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ЦяКнига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БЮДЖЕТ 2024\ПРОЕКТ БЮДЖЕТУ 2024\"/>
    </mc:Choice>
  </mc:AlternateContent>
  <xr:revisionPtr revIDLastSave="0" documentId="13_ncr:1_{A7923C15-8A38-4631-8AA2-603CC1008B65}" xr6:coauthVersionLast="47" xr6:coauthVersionMax="47" xr10:uidLastSave="{00000000-0000-0000-0000-000000000000}"/>
  <bookViews>
    <workbookView xWindow="-120" yWindow="-120" windowWidth="29040" windowHeight="15840" activeTab="4" xr2:uid="{532D8787-3CD8-41B1-AB5D-262D2CCB3CB1}"/>
  </bookViews>
  <sheets>
    <sheet name="додаток 1" sheetId="88" r:id="rId1"/>
    <sheet name="додаток 2" sheetId="89" r:id="rId2"/>
    <sheet name="додаток 3" sheetId="1" r:id="rId3"/>
    <sheet name="продовж додаток 3" sheetId="76" r:id="rId4"/>
    <sheet name="додаток 4" sheetId="9" r:id="rId5"/>
  </sheets>
  <definedNames>
    <definedName name="_xlnm.Print_Titles" localSheetId="4">'додаток 4'!$9:$11</definedName>
    <definedName name="_xlnm.Print_Area" localSheetId="2">'додаток 3'!$A$1:$D$32</definedName>
    <definedName name="_xlnm.Print_Area" localSheetId="4">'додаток 4'!$A$1:$J$175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G109" i="9" l="1"/>
  <c r="G111" i="9"/>
  <c r="G112" i="9"/>
  <c r="H109" i="9"/>
  <c r="H111" i="9"/>
  <c r="H112" i="9"/>
  <c r="I113" i="9"/>
  <c r="G113" i="9"/>
  <c r="I166" i="9"/>
  <c r="I108" i="9"/>
  <c r="I89" i="9"/>
  <c r="G42" i="9"/>
  <c r="P45" i="89" l="1"/>
  <c r="P44" i="89"/>
  <c r="P43" i="89"/>
  <c r="P42" i="89"/>
  <c r="P41" i="89"/>
  <c r="P40" i="89"/>
  <c r="P39" i="89"/>
  <c r="P38" i="89"/>
  <c r="P37" i="89"/>
  <c r="P36" i="89"/>
  <c r="P35" i="89"/>
  <c r="P34" i="89"/>
  <c r="P33" i="89"/>
  <c r="P32" i="89"/>
  <c r="P31" i="89"/>
  <c r="P30" i="89"/>
  <c r="P29" i="89"/>
  <c r="P28" i="89"/>
  <c r="P27" i="89"/>
  <c r="P26" i="89"/>
  <c r="P25" i="89"/>
  <c r="P24" i="89"/>
  <c r="P23" i="89"/>
  <c r="P22" i="89"/>
  <c r="P21" i="89"/>
  <c r="P20" i="89"/>
  <c r="P19" i="89"/>
  <c r="P18" i="89"/>
  <c r="P17" i="89"/>
  <c r="P16" i="89"/>
  <c r="P15" i="89"/>
  <c r="P14" i="89"/>
  <c r="C68" i="88"/>
  <c r="C67" i="88"/>
  <c r="C66" i="88"/>
  <c r="C65" i="88"/>
  <c r="C64" i="88"/>
  <c r="C63" i="88"/>
  <c r="C62" i="88"/>
  <c r="C61" i="88"/>
  <c r="C60" i="88"/>
  <c r="C59" i="88"/>
  <c r="C58" i="88"/>
  <c r="C57" i="88"/>
  <c r="C56" i="88"/>
  <c r="C55" i="88"/>
  <c r="C54" i="88"/>
  <c r="C53" i="88"/>
  <c r="C52" i="88"/>
  <c r="C51" i="88"/>
  <c r="C50" i="88"/>
  <c r="C49" i="88"/>
  <c r="C48" i="88"/>
  <c r="C47" i="88"/>
  <c r="C46" i="88"/>
  <c r="C45" i="88"/>
  <c r="C44" i="88"/>
  <c r="C43" i="88"/>
  <c r="C42" i="88"/>
  <c r="C41" i="88"/>
  <c r="C40" i="88"/>
  <c r="C39" i="88"/>
  <c r="C38" i="88"/>
  <c r="C37" i="88"/>
  <c r="C36" i="88"/>
  <c r="C35" i="88"/>
  <c r="C34" i="88"/>
  <c r="C33" i="88"/>
  <c r="C32" i="88"/>
  <c r="C31" i="88"/>
  <c r="C30" i="88"/>
  <c r="C29" i="88"/>
  <c r="C28" i="88"/>
  <c r="C27" i="88"/>
  <c r="C26" i="88"/>
  <c r="C25" i="88"/>
  <c r="C24" i="88"/>
  <c r="C23" i="88"/>
  <c r="C22" i="88"/>
  <c r="C21" i="88"/>
  <c r="C20" i="88"/>
  <c r="C19" i="88"/>
  <c r="C18" i="88"/>
  <c r="C17" i="88"/>
  <c r="C16" i="88"/>
  <c r="C15" i="88"/>
  <c r="C14" i="88"/>
  <c r="C13" i="88"/>
  <c r="C12" i="88"/>
  <c r="G167" i="9"/>
  <c r="D31" i="76"/>
  <c r="I95" i="9"/>
  <c r="J88" i="9"/>
  <c r="D24" i="76"/>
  <c r="G95" i="9" l="1"/>
  <c r="I170" i="9"/>
  <c r="G170" i="9" s="1"/>
  <c r="J163" i="9"/>
  <c r="H97" i="9"/>
  <c r="H96" i="9"/>
  <c r="J97" i="9"/>
  <c r="I98" i="9"/>
  <c r="G98" i="9"/>
  <c r="G97" i="9"/>
  <c r="G96" i="9"/>
  <c r="H163" i="9"/>
  <c r="I91" i="9"/>
  <c r="I169" i="9"/>
  <c r="G169" i="9" s="1"/>
  <c r="I97" i="9" l="1"/>
  <c r="J96" i="9"/>
  <c r="D33" i="76"/>
  <c r="D14" i="76"/>
  <c r="D12" i="76"/>
  <c r="D10" i="76"/>
  <c r="D35" i="76" s="1"/>
  <c r="I96" i="9" l="1"/>
  <c r="D36" i="76"/>
  <c r="D34" i="76" s="1"/>
  <c r="J21" i="9"/>
  <c r="I21" i="9" s="1"/>
  <c r="I22" i="9" l="1"/>
  <c r="G22" i="9" s="1"/>
  <c r="I168" i="9"/>
  <c r="H88" i="9"/>
  <c r="I94" i="9"/>
  <c r="G94" i="9" s="1"/>
  <c r="H158" i="9"/>
  <c r="G159" i="9"/>
  <c r="I93" i="9"/>
  <c r="I92" i="9"/>
  <c r="H78" i="9"/>
  <c r="G79" i="9"/>
  <c r="H77" i="9" s="1"/>
  <c r="H75" i="9" s="1"/>
  <c r="G78" i="9"/>
  <c r="G77" i="9"/>
  <c r="G75" i="9"/>
  <c r="I165" i="9"/>
  <c r="G17" i="9"/>
  <c r="G93" i="9" l="1"/>
  <c r="G92" i="9"/>
  <c r="H157" i="9"/>
  <c r="G158" i="9"/>
  <c r="H156" i="9" l="1"/>
  <c r="G156" i="9" s="1"/>
  <c r="G157" i="9"/>
  <c r="H154" i="9"/>
  <c r="H153" i="9"/>
  <c r="H152" i="9"/>
  <c r="G154" i="9"/>
  <c r="G153" i="9"/>
  <c r="G152" i="9"/>
  <c r="G155" i="9"/>
  <c r="H150" i="9"/>
  <c r="H149" i="9" s="1"/>
  <c r="H148" i="9" l="1"/>
  <c r="G148" i="9" s="1"/>
  <c r="G149" i="9"/>
  <c r="G150" i="9"/>
  <c r="H87" i="9" l="1"/>
  <c r="H85" i="9" s="1"/>
  <c r="G91" i="9"/>
  <c r="I90" i="9"/>
  <c r="I88" i="9" s="1"/>
  <c r="I103" i="9" l="1"/>
  <c r="H70" i="9" l="1"/>
  <c r="G74" i="9"/>
  <c r="I147" i="9"/>
  <c r="I163" i="9" l="1"/>
  <c r="G163" i="9" s="1"/>
  <c r="H40" i="9" l="1"/>
  <c r="G165" i="9" l="1"/>
  <c r="G168" i="9" l="1"/>
  <c r="G164" i="9"/>
  <c r="G147" i="9"/>
  <c r="G146" i="9"/>
  <c r="J145" i="9"/>
  <c r="I145" i="9"/>
  <c r="H145" i="9"/>
  <c r="G145" i="9"/>
  <c r="J143" i="9"/>
  <c r="I143" i="9"/>
  <c r="H143" i="9"/>
  <c r="G143" i="9"/>
  <c r="G89" i="9"/>
  <c r="I87" i="9"/>
  <c r="I85" i="9" s="1"/>
  <c r="G85" i="9" s="1"/>
  <c r="J87" i="9"/>
  <c r="J85" i="9" s="1"/>
  <c r="G90" i="9"/>
  <c r="H83" i="9"/>
  <c r="H162" i="9" l="1"/>
  <c r="G87" i="9"/>
  <c r="G88" i="9"/>
  <c r="H160" i="9" l="1"/>
  <c r="G166" i="9" l="1"/>
  <c r="J162" i="9"/>
  <c r="J160" i="9" s="1"/>
  <c r="G141" i="9"/>
  <c r="H140" i="9"/>
  <c r="G140" i="9" s="1"/>
  <c r="J138" i="9"/>
  <c r="I138" i="9"/>
  <c r="G137" i="9"/>
  <c r="H136" i="9"/>
  <c r="G136" i="9" s="1"/>
  <c r="J134" i="9"/>
  <c r="I134" i="9"/>
  <c r="G133" i="9"/>
  <c r="J132" i="9"/>
  <c r="J131" i="9" s="1"/>
  <c r="J129" i="9" s="1"/>
  <c r="I132" i="9"/>
  <c r="I131" i="9" s="1"/>
  <c r="I129" i="9" s="1"/>
  <c r="H132" i="9"/>
  <c r="H131" i="9"/>
  <c r="I128" i="9"/>
  <c r="G128" i="9" s="1"/>
  <c r="I127" i="9"/>
  <c r="G127" i="9" s="1"/>
  <c r="I126" i="9"/>
  <c r="G126" i="9" s="1"/>
  <c r="G123" i="9"/>
  <c r="J122" i="9"/>
  <c r="J121" i="9" s="1"/>
  <c r="J119" i="9" s="1"/>
  <c r="I122" i="9"/>
  <c r="H122" i="9"/>
  <c r="G122" i="9" s="1"/>
  <c r="I121" i="9"/>
  <c r="I119" i="9" s="1"/>
  <c r="H121" i="9"/>
  <c r="H119" i="9"/>
  <c r="I118" i="9"/>
  <c r="G118" i="9"/>
  <c r="J117" i="9"/>
  <c r="I117" i="9"/>
  <c r="H117" i="9"/>
  <c r="G117" i="9"/>
  <c r="J116" i="9"/>
  <c r="I116" i="9"/>
  <c r="H116" i="9"/>
  <c r="G116" i="9"/>
  <c r="J114" i="9"/>
  <c r="I114" i="9"/>
  <c r="H114" i="9"/>
  <c r="G114" i="9"/>
  <c r="G108" i="9"/>
  <c r="J107" i="9"/>
  <c r="J106" i="9" s="1"/>
  <c r="J104" i="9" s="1"/>
  <c r="I107" i="9"/>
  <c r="H107" i="9"/>
  <c r="G107" i="9" s="1"/>
  <c r="I106" i="9"/>
  <c r="H106" i="9"/>
  <c r="G106" i="9" s="1"/>
  <c r="I104" i="9"/>
  <c r="H104" i="9"/>
  <c r="G104" i="9" s="1"/>
  <c r="G103" i="9"/>
  <c r="J102" i="9"/>
  <c r="J101" i="9" s="1"/>
  <c r="J99" i="9" s="1"/>
  <c r="I102" i="9"/>
  <c r="H102" i="9"/>
  <c r="I101" i="9"/>
  <c r="I99" i="9" s="1"/>
  <c r="G73" i="9"/>
  <c r="I72" i="9"/>
  <c r="G72" i="9" s="1"/>
  <c r="J70" i="9"/>
  <c r="J69" i="9"/>
  <c r="H69" i="9"/>
  <c r="J67" i="9"/>
  <c r="H67" i="9"/>
  <c r="I66" i="9"/>
  <c r="G66" i="9" s="1"/>
  <c r="I61" i="9"/>
  <c r="G61" i="9" s="1"/>
  <c r="I60" i="9"/>
  <c r="G60" i="9" s="1"/>
  <c r="I59" i="9"/>
  <c r="G59" i="9" s="1"/>
  <c r="G58" i="9"/>
  <c r="I57" i="9"/>
  <c r="G57" i="9" s="1"/>
  <c r="I56" i="9"/>
  <c r="G56" i="9"/>
  <c r="J55" i="9"/>
  <c r="I55" i="9"/>
  <c r="H55" i="9"/>
  <c r="G55" i="9"/>
  <c r="J54" i="9"/>
  <c r="I54" i="9"/>
  <c r="H54" i="9"/>
  <c r="G54" i="9"/>
  <c r="J52" i="9"/>
  <c r="I52" i="9"/>
  <c r="H52" i="9"/>
  <c r="G52" i="9"/>
  <c r="G51" i="9"/>
  <c r="H50" i="9"/>
  <c r="G50" i="9" s="1"/>
  <c r="H49" i="9"/>
  <c r="G49" i="9" s="1"/>
  <c r="H48" i="9"/>
  <c r="G48" i="9" s="1"/>
  <c r="G47" i="9"/>
  <c r="G46" i="9"/>
  <c r="G45" i="9"/>
  <c r="G44" i="9"/>
  <c r="G41" i="9"/>
  <c r="J40" i="9"/>
  <c r="J39" i="9" s="1"/>
  <c r="J37" i="9" s="1"/>
  <c r="I40" i="9"/>
  <c r="G40" i="9"/>
  <c r="I39" i="9"/>
  <c r="I37" i="9" s="1"/>
  <c r="I36" i="9"/>
  <c r="G36" i="9" s="1"/>
  <c r="I35" i="9"/>
  <c r="G35" i="9" s="1"/>
  <c r="I34" i="9"/>
  <c r="G34" i="9" s="1"/>
  <c r="G33" i="9"/>
  <c r="I32" i="9"/>
  <c r="G32" i="9"/>
  <c r="I30" i="9"/>
  <c r="G30" i="9"/>
  <c r="I29" i="9"/>
  <c r="G29" i="9"/>
  <c r="I28" i="9"/>
  <c r="G28" i="9"/>
  <c r="J27" i="9"/>
  <c r="I27" i="9"/>
  <c r="H27" i="9"/>
  <c r="G27" i="9"/>
  <c r="J26" i="9"/>
  <c r="I26" i="9"/>
  <c r="H26" i="9"/>
  <c r="G26" i="9"/>
  <c r="J24" i="9"/>
  <c r="I24" i="9"/>
  <c r="H24" i="9"/>
  <c r="G24" i="9"/>
  <c r="H21" i="9"/>
  <c r="G21" i="9" s="1"/>
  <c r="J20" i="9"/>
  <c r="I20" i="9"/>
  <c r="H20" i="9"/>
  <c r="J18" i="9"/>
  <c r="I18" i="9"/>
  <c r="G16" i="9"/>
  <c r="J15" i="9"/>
  <c r="I15" i="9"/>
  <c r="H15" i="9"/>
  <c r="G15" i="9"/>
  <c r="J14" i="9"/>
  <c r="I14" i="9"/>
  <c r="H14" i="9"/>
  <c r="G14" i="9"/>
  <c r="J12" i="9"/>
  <c r="I12" i="9"/>
  <c r="H12" i="9"/>
  <c r="G12" i="9"/>
  <c r="J171" i="9" l="1"/>
  <c r="G20" i="9"/>
  <c r="H18" i="9"/>
  <c r="H171" i="9" s="1"/>
  <c r="G102" i="9"/>
  <c r="G119" i="9"/>
  <c r="G121" i="9"/>
  <c r="H101" i="9"/>
  <c r="G101" i="9" s="1"/>
  <c r="H135" i="9"/>
  <c r="G131" i="9"/>
  <c r="H129" i="9"/>
  <c r="G129" i="9" s="1"/>
  <c r="G132" i="9"/>
  <c r="H139" i="9"/>
  <c r="J82" i="9"/>
  <c r="J80" i="9" s="1"/>
  <c r="H39" i="9"/>
  <c r="G39" i="9" s="1"/>
  <c r="I82" i="9"/>
  <c r="I80" i="9" s="1"/>
  <c r="G84" i="9"/>
  <c r="I70" i="9"/>
  <c r="I69" i="9" s="1"/>
  <c r="I67" i="9" s="1"/>
  <c r="G67" i="9" s="1"/>
  <c r="G18" i="9" l="1"/>
  <c r="H99" i="9"/>
  <c r="H37" i="9"/>
  <c r="I162" i="9"/>
  <c r="G135" i="9"/>
  <c r="H134" i="9"/>
  <c r="G134" i="9" s="1"/>
  <c r="G139" i="9"/>
  <c r="H138" i="9"/>
  <c r="G138" i="9" s="1"/>
  <c r="G69" i="9"/>
  <c r="H82" i="9"/>
  <c r="G83" i="9"/>
  <c r="G70" i="9"/>
  <c r="G99" i="9" l="1"/>
  <c r="G37" i="9"/>
  <c r="I160" i="9"/>
  <c r="I171" i="9" s="1"/>
  <c r="G162" i="9"/>
  <c r="H80" i="9"/>
  <c r="G82" i="9"/>
  <c r="G171" i="9" l="1"/>
  <c r="G160" i="9"/>
  <c r="G80" i="9"/>
  <c r="C28" i="1" l="1"/>
  <c r="C31" i="1" s="1"/>
  <c r="C15" i="1"/>
  <c r="C30" i="1" l="1"/>
  <c r="C29" i="1" s="1"/>
</calcChain>
</file>

<file path=xl/sharedStrings.xml><?xml version="1.0" encoding="utf-8"?>
<sst xmlns="http://schemas.openxmlformats.org/spreadsheetml/2006/main" count="578" uniqueCount="294">
  <si>
    <t>Додаток 5</t>
  </si>
  <si>
    <t xml:space="preserve">Міжбюджетні трансферти на 2023 рік </t>
  </si>
  <si>
    <t>0450600000</t>
  </si>
  <si>
    <t>(код бюджету)</t>
  </si>
  <si>
    <t>1.Показники міжбюджетних трансфертів з інших бюджетів                               грн</t>
  </si>
  <si>
    <t>Код класифікації доходу бюджету/ Код бюджету</t>
  </si>
  <si>
    <t>Найменування трансферту/ Найменування бюджету-надавача міжбюджетного трансферту</t>
  </si>
  <si>
    <t>Усього</t>
  </si>
  <si>
    <t>І. Трансферти до загального фонду бюджету</t>
  </si>
  <si>
    <t>Базова дотація</t>
  </si>
  <si>
    <t>Освітня субвенція з державного бюджету місцевим бюджетам</t>
  </si>
  <si>
    <t xml:space="preserve">Державний бюджет України </t>
  </si>
  <si>
    <t>Інші субвенції з місцевого бюджету (Субвенція з обласного бюджету місцевим бюджетам на пільгове медичне обслуговування осіб, які постраждали внаслідок Чорнобильської катастрофи)</t>
  </si>
  <si>
    <t>Обласний бюджет Дніпропетровської області</t>
  </si>
  <si>
    <t>ІІ. Трансферти до спеціального фонду бюджету</t>
  </si>
  <si>
    <t>Х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</si>
  <si>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</si>
  <si>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</si>
  <si>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</si>
  <si>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</si>
  <si>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</si>
  <si>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>Код типової програмної класифікації видатків та кредитування місцевого бюджету</t>
  </si>
  <si>
    <t>Найменування трансферту/ Найменування бюджету - отримувача міжбюджетного трансферту</t>
  </si>
  <si>
    <t>І. Трансферти із загального фонду бюджету</t>
  </si>
  <si>
    <t>х</t>
  </si>
  <si>
    <t>0219770</t>
  </si>
  <si>
    <t>9770</t>
  </si>
  <si>
    <t>Бюджет Апостолівської міської територіальної громади</t>
  </si>
  <si>
    <t>Державний бюджет</t>
  </si>
  <si>
    <t>ІІ. Трансферти із спеціального фонду бюджету</t>
  </si>
  <si>
    <t>Разом доходів</t>
  </si>
  <si>
    <t>X</t>
  </si>
  <si>
    <t>Інші субвенції з місцевого бюджету</t>
  </si>
  <si>
    <t>Субвенції з місцевих бюджетів іншим місцевим бюджетам</t>
  </si>
  <si>
    <t>Субвенції з державного бюджету місцевим бюджетам</t>
  </si>
  <si>
    <t>Усього доходів (без урахування міжбюджетних трансфертів)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</si>
  <si>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</si>
  <si>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Плата за надання інших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</si>
  <si>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</si>
  <si>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адміністративних послуг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</si>
  <si>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</si>
  <si>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</si>
  <si>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</si>
  <si>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Пальне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</si>
  <si>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</si>
  <si>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</si>
  <si>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</si>
  <si>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та збір на доходи фізичних осіб</t>
  </si>
  <si>
    <t>у тому числі бюджет розвитку</t>
  </si>
  <si>
    <t>усього</t>
  </si>
  <si>
    <t>Спеціальний фонд</t>
  </si>
  <si>
    <t>Загальний фонд</t>
  </si>
  <si>
    <t>Найменування згідно з Класифікацією доходів бюджету</t>
  </si>
  <si>
    <t>Код</t>
  </si>
  <si>
    <t>(грн)</t>
  </si>
  <si>
    <t>Додаток 1</t>
  </si>
  <si>
    <t>УСЬОГО</t>
  </si>
  <si>
    <t>Керівництво і управління у відповідній сфері у містах (місті Києві), селищах, селах, територіальних громадах</t>
  </si>
  <si>
    <t>0111</t>
  </si>
  <si>
    <t>0160</t>
  </si>
  <si>
    <t>3710160</t>
  </si>
  <si>
    <t>Фінансовий відділ Зеленодольської міської ради</t>
  </si>
  <si>
    <t>3710000</t>
  </si>
  <si>
    <t>3700000</t>
  </si>
  <si>
    <t>0180</t>
  </si>
  <si>
    <t>Природоохоронні заходи за рахунок цільових фондів</t>
  </si>
  <si>
    <t>0540</t>
  </si>
  <si>
    <t>8340</t>
  </si>
  <si>
    <t>0218340</t>
  </si>
  <si>
    <t>Заходи та роботи з територіальної оборони</t>
  </si>
  <si>
    <t>0380</t>
  </si>
  <si>
    <t>8240</t>
  </si>
  <si>
    <t>0218240</t>
  </si>
  <si>
    <t>Заходи з організації рятування на водах</t>
  </si>
  <si>
    <t>0320</t>
  </si>
  <si>
    <t>8120</t>
  </si>
  <si>
    <t>0218120</t>
  </si>
  <si>
    <t>Членські внески до асоціацій органів місцевого самоврядування</t>
  </si>
  <si>
    <t>0490</t>
  </si>
  <si>
    <t>7680</t>
  </si>
  <si>
    <t>0217680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</si>
  <si>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</si>
  <si>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</si>
  <si>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7461</t>
  </si>
  <si>
    <t>0217461</t>
  </si>
  <si>
    <t>Здійснення заходів із землеустрою</t>
  </si>
  <si>
    <t>0421</t>
  </si>
  <si>
    <t>7130</t>
  </si>
  <si>
    <t>0217130</t>
  </si>
  <si>
    <t>Інша діяльність у сфері житлово-комунального господарства</t>
  </si>
  <si>
    <t>0640</t>
  </si>
  <si>
    <t>6090</t>
  </si>
  <si>
    <t>0216090</t>
  </si>
  <si>
    <t>Організація благоустрою населених пунктів</t>
  </si>
  <si>
    <t>0620</t>
  </si>
  <si>
    <t>6030</t>
  </si>
  <si>
    <t>0216030</t>
  </si>
  <si>
    <t>Утримання та навчально-тренувальна робота комунальних дитячо-юнацьких спортивних шкіл</t>
  </si>
  <si>
    <t>0810</t>
  </si>
  <si>
    <t>5031</t>
  </si>
  <si>
    <t>0215031</t>
  </si>
  <si>
    <t>Забезпечення діяльності палаців i будинків культури, клубів, центрів дозвілля та iнших клубних закладів</t>
  </si>
  <si>
    <t>0828</t>
  </si>
  <si>
    <t>4060</t>
  </si>
  <si>
    <t>0214060</t>
  </si>
  <si>
    <t>Забезпечення діяльності бібліотек</t>
  </si>
  <si>
    <t>0824</t>
  </si>
  <si>
    <t>4030</t>
  </si>
  <si>
    <t>0214030</t>
  </si>
  <si>
    <t>Інші заходи у сфері соціального захисту і соціального забезпечення</t>
  </si>
  <si>
    <t>1090</t>
  </si>
  <si>
    <t>3242</t>
  </si>
  <si>
    <t>0213242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</si>
  <si>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</si>
  <si>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1010</t>
  </si>
  <si>
    <t>3160</t>
  </si>
  <si>
    <t>0213160</t>
  </si>
  <si>
    <t>Пільгове медичне обслуговування осіб, які постраждали внаслідок Чорнобильської катастрофи</t>
  </si>
  <si>
    <t>1070</t>
  </si>
  <si>
    <t>3050</t>
  </si>
  <si>
    <t>0213050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</si>
  <si>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</si>
  <si>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</si>
  <si>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</si>
  <si>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0212111</t>
  </si>
  <si>
    <t>Інші програми та заходи у сфері освіти</t>
  </si>
  <si>
    <t>0990</t>
  </si>
  <si>
    <t>1142</t>
  </si>
  <si>
    <t>0211142</t>
  </si>
  <si>
    <t>Забезпечення діяльності інших закладів у сфері освіти</t>
  </si>
  <si>
    <t>1141</t>
  </si>
  <si>
    <t>0211141</t>
  </si>
  <si>
    <t>Надання спеціалізованої освіти мистецькими школами</t>
  </si>
  <si>
    <t>0960</t>
  </si>
  <si>
    <t>1080</t>
  </si>
  <si>
    <t>0211080</t>
  </si>
  <si>
    <t>Надання позашкільної освіти закладами позашкільної освіти, заходи із позашкільної роботи з дітьми</t>
  </si>
  <si>
    <t>0211070</t>
  </si>
  <si>
    <t>Надання загальної середньої освіти закладами загальної середньої освіти за рахунок освітньої субвенції</t>
  </si>
  <si>
    <t>0921</t>
  </si>
  <si>
    <t>1031</t>
  </si>
  <si>
    <t>0211031</t>
  </si>
  <si>
    <t>Надання загальної середньої освіти закладами загальної середньої освіти за рахунок коштів місцевого бюджету</t>
  </si>
  <si>
    <t>1021</t>
  </si>
  <si>
    <t>0211021</t>
  </si>
  <si>
    <t>Надання дошкільної освіти</t>
  </si>
  <si>
    <t>0910</t>
  </si>
  <si>
    <t>0211010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</si>
  <si>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</si>
  <si>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</si>
  <si>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0210150</t>
  </si>
  <si>
    <t>Виконавчий комітет Зеленодольської міської ради</t>
  </si>
  <si>
    <t>0210000</t>
  </si>
  <si>
    <t>0200000</t>
  </si>
  <si>
    <t>комунальні послуги та енергоносії</t>
  </si>
  <si>
    <t>оплата праці</t>
  </si>
  <si>
    <t>видатки розвитку</t>
  </si>
  <si>
    <t>з них</t>
  </si>
  <si>
    <t>видатки споживання</t>
  </si>
  <si>
    <t>Разом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</si>
  <si>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</si>
  <si>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Функціональної класифікації видатків та кредитування бюджету</t>
  </si>
  <si>
    <t>Код Типової програмної класифікації видатків та кредитування місцевого бюджету</t>
  </si>
  <si>
    <t>Код Програмної класифікації видатків та кредитування місцевого бюджету</t>
  </si>
  <si>
    <t>(грн.)</t>
  </si>
  <si>
    <t>РОЗПОДІЛ</t>
  </si>
  <si>
    <t>0211200</t>
  </si>
  <si>
    <t>1200</t>
  </si>
  <si>
    <t>0217693</t>
  </si>
  <si>
    <t>7693</t>
  </si>
  <si>
    <t>Інші заходи, пов`язані з економічною діяльністю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</si>
  <si>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</si>
  <si>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</si>
  <si>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</si>
  <si>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Внески до статутного капіталу суб`єктів господарювання</t>
  </si>
  <si>
    <t>7670</t>
  </si>
  <si>
    <t>0217670</t>
  </si>
  <si>
    <t>0443</t>
  </si>
  <si>
    <t>7310</t>
  </si>
  <si>
    <t>0217310</t>
  </si>
  <si>
    <t>Додаток 2</t>
  </si>
  <si>
    <t xml:space="preserve"> код бюджету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</si>
  <si>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</si>
  <si>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</si>
  <si>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</si>
  <si>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</si>
  <si>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</si>
  <si>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 тому числі:</t>
  </si>
  <si>
    <t>Виконавчий комітет міської ради</t>
  </si>
  <si>
    <t xml:space="preserve">Програма економічного і соціального розвитку Зеленодольської міської  територіальної громади на 2021 рік </t>
  </si>
  <si>
    <t>Надання соціальних гарантій фізичним особам,які надають соціальні посліги громадянам похилого віку, особам з інвалідністю, хворим, які не здатні до самообслуговувння і потребують сторонньої допомоги.</t>
  </si>
  <si>
    <t>0214082</t>
  </si>
  <si>
    <t>4082</t>
  </si>
  <si>
    <t>0829</t>
  </si>
  <si>
    <t>Інші заходи в галузі культури і мистецтва</t>
  </si>
  <si>
    <t xml:space="preserve">Програма економічного і соціального розвитку Зеленодольської міської  територіальної громади на 2022 рік </t>
  </si>
  <si>
    <t>.12.2022.№</t>
  </si>
  <si>
    <t>Надання освіти  за рахунок субвенції з державного бюджету місцевим бюджетам на надання державної підримки особам з особливими освітніми потребами</t>
  </si>
  <si>
    <t>Надання загальної середньої освіти закладами загальної середньої освіти</t>
  </si>
  <si>
    <t>0211061</t>
  </si>
  <si>
    <t>1061</t>
  </si>
  <si>
    <t>Будівництво об'єктів житлово-комунального господарства</t>
  </si>
  <si>
    <t>0217363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</si>
  <si>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</si>
  <si>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</si>
  <si>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Інша діяльність у сфері  житлово-комунального господарства</t>
  </si>
  <si>
    <t>Утриманя та розвиток автомобільних доріг та дорожньої інфраструктури за рахунок коштів місцевого бюджету</t>
  </si>
  <si>
    <t>Субвенція з місцевого бюджету державному бюджету на виконання програм  соціально-економічного розвитку регіонів ( для підтримки УСБУ у Дніпропетровській області)</t>
  </si>
  <si>
    <t xml:space="preserve">Програма економічного і соціального розвитку Зеленодольської міської  територіальної громади на 2023 рік </t>
  </si>
  <si>
    <t>0492</t>
  </si>
  <si>
    <t xml:space="preserve">Програма фінансової підтримки комунального підприємства «Зеленодольський міський водоканал»  на 2023 рік
</t>
  </si>
  <si>
    <t>СОЦІАЛЬНІ ПРОГРАМИ</t>
  </si>
  <si>
    <t>до рішення  міської ради</t>
  </si>
  <si>
    <r>
      <t>П</t>
    </r>
    <r>
      <rPr>
        <b/>
        <sz val="12"/>
        <rFont val="Times New Roman"/>
        <family val="1"/>
        <charset val="204"/>
      </rPr>
      <t xml:space="preserve">рограма профілактики злочинності і правопорушень на території Зеленодольської міської територіальної громади на 2023 рік
</t>
    </r>
  </si>
  <si>
    <t xml:space="preserve">Програми про надання субвенцій з місцевого бюджету державному бюджету
</t>
  </si>
  <si>
    <t>0217321</t>
  </si>
  <si>
    <t>Розподіл витрат бюджету Зеленодольської міської  територіальної громади на реалізацію міських програм у 2023 році</t>
  </si>
  <si>
    <t>Додаток 4</t>
  </si>
  <si>
    <t>Продовження додатка 4</t>
  </si>
  <si>
    <t xml:space="preserve">Програма
підтримки територіальної оборони Криворізького району на 2022-2023 роки
</t>
  </si>
  <si>
    <t xml:space="preserve"> Інші субвенції з місцевого бюджету</t>
  </si>
  <si>
    <t>Від органів державного управління</t>
  </si>
  <si>
    <t>Офіційні трансферти</t>
  </si>
  <si>
    <t>Державне мито, пов`язане з видачею та оформленням закордонних паспортів (посвідок) та паспортів громадян України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</si>
  <si>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</si>
  <si>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</t>
  </si>
  <si>
    <t>Адміністративний збір за державну реєстрацію речових прав на нерухоме майно та їх обтяжень</t>
  </si>
  <si>
    <t>Адміністративні збори та платежі, доходи від некомерційної господарської діяльності</t>
  </si>
  <si>
    <t>Неподаткові надходження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</si>
  <si>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</si>
  <si>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скидів забруднюючих речовин безпосередньо у водні об`єкти</t>
  </si>
  <si>
    <t>Екологічний податок</t>
  </si>
  <si>
    <t>Інші податки та збори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</si>
  <si>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</si>
  <si>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Єдиний податок з фізичних осіб</t>
  </si>
  <si>
    <t>Єдиний податок з юридичних осіб</t>
  </si>
  <si>
    <t>Єдиний податок</t>
  </si>
  <si>
    <t>Орендна плата з фізичних осіб</t>
  </si>
  <si>
    <t>Земельний податок з фізичних осіб</t>
  </si>
  <si>
    <t>Орендна плата з юридичних осіб</t>
  </si>
  <si>
    <t>Земельний податок з юридичних осіб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</si>
  <si>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</si>
  <si>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</si>
  <si>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</si>
  <si>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</si>
  <si>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майно</t>
  </si>
  <si>
    <t>Акцизний податок з реалізації суб`єктами господарювання роздрібної торгівлі підакцизних товарів</t>
  </si>
  <si>
    <t>Акцизний податок з ввезених на митну територію України підакцизних товарів (продукції)</t>
  </si>
  <si>
    <t>Акцизний податок з вироблених в Україні підакцизних товарів (продукції)</t>
  </si>
  <si>
    <t>Внутрішні податки на товари та послуги</t>
  </si>
  <si>
    <t>Податок на прибуток підприємств та фінансових установ комунальної власності</t>
  </si>
  <si>
    <t>Податок на прибуток підприємств</t>
  </si>
  <si>
    <t>Податки на доходи, податки на прибуток, податки на збільшення ринкової вартості</t>
  </si>
  <si>
    <t>Податкові надходження</t>
  </si>
  <si>
    <t>Плата за послуги, що надаються бюджетними установами згідно з їх основною діяльністю</t>
  </si>
  <si>
    <t>Надходження від плати за послуги, що надаються бюджетними установами згідно із законодавством</t>
  </si>
  <si>
    <t>Власні надходження бюджетних установ</t>
  </si>
  <si>
    <t xml:space="preserve">Програма забезпечення водою населення  Зеленодольської міської територіальної громади  на 2023 рік </t>
  </si>
  <si>
    <t>Заходи, пов`язані з поліпшенням питної води</t>
  </si>
  <si>
    <t>6040</t>
  </si>
  <si>
    <t>0216040</t>
  </si>
  <si>
    <t>05.0.2023 №1261</t>
  </si>
  <si>
    <t>Ольга ЦИЦЮРА</t>
  </si>
  <si>
    <t>Секретар ради</t>
  </si>
  <si>
    <t>будівництво освітніх установ та закладів</t>
  </si>
  <si>
    <t>0450100000</t>
  </si>
  <si>
    <t xml:space="preserve">«Програма підтримки військових частин Збройних Сил України, Національної гвардії України на 2023 рік» </t>
  </si>
  <si>
    <t>субвенції  з  бюджету Зеленодольської  міської  територіальної  громади  державному бюджету на виконання Програми підтримки військових частин Збройних Сил України, Національної гвардії України  на 2023 рік (військова частина А3283 для придбання дронів)</t>
  </si>
  <si>
    <t>Інші заходи громадського порядку та безпеки</t>
  </si>
  <si>
    <t>8230</t>
  </si>
  <si>
    <t>0218230</t>
  </si>
  <si>
    <t xml:space="preserve">                                    Ольга ЦИЦЮРА</t>
  </si>
  <si>
    <t>субвенції  з  бюджету Зеленодольської  міської  територіальної  громади  державному бюджету на виконання Програми підтримки військових частин Збройних Сил України, Національної гвардії України  на 2023 рік ( в/ч А1764; А3283;А3011; А0536)</t>
  </si>
  <si>
    <t>Податок на доходи фізичних осіб у вигляді мінімального податкового зобов`язання, що підлягає сплаті фізичними особами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</si>
  <si>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</si>
  <si>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від 21  грудня 2023 року №</t>
  </si>
  <si>
    <t>ДОХОДИ
міського бюджету на 2024 рік</t>
  </si>
  <si>
    <t>видатків міського бюджету на 2024 рік</t>
  </si>
  <si>
    <t xml:space="preserve">до рішення міської ради </t>
  </si>
  <si>
    <t>Програма розвитку освіти Зеленодольської міської  територіальної громади
 на 2024 рік</t>
  </si>
  <si>
    <t>21.12.2023.№</t>
  </si>
  <si>
    <t xml:space="preserve">Програми соціального захисту населення Зеленодольської міської  територіальної громади на 2024 рік  </t>
  </si>
  <si>
    <t>Програма організації безоплатного поховання померлих (загиблих) військовослужбовців, учасників бойових дій внаслідок російської агресії в Україні, Зеленодольської міської територіальної громади  на 2024 рік</t>
  </si>
  <si>
    <t xml:space="preserve">Програма виплати компенсації фізичним особам, які надають соціальні послуги, на 2024 рік </t>
  </si>
  <si>
    <t xml:space="preserve">Програма розвитку житлово-комунального господарства та благоустрою Зеленодольської міської територіальної громади  на 2024 рік </t>
  </si>
  <si>
    <t xml:space="preserve">Програма здійснення заходів із землеустрою на території  Зеленодольської міської територіальної громади на 2024 рік </t>
  </si>
  <si>
    <t>Програма  утримання та ремонту автомобільних доріг загального користування державного та місцевого значення та вулиць і доріг комунальної власності Зеленодольської міської  територіальної громади на 2024 рік</t>
  </si>
  <si>
    <t xml:space="preserve">Програма заходів з організації  рятування на водах Зеленодольської міської територіальної громади на 2024 рік </t>
  </si>
  <si>
    <t xml:space="preserve">Програма заходів з територіальної оборони в Зеленодольській міській територіальній громаді на 2024 рік </t>
  </si>
  <si>
    <t>Програма охорони навколишнього природного середовища  Зеленодольської міської територіальної громади на 2024 рік</t>
  </si>
  <si>
    <r>
      <t>П</t>
    </r>
    <r>
      <rPr>
        <b/>
        <sz val="12"/>
        <rFont val="Times New Roman"/>
        <family val="1"/>
        <charset val="204"/>
      </rPr>
      <t xml:space="preserve">рограма профілактики злочинності і правопорушень на території Зеленодольської міської територіальної громади на 2024 рік
</t>
    </r>
  </si>
  <si>
    <t>Програма підтримки  діяльності  Служби  безпеки  України  на 2024 рік</t>
  </si>
  <si>
    <t>Програма розвитку та фінансової підтримки комунального некомерційного підприємства "Зеленодольський центр первинної медико-санітарної допомоги" Зеленодольської міської ради на 2022-2024 роки</t>
  </si>
  <si>
    <t>Інші субвенції з місцевого бюджету (комунальний заклад "Центр надання соціальних послуг " Апостолівської міської ради") 2  916 672 грн , Апостолівський центр соціально-психологічної реабілітації дітей  "Надія"  257 664 грн)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</si>
</sst>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5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2">
    <xf numFmtId="0" fontId="0" fillId="0" borderId="0"/>
    <xf numFmtId="0" fontId="4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26" fillId="0" borderId="0"/>
    <xf numFmtId="0" fontId="28" fillId="0" borderId="0" applyNumberFormat="0" applyFill="0" applyBorder="0" applyAlignment="0" applyProtection="0"/>
    <xf numFmtId="0" fontId="32" fillId="0" borderId="0"/>
    <xf numFmtId="0" fontId="3" fillId="0" borderId="0"/>
    <xf numFmtId="0" fontId="2" fillId="0" borderId="0"/>
    <xf numFmtId="0" fontId="1" fillId="0" borderId="0"/>
  </cellStyleXfs>
  <cellXfs count="269">
    <xf numFmtId="0" fontId="0" fillId="0" borderId="0" xfId="0"/>
    <xf numFmtId="49" fontId="6" fillId="0" borderId="0" xfId="1" applyNumberFormat="1" applyFont="1"/>
    <xf numFmtId="0" fontId="6" fillId="0" borderId="0" xfId="1" applyFont="1"/>
    <xf numFmtId="0" fontId="4" fillId="0" borderId="0" xfId="1"/>
    <xf numFmtId="0" fontId="7" fillId="0" borderId="0" xfId="1" applyFont="1"/>
    <xf numFmtId="0" fontId="10" fillId="0" borderId="0" xfId="1" applyFont="1"/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11" fillId="0" borderId="0" xfId="1" quotePrefix="1" applyFont="1" applyAlignment="1">
      <alignment horizontal="center" wrapText="1"/>
    </xf>
    <xf numFmtId="0" fontId="6" fillId="0" borderId="0" xfId="1" applyFont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wrapText="1"/>
    </xf>
    <xf numFmtId="164" fontId="6" fillId="0" borderId="1" xfId="1" applyNumberFormat="1" applyFont="1" applyBorder="1"/>
    <xf numFmtId="0" fontId="7" fillId="0" borderId="1" xfId="1" applyFont="1" applyBorder="1" applyAlignment="1">
      <alignment horizontal="left" wrapText="1"/>
    </xf>
    <xf numFmtId="164" fontId="7" fillId="0" borderId="1" xfId="1" applyNumberFormat="1" applyFont="1" applyBorder="1"/>
    <xf numFmtId="0" fontId="6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wrapText="1"/>
    </xf>
    <xf numFmtId="0" fontId="6" fillId="0" borderId="0" xfId="1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7" fillId="0" borderId="1" xfId="0" quotePrefix="1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2" fontId="7" fillId="0" borderId="3" xfId="0" applyNumberFormat="1" applyFont="1" applyBorder="1" applyAlignment="1">
      <alignment horizont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164" fontId="6" fillId="0" borderId="4" xfId="0" applyNumberFormat="1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164" fontId="7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4" fillId="0" borderId="1" xfId="2" applyFont="1" applyBorder="1" applyAlignment="1">
      <alignment horizontal="left" vertical="center" wrapText="1"/>
    </xf>
    <xf numFmtId="164" fontId="5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164" fontId="7" fillId="0" borderId="1" xfId="0" applyNumberFormat="1" applyFont="1" applyBorder="1"/>
    <xf numFmtId="164" fontId="0" fillId="0" borderId="0" xfId="0" applyNumberFormat="1"/>
    <xf numFmtId="4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/>
    <xf numFmtId="0" fontId="5" fillId="0" borderId="0" xfId="0" applyFont="1" applyAlignment="1">
      <alignment horizontal="left"/>
    </xf>
    <xf numFmtId="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6" fillId="0" borderId="0" xfId="0" applyFont="1"/>
    <xf numFmtId="0" fontId="0" fillId="0" borderId="5" xfId="0" quotePrefix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vertical="center" wrapText="1"/>
    </xf>
    <xf numFmtId="49" fontId="10" fillId="0" borderId="0" xfId="0" applyNumberFormat="1" applyFont="1"/>
    <xf numFmtId="0" fontId="10" fillId="0" borderId="0" xfId="0" applyFont="1"/>
    <xf numFmtId="4" fontId="10" fillId="0" borderId="0" xfId="0" applyNumberFormat="1" applyFont="1"/>
    <xf numFmtId="49" fontId="14" fillId="0" borderId="0" xfId="0" applyNumberFormat="1" applyFont="1"/>
    <xf numFmtId="0" fontId="14" fillId="0" borderId="0" xfId="0" applyFont="1"/>
    <xf numFmtId="49" fontId="14" fillId="0" borderId="0" xfId="0" applyNumberFormat="1" applyFont="1" applyAlignment="1">
      <alignment horizontal="center" vertical="center"/>
    </xf>
    <xf numFmtId="4" fontId="14" fillId="0" borderId="0" xfId="0" applyNumberFormat="1" applyFont="1"/>
    <xf numFmtId="49" fontId="19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9" fillId="0" borderId="10" xfId="0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4" fontId="20" fillId="0" borderId="10" xfId="0" applyNumberFormat="1" applyFont="1" applyBorder="1" applyAlignment="1">
      <alignment horizontal="right" vertical="center" wrapText="1"/>
    </xf>
    <xf numFmtId="3" fontId="20" fillId="0" borderId="10" xfId="0" applyNumberFormat="1" applyFont="1" applyBorder="1" applyAlignment="1">
      <alignment horizontal="right" vertical="center" wrapText="1"/>
    </xf>
    <xf numFmtId="0" fontId="20" fillId="0" borderId="0" xfId="0" applyFont="1"/>
    <xf numFmtId="49" fontId="21" fillId="0" borderId="10" xfId="0" applyNumberFormat="1" applyFont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right" vertical="center" wrapText="1"/>
    </xf>
    <xf numFmtId="0" fontId="21" fillId="0" borderId="0" xfId="0" applyFont="1"/>
    <xf numFmtId="49" fontId="20" fillId="0" borderId="1" xfId="3" applyNumberFormat="1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4" fontId="20" fillId="0" borderId="1" xfId="3" applyNumberFormat="1" applyFont="1" applyBorder="1" applyAlignment="1">
      <alignment horizontal="right" vertical="center" wrapText="1"/>
    </xf>
    <xf numFmtId="4" fontId="20" fillId="0" borderId="1" xfId="4" applyNumberFormat="1" applyFont="1" applyBorder="1" applyAlignment="1">
      <alignment horizontal="right" vertical="center" wrapText="1"/>
    </xf>
    <xf numFmtId="3" fontId="20" fillId="0" borderId="1" xfId="4" applyNumberFormat="1" applyFont="1" applyBorder="1" applyAlignment="1">
      <alignment horizontal="right" vertical="center" wrapText="1"/>
    </xf>
    <xf numFmtId="0" fontId="9" fillId="0" borderId="0" xfId="5" applyFont="1"/>
    <xf numFmtId="0" fontId="9" fillId="0" borderId="0" xfId="0" applyFont="1"/>
    <xf numFmtId="0" fontId="21" fillId="0" borderId="10" xfId="0" applyFont="1" applyBorder="1" applyAlignment="1">
      <alignment vertical="center" wrapText="1"/>
    </xf>
    <xf numFmtId="0" fontId="23" fillId="0" borderId="0" xfId="0" applyFont="1"/>
    <xf numFmtId="0" fontId="21" fillId="0" borderId="0" xfId="0" applyFont="1" applyAlignment="1">
      <alignment horizontal="center" vertical="center" wrapText="1"/>
    </xf>
    <xf numFmtId="4" fontId="21" fillId="0" borderId="10" xfId="0" applyNumberFormat="1" applyFont="1" applyBorder="1" applyAlignment="1">
      <alignment horizontal="right" vertical="center" wrapText="1"/>
    </xf>
    <xf numFmtId="3" fontId="20" fillId="0" borderId="1" xfId="3" applyNumberFormat="1" applyFont="1" applyBorder="1" applyAlignment="1">
      <alignment horizontal="right" vertical="center" wrapText="1"/>
    </xf>
    <xf numFmtId="0" fontId="24" fillId="0" borderId="10" xfId="0" applyFont="1" applyBorder="1" applyAlignment="1">
      <alignment horizontal="center" vertical="center" wrapText="1"/>
    </xf>
    <xf numFmtId="4" fontId="25" fillId="0" borderId="1" xfId="0" quotePrefix="1" applyNumberFormat="1" applyFont="1" applyBorder="1" applyAlignment="1">
      <alignment vertical="center" wrapText="1"/>
    </xf>
    <xf numFmtId="49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right" vertical="center" wrapText="1"/>
    </xf>
    <xf numFmtId="3" fontId="9" fillId="0" borderId="1" xfId="4" applyNumberFormat="1" applyFont="1" applyBorder="1" applyAlignment="1">
      <alignment horizontal="right" vertical="center" wrapText="1"/>
    </xf>
    <xf numFmtId="49" fontId="9" fillId="0" borderId="2" xfId="3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9" fillId="0" borderId="1" xfId="3" applyNumberFormat="1" applyFont="1" applyBorder="1" applyAlignment="1">
      <alignment vertical="center" wrapText="1"/>
    </xf>
    <xf numFmtId="3" fontId="9" fillId="0" borderId="1" xfId="3" applyNumberFormat="1" applyFont="1" applyBorder="1" applyAlignment="1">
      <alignment horizontal="right" vertical="center"/>
    </xf>
    <xf numFmtId="49" fontId="9" fillId="0" borderId="4" xfId="3" applyNumberFormat="1" applyFont="1" applyBorder="1" applyAlignment="1">
      <alignment horizontal="center" vertical="center" wrapText="1"/>
    </xf>
    <xf numFmtId="49" fontId="9" fillId="0" borderId="0" xfId="3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8" fillId="0" borderId="1" xfId="0" quotePrefix="1" applyNumberFormat="1" applyFont="1" applyBorder="1" applyAlignment="1">
      <alignment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3" fontId="20" fillId="0" borderId="1" xfId="0" applyNumberFormat="1" applyFont="1" applyBorder="1" applyAlignment="1">
      <alignment horizontal="right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3" fontId="21" fillId="0" borderId="9" xfId="0" applyNumberFormat="1" applyFont="1" applyBorder="1" applyAlignment="1">
      <alignment horizontal="right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4" fontId="9" fillId="0" borderId="6" xfId="0" applyNumberFormat="1" applyFont="1" applyBorder="1" applyAlignment="1">
      <alignment horizontal="right" vertical="center" wrapText="1"/>
    </xf>
    <xf numFmtId="3" fontId="9" fillId="0" borderId="6" xfId="0" applyNumberFormat="1" applyFont="1" applyBorder="1" applyAlignment="1">
      <alignment horizontal="right" vertical="center" wrapText="1"/>
    </xf>
    <xf numFmtId="4" fontId="9" fillId="0" borderId="11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49" fontId="9" fillId="0" borderId="12" xfId="3" applyNumberFormat="1" applyFont="1" applyBorder="1" applyAlignment="1">
      <alignment horizontal="center" vertical="center" wrapText="1"/>
    </xf>
    <xf numFmtId="49" fontId="9" fillId="0" borderId="13" xfId="3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3" fontId="9" fillId="0" borderId="13" xfId="3" applyNumberFormat="1" applyFont="1" applyBorder="1" applyAlignment="1">
      <alignment horizontal="right" vertical="center" wrapText="1"/>
    </xf>
    <xf numFmtId="3" fontId="9" fillId="0" borderId="13" xfId="3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wrapText="1"/>
    </xf>
    <xf numFmtId="0" fontId="20" fillId="0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24" fillId="0" borderId="14" xfId="0" applyFont="1" applyBorder="1" applyAlignment="1">
      <alignment horizontal="center" vertical="center" wrapText="1"/>
    </xf>
    <xf numFmtId="3" fontId="20" fillId="0" borderId="11" xfId="3" applyNumberFormat="1" applyFont="1" applyBorder="1" applyAlignment="1">
      <alignment horizontal="right" vertical="center" wrapText="1"/>
    </xf>
    <xf numFmtId="3" fontId="20" fillId="0" borderId="1" xfId="3" applyNumberFormat="1" applyFont="1" applyBorder="1" applyAlignment="1">
      <alignment horizontal="right" vertical="center"/>
    </xf>
    <xf numFmtId="0" fontId="27" fillId="0" borderId="2" xfId="6" applyFont="1" applyBorder="1" applyAlignment="1">
      <alignment horizontal="left" vertical="center" wrapText="1"/>
    </xf>
    <xf numFmtId="3" fontId="9" fillId="0" borderId="11" xfId="3" applyNumberFormat="1" applyFont="1" applyBorder="1" applyAlignment="1">
      <alignment horizontal="right"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3" fontId="9" fillId="0" borderId="4" xfId="3" applyNumberFormat="1" applyFont="1" applyBorder="1" applyAlignment="1">
      <alignment horizontal="right" vertical="center"/>
    </xf>
    <xf numFmtId="49" fontId="20" fillId="0" borderId="15" xfId="0" applyNumberFormat="1" applyFont="1" applyBorder="1" applyAlignment="1">
      <alignment horizontal="center" vertical="center" wrapText="1"/>
    </xf>
    <xf numFmtId="49" fontId="20" fillId="0" borderId="16" xfId="0" applyNumberFormat="1" applyFont="1" applyBorder="1" applyAlignment="1">
      <alignment horizontal="center" vertical="center" wrapText="1"/>
    </xf>
    <xf numFmtId="49" fontId="20" fillId="0" borderId="8" xfId="0" applyNumberFormat="1" applyFont="1" applyBorder="1" applyAlignment="1">
      <alignment horizontal="center" vertical="center" wrapText="1"/>
    </xf>
    <xf numFmtId="4" fontId="20" fillId="0" borderId="17" xfId="0" applyNumberFormat="1" applyFont="1" applyBorder="1" applyAlignment="1">
      <alignment horizontal="right" vertical="center" wrapText="1"/>
    </xf>
    <xf numFmtId="4" fontId="20" fillId="0" borderId="9" xfId="0" applyNumberFormat="1" applyFont="1" applyBorder="1" applyAlignment="1">
      <alignment horizontal="right" vertical="center" wrapText="1"/>
    </xf>
    <xf numFmtId="0" fontId="8" fillId="0" borderId="1" xfId="0" quotePrefix="1" applyFont="1" applyBorder="1" applyAlignment="1">
      <alignment horizontal="center" vertical="center" wrapText="1"/>
    </xf>
    <xf numFmtId="4" fontId="8" fillId="0" borderId="1" xfId="0" quotePrefix="1" applyNumberFormat="1" applyFont="1" applyBorder="1" applyAlignment="1">
      <alignment horizontal="center" vertical="center" wrapText="1"/>
    </xf>
    <xf numFmtId="4" fontId="9" fillId="0" borderId="1" xfId="7" quotePrefix="1" applyNumberFormat="1" applyFont="1" applyBorder="1" applyAlignment="1">
      <alignment vertical="center" wrapText="1"/>
    </xf>
    <xf numFmtId="49" fontId="9" fillId="0" borderId="1" xfId="3" quotePrefix="1" applyNumberFormat="1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4" fontId="9" fillId="0" borderId="10" xfId="0" applyNumberFormat="1" applyFont="1" applyBorder="1" applyAlignment="1">
      <alignment horizontal="right" vertical="center" wrapText="1"/>
    </xf>
    <xf numFmtId="49" fontId="20" fillId="0" borderId="0" xfId="3" applyNumberFormat="1" applyFont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3" fontId="20" fillId="0" borderId="0" xfId="3" applyNumberFormat="1" applyFont="1" applyAlignment="1">
      <alignment horizontal="right" vertical="center" wrapText="1"/>
    </xf>
    <xf numFmtId="3" fontId="20" fillId="0" borderId="0" xfId="4" applyNumberFormat="1" applyFont="1" applyAlignment="1">
      <alignment horizontal="right" vertical="center" wrapText="1"/>
    </xf>
    <xf numFmtId="4" fontId="9" fillId="0" borderId="1" xfId="3" applyNumberFormat="1" applyFont="1" applyBorder="1" applyAlignment="1">
      <alignment horizontal="right" vertical="center" wrapText="1"/>
    </xf>
    <xf numFmtId="4" fontId="9" fillId="0" borderId="1" xfId="3" applyNumberFormat="1" applyFont="1" applyBorder="1" applyAlignment="1">
      <alignment horizontal="right" vertical="center"/>
    </xf>
    <xf numFmtId="49" fontId="9" fillId="0" borderId="1" xfId="3" quotePrefix="1" applyNumberFormat="1" applyFont="1" applyBorder="1" applyAlignment="1">
      <alignment horizontal="center" vertical="center" wrapText="1"/>
    </xf>
    <xf numFmtId="49" fontId="9" fillId="0" borderId="11" xfId="3" applyNumberFormat="1" applyFont="1" applyBorder="1" applyAlignment="1">
      <alignment vertical="center" wrapText="1"/>
    </xf>
    <xf numFmtId="0" fontId="6" fillId="0" borderId="2" xfId="0" applyFont="1" applyBorder="1"/>
    <xf numFmtId="3" fontId="9" fillId="0" borderId="11" xfId="3" applyNumberFormat="1" applyFont="1" applyBorder="1" applyAlignment="1">
      <alignment horizontal="right" vertical="center"/>
    </xf>
    <xf numFmtId="0" fontId="20" fillId="0" borderId="18" xfId="0" applyFont="1" applyBorder="1" applyAlignment="1">
      <alignment horizontal="center" vertical="center" wrapText="1"/>
    </xf>
    <xf numFmtId="3" fontId="20" fillId="0" borderId="4" xfId="3" applyNumberFormat="1" applyFont="1" applyBorder="1" applyAlignment="1">
      <alignment horizontal="right" vertical="center" wrapText="1"/>
    </xf>
    <xf numFmtId="0" fontId="6" fillId="0" borderId="1" xfId="0" applyFont="1" applyBorder="1"/>
    <xf numFmtId="3" fontId="9" fillId="0" borderId="3" xfId="3" applyNumberFormat="1" applyFont="1" applyBorder="1" applyAlignment="1">
      <alignment horizontal="right" vertical="center" wrapText="1"/>
    </xf>
    <xf numFmtId="3" fontId="20" fillId="0" borderId="0" xfId="3" applyNumberFormat="1" applyFont="1" applyAlignment="1">
      <alignment horizontal="right" vertical="center"/>
    </xf>
    <xf numFmtId="49" fontId="24" fillId="0" borderId="9" xfId="0" applyNumberFormat="1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3" fontId="24" fillId="0" borderId="9" xfId="0" applyNumberFormat="1" applyFont="1" applyBorder="1" applyAlignment="1">
      <alignment horizontal="right" vertical="center" wrapText="1"/>
    </xf>
    <xf numFmtId="0" fontId="25" fillId="0" borderId="10" xfId="0" applyFont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right" vertical="center" wrapText="1"/>
    </xf>
    <xf numFmtId="49" fontId="20" fillId="0" borderId="1" xfId="3" quotePrefix="1" applyNumberFormat="1" applyFont="1" applyBorder="1" applyAlignment="1">
      <alignment horizontal="center" vertical="center" wrapText="1"/>
    </xf>
    <xf numFmtId="49" fontId="20" fillId="0" borderId="11" xfId="3" applyNumberFormat="1" applyFont="1" applyBorder="1" applyAlignment="1">
      <alignment horizontal="center" vertical="center" wrapText="1"/>
    </xf>
    <xf numFmtId="4" fontId="8" fillId="0" borderId="11" xfId="0" quotePrefix="1" applyNumberFormat="1" applyFont="1" applyBorder="1" applyAlignment="1">
      <alignment vertical="center" wrapText="1"/>
    </xf>
    <xf numFmtId="0" fontId="9" fillId="0" borderId="11" xfId="3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164" fontId="20" fillId="0" borderId="9" xfId="0" applyNumberFormat="1" applyFont="1" applyBorder="1" applyAlignment="1">
      <alignment horizontal="center" vertical="center" wrapText="1"/>
    </xf>
    <xf numFmtId="0" fontId="29" fillId="0" borderId="0" xfId="0" applyFont="1"/>
    <xf numFmtId="164" fontId="19" fillId="0" borderId="0" xfId="0" applyNumberFormat="1" applyFont="1"/>
    <xf numFmtId="0" fontId="20" fillId="0" borderId="0" xfId="0" applyFont="1" applyAlignment="1">
      <alignment horizontal="left"/>
    </xf>
    <xf numFmtId="49" fontId="30" fillId="0" borderId="0" xfId="0" applyNumberFormat="1" applyFont="1"/>
    <xf numFmtId="0" fontId="8" fillId="0" borderId="1" xfId="0" applyFont="1" applyBorder="1" applyAlignment="1">
      <alignment wrapText="1"/>
    </xf>
    <xf numFmtId="0" fontId="8" fillId="0" borderId="0" xfId="5" applyFont="1"/>
    <xf numFmtId="3" fontId="9" fillId="0" borderId="0" xfId="5" applyNumberFormat="1" applyFont="1" applyAlignment="1">
      <alignment vertical="top"/>
    </xf>
    <xf numFmtId="0" fontId="24" fillId="0" borderId="1" xfId="0" quotePrefix="1" applyFont="1" applyBorder="1" applyAlignment="1">
      <alignment horizontal="center" vertical="center" wrapText="1"/>
    </xf>
    <xf numFmtId="4" fontId="24" fillId="0" borderId="1" xfId="0" quotePrefix="1" applyNumberFormat="1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/>
    </xf>
    <xf numFmtId="3" fontId="9" fillId="0" borderId="20" xfId="3" applyNumberFormat="1" applyFont="1" applyBorder="1" applyAlignment="1">
      <alignment horizontal="right" vertical="center" wrapText="1"/>
    </xf>
    <xf numFmtId="3" fontId="20" fillId="0" borderId="4" xfId="0" applyNumberFormat="1" applyFont="1" applyBorder="1" applyAlignment="1">
      <alignment horizontal="right" vertical="center" wrapText="1"/>
    </xf>
    <xf numFmtId="3" fontId="21" fillId="0" borderId="17" xfId="0" applyNumberFormat="1" applyFont="1" applyBorder="1" applyAlignment="1">
      <alignment horizontal="right" vertical="center" wrapText="1"/>
    </xf>
    <xf numFmtId="3" fontId="20" fillId="0" borderId="20" xfId="3" applyNumberFormat="1" applyFont="1" applyBorder="1" applyAlignment="1">
      <alignment horizontal="right" vertical="center" wrapText="1"/>
    </xf>
    <xf numFmtId="3" fontId="20" fillId="0" borderId="11" xfId="3" applyNumberFormat="1" applyFont="1" applyBorder="1" applyAlignment="1">
      <alignment horizontal="right" vertical="center"/>
    </xf>
    <xf numFmtId="49" fontId="20" fillId="0" borderId="1" xfId="0" quotePrefix="1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2" borderId="1" xfId="0" quotePrefix="1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" fontId="0" fillId="0" borderId="1" xfId="0" quotePrefix="1" applyNumberFormat="1" applyBorder="1" applyAlignment="1">
      <alignment vertical="center" wrapText="1"/>
    </xf>
    <xf numFmtId="4" fontId="0" fillId="0" borderId="1" xfId="0" quotePrefix="1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quotePrefix="1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4" fontId="9" fillId="0" borderId="11" xfId="3" applyNumberFormat="1" applyFont="1" applyBorder="1" applyAlignment="1">
      <alignment horizontal="right" vertical="center"/>
    </xf>
    <xf numFmtId="4" fontId="20" fillId="0" borderId="20" xfId="3" applyNumberFormat="1" applyFont="1" applyBorder="1" applyAlignment="1">
      <alignment horizontal="right" vertical="center" wrapText="1"/>
    </xf>
    <xf numFmtId="4" fontId="20" fillId="0" borderId="11" xfId="3" applyNumberFormat="1" applyFont="1" applyBorder="1" applyAlignment="1">
      <alignment horizontal="right" vertical="center"/>
    </xf>
    <xf numFmtId="4" fontId="9" fillId="0" borderId="20" xfId="3" applyNumberFormat="1" applyFont="1" applyBorder="1" applyAlignment="1">
      <alignment horizontal="right" vertical="center" wrapText="1"/>
    </xf>
    <xf numFmtId="0" fontId="21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7" fillId="0" borderId="0" xfId="0" applyFont="1"/>
    <xf numFmtId="4" fontId="20" fillId="0" borderId="0" xfId="0" applyNumberFormat="1" applyFont="1"/>
    <xf numFmtId="0" fontId="9" fillId="0" borderId="1" xfId="0" applyFont="1" applyBorder="1" applyAlignment="1">
      <alignment wrapText="1"/>
    </xf>
    <xf numFmtId="0" fontId="31" fillId="0" borderId="1" xfId="6" applyFont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13" xfId="3" applyFont="1" applyFill="1" applyBorder="1" applyAlignment="1">
      <alignment horizontal="center" vertical="center"/>
    </xf>
    <xf numFmtId="0" fontId="27" fillId="0" borderId="1" xfId="6" applyFont="1" applyBorder="1" applyAlignment="1">
      <alignment horizontal="left" vertical="center" wrapText="1"/>
    </xf>
    <xf numFmtId="164" fontId="20" fillId="0" borderId="0" xfId="0" applyNumberFormat="1" applyFont="1" applyAlignment="1">
      <alignment horizontal="left"/>
    </xf>
    <xf numFmtId="0" fontId="20" fillId="0" borderId="1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3" fontId="9" fillId="0" borderId="11" xfId="4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164" fontId="7" fillId="0" borderId="0" xfId="0" applyNumberFormat="1" applyFont="1"/>
    <xf numFmtId="0" fontId="20" fillId="0" borderId="0" xfId="0" applyFont="1" applyAlignment="1">
      <alignment horizontal="center" vertical="center" wrapText="1"/>
    </xf>
    <xf numFmtId="4" fontId="33" fillId="0" borderId="1" xfId="0" quotePrefix="1" applyNumberFormat="1" applyFont="1" applyBorder="1" applyAlignment="1">
      <alignment vertical="center" wrapText="1"/>
    </xf>
    <xf numFmtId="4" fontId="34" fillId="0" borderId="1" xfId="0" quotePrefix="1" applyNumberFormat="1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7" fillId="0" borderId="0" xfId="0" quotePrefix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9" fillId="0" borderId="11" xfId="3" applyNumberFormat="1" applyFont="1" applyBorder="1" applyAlignment="1">
      <alignment horizontal="right" vertical="center" wrapText="1"/>
    </xf>
    <xf numFmtId="49" fontId="21" fillId="0" borderId="1" xfId="0" applyNumberFormat="1" applyFont="1" applyBorder="1" applyAlignment="1">
      <alignment horizontal="center" vertical="center" wrapText="1"/>
    </xf>
  </cellXfs>
  <cellStyles count="12">
    <cellStyle name="Normal_Доходи" xfId="2" xr:uid="{F3B3F92C-DC58-4C53-9404-3B8DEFDF152D}"/>
    <cellStyle name="Звичайний" xfId="0" builtinId="0"/>
    <cellStyle name="Звичайний 2" xfId="1" xr:uid="{8DEC19D9-C791-4012-AB97-6EA360A4D26A}"/>
    <cellStyle name="Звичайний 21" xfId="5" xr:uid="{7C34A476-78EF-421A-B8DE-FFD8BEE84C88}"/>
    <cellStyle name="Звичайний 3" xfId="8" xr:uid="{D118E0EF-0679-4532-B203-8E1905BB6AE6}"/>
    <cellStyle name="Звичайний 4" xfId="9" xr:uid="{AFE5DF10-CA77-41D8-97B1-90B4946CA4EF}"/>
    <cellStyle name="Звичайний 5" xfId="10" xr:uid="{9A8BC945-1922-4443-87FC-F433F55206C4}"/>
    <cellStyle name="Звичайний 6" xfId="11" xr:uid="{DA8BF4A2-B498-49A9-A9C4-40C8207709C6}"/>
    <cellStyle name="Обычный_Дод 7 РП 30.01.12" xfId="3" xr:uid="{BDE3DAE2-44C3-4136-873D-A8E7403F8662}"/>
    <cellStyle name="Обычный_Додаток7 програми" xfId="4" xr:uid="{7B9E2A6D-44B2-437B-BED8-A15BD144CA32}"/>
    <cellStyle name="Обычный_розпод зал та перев 2007" xfId="6" xr:uid="{A7A6EDBA-53CD-4CF7-BA50-149FD459E672}"/>
    <cellStyle name="Текст попередження 2" xfId="7" xr:uid="{BFD3262E-F217-4BCB-BFAC-53537B3A44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7A433-5D42-4B94-B45E-01EA71EAC338}">
  <sheetPr>
    <pageSetUpPr fitToPage="1"/>
  </sheetPr>
  <dimension ref="A1:F71"/>
  <sheetViews>
    <sheetView topLeftCell="A55" workbookViewId="0">
      <selection activeCell="D3" sqref="D3:F3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55</v>
      </c>
    </row>
    <row r="2" spans="1:6" ht="15.75" x14ac:dyDescent="0.25">
      <c r="D2" s="193" t="s">
        <v>212</v>
      </c>
      <c r="E2" s="193"/>
    </row>
    <row r="3" spans="1:6" ht="15.75" x14ac:dyDescent="0.25">
      <c r="D3" s="193" t="s">
        <v>275</v>
      </c>
      <c r="E3" s="193"/>
    </row>
    <row r="5" spans="1:6" ht="25.5" customHeight="1" x14ac:dyDescent="0.2">
      <c r="A5" s="248" t="s">
        <v>276</v>
      </c>
      <c r="B5" s="249"/>
      <c r="C5" s="249"/>
      <c r="D5" s="249"/>
      <c r="E5" s="249"/>
      <c r="F5" s="249"/>
    </row>
    <row r="6" spans="1:6" ht="25.5" customHeight="1" x14ac:dyDescent="0.2">
      <c r="A6" s="62" t="s">
        <v>2</v>
      </c>
      <c r="B6" s="63"/>
      <c r="C6" s="63"/>
      <c r="D6" s="63"/>
      <c r="E6" s="63"/>
      <c r="F6" s="63"/>
    </row>
    <row r="7" spans="1:6" x14ac:dyDescent="0.2">
      <c r="A7" s="61" t="s">
        <v>3</v>
      </c>
      <c r="F7" s="60" t="s">
        <v>54</v>
      </c>
    </row>
    <row r="8" spans="1:6" x14ac:dyDescent="0.2">
      <c r="A8" s="250" t="s">
        <v>53</v>
      </c>
      <c r="B8" s="250" t="s">
        <v>52</v>
      </c>
      <c r="C8" s="251" t="s">
        <v>7</v>
      </c>
      <c r="D8" s="250" t="s">
        <v>51</v>
      </c>
      <c r="E8" s="250" t="s">
        <v>50</v>
      </c>
      <c r="F8" s="250"/>
    </row>
    <row r="9" spans="1:6" x14ac:dyDescent="0.2">
      <c r="A9" s="250"/>
      <c r="B9" s="250"/>
      <c r="C9" s="250"/>
      <c r="D9" s="250"/>
      <c r="E9" s="250" t="s">
        <v>49</v>
      </c>
      <c r="F9" s="252" t="s">
        <v>48</v>
      </c>
    </row>
    <row r="10" spans="1:6" x14ac:dyDescent="0.2">
      <c r="A10" s="250"/>
      <c r="B10" s="250"/>
      <c r="C10" s="250"/>
      <c r="D10" s="250"/>
      <c r="E10" s="250"/>
      <c r="F10" s="250"/>
    </row>
    <row r="11" spans="1:6" x14ac:dyDescent="0.2">
      <c r="A11" s="58">
        <v>1</v>
      </c>
      <c r="B11" s="58">
        <v>2</v>
      </c>
      <c r="C11" s="59">
        <v>3</v>
      </c>
      <c r="D11" s="58">
        <v>4</v>
      </c>
      <c r="E11" s="58">
        <v>5</v>
      </c>
      <c r="F11" s="58">
        <v>6</v>
      </c>
    </row>
    <row r="12" spans="1:6" x14ac:dyDescent="0.2">
      <c r="A12" s="56">
        <v>10000000</v>
      </c>
      <c r="B12" s="55" t="s">
        <v>253</v>
      </c>
      <c r="C12" s="47">
        <f t="shared" ref="C12:C68" si="0">D12+E12</f>
        <v>116083700</v>
      </c>
      <c r="D12" s="54">
        <v>102883700</v>
      </c>
      <c r="E12" s="54">
        <v>13200000</v>
      </c>
      <c r="F12" s="54">
        <v>0</v>
      </c>
    </row>
    <row r="13" spans="1:6" ht="25.5" x14ac:dyDescent="0.2">
      <c r="A13" s="56">
        <v>11000000</v>
      </c>
      <c r="B13" s="55" t="s">
        <v>252</v>
      </c>
      <c r="C13" s="47">
        <f t="shared" si="0"/>
        <v>66137500</v>
      </c>
      <c r="D13" s="54">
        <v>66137500</v>
      </c>
      <c r="E13" s="54">
        <v>0</v>
      </c>
      <c r="F13" s="54">
        <v>0</v>
      </c>
    </row>
    <row r="14" spans="1:6" x14ac:dyDescent="0.2">
      <c r="A14" s="56">
        <v>11010000</v>
      </c>
      <c r="B14" s="55" t="s">
        <v>47</v>
      </c>
      <c r="C14" s="47">
        <f t="shared" si="0"/>
        <v>66134500</v>
      </c>
      <c r="D14" s="54">
        <v>66134500</v>
      </c>
      <c r="E14" s="54">
        <v>0</v>
      </c>
      <c r="F14" s="54">
        <v>0</v>
      </c>
    </row>
    <row r="15" spans="1:6" ht="38.25" x14ac:dyDescent="0.2">
      <c r="A15" s="53">
        <v>11010100</v>
      </c>
      <c r="B15" s="52" t="s">
        <v>46</v>
      </c>
      <c r="C15" s="51">
        <f t="shared" si="0"/>
        <v>55328000</v>
      </c>
      <c r="D15" s="50">
        <v>55328000</v>
      </c>
      <c r="E15" s="50">
        <v>0</v>
      </c>
      <c r="F15" s="50">
        <v>0</v>
      </c>
    </row>
    <row r="16" spans="1:6" ht="38.25" x14ac:dyDescent="0.2">
      <c r="A16" s="53">
        <v>11010400</v>
      </c>
      <c r="B16" s="52" t="s">
        <v>45</v>
      </c>
      <c r="C16" s="51">
        <f t="shared" si="0"/>
        <v>7350000</v>
      </c>
      <c r="D16" s="50">
        <v>7350000</v>
      </c>
      <c r="E16" s="50">
        <v>0</v>
      </c>
      <c r="F16" s="50">
        <v>0</v>
      </c>
    </row>
    <row r="17" spans="1:6" ht="38.25" x14ac:dyDescent="0.2">
      <c r="A17" s="53">
        <v>11010500</v>
      </c>
      <c r="B17" s="52" t="s">
        <v>44</v>
      </c>
      <c r="C17" s="51">
        <f t="shared" si="0"/>
        <v>208000</v>
      </c>
      <c r="D17" s="50">
        <v>208000</v>
      </c>
      <c r="E17" s="50">
        <v>0</v>
      </c>
      <c r="F17" s="50">
        <v>0</v>
      </c>
    </row>
    <row r="18" spans="1:6" ht="38.25" x14ac:dyDescent="0.2">
      <c r="A18" s="53">
        <v>11011300</v>
      </c>
      <c r="B18" s="52" t="s">
        <v>273</v>
      </c>
      <c r="C18" s="51">
        <f t="shared" si="0"/>
        <v>3248500</v>
      </c>
      <c r="D18" s="50">
        <v>3248500</v>
      </c>
      <c r="E18" s="50">
        <v>0</v>
      </c>
      <c r="F18" s="50">
        <v>0</v>
      </c>
    </row>
    <row r="19" spans="1:6" x14ac:dyDescent="0.2">
      <c r="A19" s="56">
        <v>11020000</v>
      </c>
      <c r="B19" s="55" t="s">
        <v>251</v>
      </c>
      <c r="C19" s="47">
        <f t="shared" si="0"/>
        <v>3000</v>
      </c>
      <c r="D19" s="54">
        <v>3000</v>
      </c>
      <c r="E19" s="54">
        <v>0</v>
      </c>
      <c r="F19" s="54">
        <v>0</v>
      </c>
    </row>
    <row r="20" spans="1:6" ht="25.5" x14ac:dyDescent="0.2">
      <c r="A20" s="53">
        <v>11020200</v>
      </c>
      <c r="B20" s="52" t="s">
        <v>250</v>
      </c>
      <c r="C20" s="51">
        <f t="shared" si="0"/>
        <v>3000</v>
      </c>
      <c r="D20" s="50">
        <v>3000</v>
      </c>
      <c r="E20" s="50">
        <v>0</v>
      </c>
      <c r="F20" s="50">
        <v>0</v>
      </c>
    </row>
    <row r="21" spans="1:6" x14ac:dyDescent="0.2">
      <c r="A21" s="56">
        <v>14000000</v>
      </c>
      <c r="B21" s="55" t="s">
        <v>249</v>
      </c>
      <c r="C21" s="47">
        <f t="shared" si="0"/>
        <v>4250000</v>
      </c>
      <c r="D21" s="54">
        <v>4250000</v>
      </c>
      <c r="E21" s="54">
        <v>0</v>
      </c>
      <c r="F21" s="54">
        <v>0</v>
      </c>
    </row>
    <row r="22" spans="1:6" ht="25.5" x14ac:dyDescent="0.2">
      <c r="A22" s="56">
        <v>14020000</v>
      </c>
      <c r="B22" s="55" t="s">
        <v>248</v>
      </c>
      <c r="C22" s="47">
        <f t="shared" si="0"/>
        <v>350000</v>
      </c>
      <c r="D22" s="54">
        <v>350000</v>
      </c>
      <c r="E22" s="54">
        <v>0</v>
      </c>
      <c r="F22" s="54">
        <v>0</v>
      </c>
    </row>
    <row r="23" spans="1:6" x14ac:dyDescent="0.2">
      <c r="A23" s="53">
        <v>14021900</v>
      </c>
      <c r="B23" s="52" t="s">
        <v>43</v>
      </c>
      <c r="C23" s="51">
        <f t="shared" si="0"/>
        <v>350000</v>
      </c>
      <c r="D23" s="50">
        <v>350000</v>
      </c>
      <c r="E23" s="50">
        <v>0</v>
      </c>
      <c r="F23" s="50">
        <v>0</v>
      </c>
    </row>
    <row r="24" spans="1:6" ht="38.25" x14ac:dyDescent="0.2">
      <c r="A24" s="56">
        <v>14030000</v>
      </c>
      <c r="B24" s="55" t="s">
        <v>247</v>
      </c>
      <c r="C24" s="47">
        <f t="shared" si="0"/>
        <v>1000000</v>
      </c>
      <c r="D24" s="54">
        <v>1000000</v>
      </c>
      <c r="E24" s="54">
        <v>0</v>
      </c>
      <c r="F24" s="54">
        <v>0</v>
      </c>
    </row>
    <row r="25" spans="1:6" x14ac:dyDescent="0.2">
      <c r="A25" s="53">
        <v>14031900</v>
      </c>
      <c r="B25" s="52" t="s">
        <v>43</v>
      </c>
      <c r="C25" s="51">
        <f t="shared" si="0"/>
        <v>1000000</v>
      </c>
      <c r="D25" s="50">
        <v>1000000</v>
      </c>
      <c r="E25" s="50">
        <v>0</v>
      </c>
      <c r="F25" s="50">
        <v>0</v>
      </c>
    </row>
    <row r="26" spans="1:6" ht="38.25" x14ac:dyDescent="0.2">
      <c r="A26" s="56">
        <v>14040000</v>
      </c>
      <c r="B26" s="55" t="s">
        <v>246</v>
      </c>
      <c r="C26" s="47">
        <f t="shared" si="0"/>
        <v>2900000</v>
      </c>
      <c r="D26" s="54">
        <v>2900000</v>
      </c>
      <c r="E26" s="54">
        <v>0</v>
      </c>
      <c r="F26" s="54">
        <v>0</v>
      </c>
    </row>
    <row r="27" spans="1:6" ht="76.5" x14ac:dyDescent="0.2">
      <c r="A27" s="53">
        <v>14040100</v>
      </c>
      <c r="B27" s="52" t="s">
        <v>274</v>
      </c>
      <c r="C27" s="51">
        <f t="shared" si="0"/>
        <v>1700000</v>
      </c>
      <c r="D27" s="50">
        <v>1700000</v>
      </c>
      <c r="E27" s="50">
        <v>0</v>
      </c>
      <c r="F27" s="50">
        <v>0</v>
      </c>
    </row>
    <row r="28" spans="1:6" ht="76.5" x14ac:dyDescent="0.2">
      <c r="A28" s="53">
        <v>14040200</v>
      </c>
      <c r="B28" s="52" t="s">
        <v>42</v>
      </c>
      <c r="C28" s="51">
        <f t="shared" si="0"/>
        <v>1200000</v>
      </c>
      <c r="D28" s="50">
        <v>1200000</v>
      </c>
      <c r="E28" s="50">
        <v>0</v>
      </c>
      <c r="F28" s="50">
        <v>0</v>
      </c>
    </row>
    <row r="29" spans="1:6" ht="38.25" x14ac:dyDescent="0.2">
      <c r="A29" s="56">
        <v>18000000</v>
      </c>
      <c r="B29" s="55" t="s">
        <v>41</v>
      </c>
      <c r="C29" s="47">
        <f t="shared" si="0"/>
        <v>32496200</v>
      </c>
      <c r="D29" s="54">
        <v>32496200</v>
      </c>
      <c r="E29" s="54">
        <v>0</v>
      </c>
      <c r="F29" s="54">
        <v>0</v>
      </c>
    </row>
    <row r="30" spans="1:6" x14ac:dyDescent="0.2">
      <c r="A30" s="56">
        <v>18010000</v>
      </c>
      <c r="B30" s="55" t="s">
        <v>245</v>
      </c>
      <c r="C30" s="47">
        <f t="shared" si="0"/>
        <v>21396200</v>
      </c>
      <c r="D30" s="54">
        <v>21396200</v>
      </c>
      <c r="E30" s="54">
        <v>0</v>
      </c>
      <c r="F30" s="54">
        <v>0</v>
      </c>
    </row>
    <row r="31" spans="1:6" ht="51" x14ac:dyDescent="0.2">
      <c r="A31" s="53">
        <v>18010100</v>
      </c>
      <c r="B31" s="52" t="s">
        <v>244</v>
      </c>
      <c r="C31" s="51">
        <f t="shared" si="0"/>
        <v>18200</v>
      </c>
      <c r="D31" s="50">
        <v>18200</v>
      </c>
      <c r="E31" s="50">
        <v>0</v>
      </c>
      <c r="F31" s="50">
        <v>0</v>
      </c>
    </row>
    <row r="32" spans="1:6" ht="51" x14ac:dyDescent="0.2">
      <c r="A32" s="53">
        <v>18010200</v>
      </c>
      <c r="B32" s="52" t="s">
        <v>243</v>
      </c>
      <c r="C32" s="51">
        <f t="shared" si="0"/>
        <v>38000</v>
      </c>
      <c r="D32" s="50">
        <v>38000</v>
      </c>
      <c r="E32" s="50">
        <v>0</v>
      </c>
      <c r="F32" s="50">
        <v>0</v>
      </c>
    </row>
    <row r="33" spans="1:6" ht="51" x14ac:dyDescent="0.2">
      <c r="A33" s="53">
        <v>18010300</v>
      </c>
      <c r="B33" s="52" t="s">
        <v>242</v>
      </c>
      <c r="C33" s="51">
        <f t="shared" si="0"/>
        <v>440000</v>
      </c>
      <c r="D33" s="50">
        <v>440000</v>
      </c>
      <c r="E33" s="50">
        <v>0</v>
      </c>
      <c r="F33" s="50">
        <v>0</v>
      </c>
    </row>
    <row r="34" spans="1:6" ht="51" x14ac:dyDescent="0.2">
      <c r="A34" s="53">
        <v>18010400</v>
      </c>
      <c r="B34" s="52" t="s">
        <v>241</v>
      </c>
      <c r="C34" s="51">
        <f t="shared" si="0"/>
        <v>4400000</v>
      </c>
      <c r="D34" s="50">
        <v>4400000</v>
      </c>
      <c r="E34" s="50">
        <v>0</v>
      </c>
      <c r="F34" s="50">
        <v>0</v>
      </c>
    </row>
    <row r="35" spans="1:6" x14ac:dyDescent="0.2">
      <c r="A35" s="53">
        <v>18010500</v>
      </c>
      <c r="B35" s="52" t="s">
        <v>240</v>
      </c>
      <c r="C35" s="51">
        <f t="shared" si="0"/>
        <v>3100000</v>
      </c>
      <c r="D35" s="50">
        <v>3100000</v>
      </c>
      <c r="E35" s="50">
        <v>0</v>
      </c>
      <c r="F35" s="50">
        <v>0</v>
      </c>
    </row>
    <row r="36" spans="1:6" x14ac:dyDescent="0.2">
      <c r="A36" s="53">
        <v>18010600</v>
      </c>
      <c r="B36" s="52" t="s">
        <v>239</v>
      </c>
      <c r="C36" s="51">
        <f t="shared" si="0"/>
        <v>8500000</v>
      </c>
      <c r="D36" s="50">
        <v>8500000</v>
      </c>
      <c r="E36" s="50">
        <v>0</v>
      </c>
      <c r="F36" s="50">
        <v>0</v>
      </c>
    </row>
    <row r="37" spans="1:6" x14ac:dyDescent="0.2">
      <c r="A37" s="53">
        <v>18010700</v>
      </c>
      <c r="B37" s="52" t="s">
        <v>238</v>
      </c>
      <c r="C37" s="51">
        <f t="shared" si="0"/>
        <v>4000000</v>
      </c>
      <c r="D37" s="50">
        <v>4000000</v>
      </c>
      <c r="E37" s="50">
        <v>0</v>
      </c>
      <c r="F37" s="50">
        <v>0</v>
      </c>
    </row>
    <row r="38" spans="1:6" x14ac:dyDescent="0.2">
      <c r="A38" s="53">
        <v>18010900</v>
      </c>
      <c r="B38" s="52" t="s">
        <v>237</v>
      </c>
      <c r="C38" s="51">
        <f t="shared" si="0"/>
        <v>900000</v>
      </c>
      <c r="D38" s="50">
        <v>900000</v>
      </c>
      <c r="E38" s="50">
        <v>0</v>
      </c>
      <c r="F38" s="50">
        <v>0</v>
      </c>
    </row>
    <row r="39" spans="1:6" x14ac:dyDescent="0.2">
      <c r="A39" s="56">
        <v>18050000</v>
      </c>
      <c r="B39" s="55" t="s">
        <v>236</v>
      </c>
      <c r="C39" s="47">
        <f t="shared" si="0"/>
        <v>11100000</v>
      </c>
      <c r="D39" s="54">
        <v>11100000</v>
      </c>
      <c r="E39" s="54">
        <v>0</v>
      </c>
      <c r="F39" s="54">
        <v>0</v>
      </c>
    </row>
    <row r="40" spans="1:6" x14ac:dyDescent="0.2">
      <c r="A40" s="53">
        <v>18050300</v>
      </c>
      <c r="B40" s="52" t="s">
        <v>235</v>
      </c>
      <c r="C40" s="51">
        <f t="shared" si="0"/>
        <v>300000</v>
      </c>
      <c r="D40" s="50">
        <v>300000</v>
      </c>
      <c r="E40" s="50">
        <v>0</v>
      </c>
      <c r="F40" s="50">
        <v>0</v>
      </c>
    </row>
    <row r="41" spans="1:6" x14ac:dyDescent="0.2">
      <c r="A41" s="53">
        <v>18050400</v>
      </c>
      <c r="B41" s="52" t="s">
        <v>234</v>
      </c>
      <c r="C41" s="51">
        <f t="shared" si="0"/>
        <v>7000000</v>
      </c>
      <c r="D41" s="50">
        <v>7000000</v>
      </c>
      <c r="E41" s="50">
        <v>0</v>
      </c>
      <c r="F41" s="50">
        <v>0</v>
      </c>
    </row>
    <row r="42" spans="1:6" ht="63.75" x14ac:dyDescent="0.2">
      <c r="A42" s="53">
        <v>18050500</v>
      </c>
      <c r="B42" s="52" t="s">
        <v>233</v>
      </c>
      <c r="C42" s="51">
        <f t="shared" si="0"/>
        <v>3800000</v>
      </c>
      <c r="D42" s="50">
        <v>3800000</v>
      </c>
      <c r="E42" s="50">
        <v>0</v>
      </c>
      <c r="F42" s="50">
        <v>0</v>
      </c>
    </row>
    <row r="43" spans="1:6" x14ac:dyDescent="0.2">
      <c r="A43" s="56">
        <v>19000000</v>
      </c>
      <c r="B43" s="55" t="s">
        <v>232</v>
      </c>
      <c r="C43" s="47">
        <f t="shared" si="0"/>
        <v>13200000</v>
      </c>
      <c r="D43" s="54">
        <v>0</v>
      </c>
      <c r="E43" s="54">
        <v>13200000</v>
      </c>
      <c r="F43" s="54">
        <v>0</v>
      </c>
    </row>
    <row r="44" spans="1:6" x14ac:dyDescent="0.2">
      <c r="A44" s="56">
        <v>19010000</v>
      </c>
      <c r="B44" s="55" t="s">
        <v>231</v>
      </c>
      <c r="C44" s="47">
        <f t="shared" si="0"/>
        <v>13200000</v>
      </c>
      <c r="D44" s="54">
        <v>0</v>
      </c>
      <c r="E44" s="54">
        <v>13200000</v>
      </c>
      <c r="F44" s="54">
        <v>0</v>
      </c>
    </row>
    <row r="45" spans="1:6" ht="63.75" x14ac:dyDescent="0.2">
      <c r="A45" s="53">
        <v>19010100</v>
      </c>
      <c r="B45" s="52" t="s">
        <v>40</v>
      </c>
      <c r="C45" s="51">
        <f t="shared" si="0"/>
        <v>12000000</v>
      </c>
      <c r="D45" s="50">
        <v>0</v>
      </c>
      <c r="E45" s="50">
        <v>12000000</v>
      </c>
      <c r="F45" s="50">
        <v>0</v>
      </c>
    </row>
    <row r="46" spans="1:6" ht="25.5" x14ac:dyDescent="0.2">
      <c r="A46" s="53">
        <v>19010200</v>
      </c>
      <c r="B46" s="52" t="s">
        <v>230</v>
      </c>
      <c r="C46" s="51">
        <f t="shared" si="0"/>
        <v>60000</v>
      </c>
      <c r="D46" s="50">
        <v>0</v>
      </c>
      <c r="E46" s="50">
        <v>60000</v>
      </c>
      <c r="F46" s="50">
        <v>0</v>
      </c>
    </row>
    <row r="47" spans="1:6" ht="51" x14ac:dyDescent="0.2">
      <c r="A47" s="53">
        <v>19010300</v>
      </c>
      <c r="B47" s="52" t="s">
        <v>229</v>
      </c>
      <c r="C47" s="51">
        <f t="shared" si="0"/>
        <v>1140000</v>
      </c>
      <c r="D47" s="50">
        <v>0</v>
      </c>
      <c r="E47" s="50">
        <v>1140000</v>
      </c>
      <c r="F47" s="50">
        <v>0</v>
      </c>
    </row>
    <row r="48" spans="1:6" x14ac:dyDescent="0.2">
      <c r="A48" s="56">
        <v>20000000</v>
      </c>
      <c r="B48" s="55" t="s">
        <v>228</v>
      </c>
      <c r="C48" s="47">
        <f t="shared" si="0"/>
        <v>355348</v>
      </c>
      <c r="D48" s="54">
        <v>204500</v>
      </c>
      <c r="E48" s="54">
        <v>150848</v>
      </c>
      <c r="F48" s="54">
        <v>0</v>
      </c>
    </row>
    <row r="49" spans="1:6" ht="25.5" x14ac:dyDescent="0.2">
      <c r="A49" s="56">
        <v>22000000</v>
      </c>
      <c r="B49" s="55" t="s">
        <v>227</v>
      </c>
      <c r="C49" s="47">
        <f t="shared" si="0"/>
        <v>204500</v>
      </c>
      <c r="D49" s="54">
        <v>204500</v>
      </c>
      <c r="E49" s="54">
        <v>0</v>
      </c>
      <c r="F49" s="54">
        <v>0</v>
      </c>
    </row>
    <row r="50" spans="1:6" x14ac:dyDescent="0.2">
      <c r="A50" s="56">
        <v>22010000</v>
      </c>
      <c r="B50" s="55" t="s">
        <v>39</v>
      </c>
      <c r="C50" s="47">
        <f t="shared" si="0"/>
        <v>171000</v>
      </c>
      <c r="D50" s="54">
        <v>171000</v>
      </c>
      <c r="E50" s="54">
        <v>0</v>
      </c>
      <c r="F50" s="54">
        <v>0</v>
      </c>
    </row>
    <row r="51" spans="1:6" ht="38.25" x14ac:dyDescent="0.2">
      <c r="A51" s="53">
        <v>22010300</v>
      </c>
      <c r="B51" s="52" t="s">
        <v>38</v>
      </c>
      <c r="C51" s="51">
        <f t="shared" si="0"/>
        <v>22000</v>
      </c>
      <c r="D51" s="50">
        <v>22000</v>
      </c>
      <c r="E51" s="50">
        <v>0</v>
      </c>
      <c r="F51" s="50">
        <v>0</v>
      </c>
    </row>
    <row r="52" spans="1:6" ht="25.5" x14ac:dyDescent="0.2">
      <c r="A52" s="53">
        <v>22012500</v>
      </c>
      <c r="B52" s="52" t="s">
        <v>37</v>
      </c>
      <c r="C52" s="51">
        <f t="shared" si="0"/>
        <v>80000</v>
      </c>
      <c r="D52" s="50">
        <v>80000</v>
      </c>
      <c r="E52" s="50">
        <v>0</v>
      </c>
      <c r="F52" s="50">
        <v>0</v>
      </c>
    </row>
    <row r="53" spans="1:6" ht="25.5" x14ac:dyDescent="0.2">
      <c r="A53" s="53">
        <v>22012600</v>
      </c>
      <c r="B53" s="52" t="s">
        <v>226</v>
      </c>
      <c r="C53" s="51">
        <f t="shared" si="0"/>
        <v>69000</v>
      </c>
      <c r="D53" s="50">
        <v>69000</v>
      </c>
      <c r="E53" s="50">
        <v>0</v>
      </c>
      <c r="F53" s="50">
        <v>0</v>
      </c>
    </row>
    <row r="54" spans="1:6" x14ac:dyDescent="0.2">
      <c r="A54" s="56">
        <v>22090000</v>
      </c>
      <c r="B54" s="55" t="s">
        <v>225</v>
      </c>
      <c r="C54" s="47">
        <f t="shared" si="0"/>
        <v>33500</v>
      </c>
      <c r="D54" s="54">
        <v>33500</v>
      </c>
      <c r="E54" s="54">
        <v>0</v>
      </c>
      <c r="F54" s="54">
        <v>0</v>
      </c>
    </row>
    <row r="55" spans="1:6" ht="51" x14ac:dyDescent="0.2">
      <c r="A55" s="53">
        <v>22090100</v>
      </c>
      <c r="B55" s="52" t="s">
        <v>224</v>
      </c>
      <c r="C55" s="51">
        <f t="shared" si="0"/>
        <v>31000</v>
      </c>
      <c r="D55" s="50">
        <v>31000</v>
      </c>
      <c r="E55" s="50">
        <v>0</v>
      </c>
      <c r="F55" s="50">
        <v>0</v>
      </c>
    </row>
    <row r="56" spans="1:6" ht="38.25" x14ac:dyDescent="0.2">
      <c r="A56" s="53">
        <v>22090400</v>
      </c>
      <c r="B56" s="52" t="s">
        <v>223</v>
      </c>
      <c r="C56" s="51">
        <f t="shared" si="0"/>
        <v>2500</v>
      </c>
      <c r="D56" s="50">
        <v>2500</v>
      </c>
      <c r="E56" s="50">
        <v>0</v>
      </c>
      <c r="F56" s="50">
        <v>0</v>
      </c>
    </row>
    <row r="57" spans="1:6" x14ac:dyDescent="0.2">
      <c r="A57" s="56">
        <v>25000000</v>
      </c>
      <c r="B57" s="55" t="s">
        <v>256</v>
      </c>
      <c r="C57" s="47">
        <f t="shared" si="0"/>
        <v>150848</v>
      </c>
      <c r="D57" s="54">
        <v>0</v>
      </c>
      <c r="E57" s="54">
        <v>150848</v>
      </c>
      <c r="F57" s="54">
        <v>0</v>
      </c>
    </row>
    <row r="58" spans="1:6" ht="38.25" x14ac:dyDescent="0.2">
      <c r="A58" s="56">
        <v>25010000</v>
      </c>
      <c r="B58" s="55" t="s">
        <v>255</v>
      </c>
      <c r="C58" s="47">
        <f t="shared" si="0"/>
        <v>150848</v>
      </c>
      <c r="D58" s="54">
        <v>0</v>
      </c>
      <c r="E58" s="54">
        <v>150848</v>
      </c>
      <c r="F58" s="54">
        <v>0</v>
      </c>
    </row>
    <row r="59" spans="1:6" ht="25.5" x14ac:dyDescent="0.2">
      <c r="A59" s="53">
        <v>25010100</v>
      </c>
      <c r="B59" s="52" t="s">
        <v>254</v>
      </c>
      <c r="C59" s="51">
        <f t="shared" si="0"/>
        <v>86355</v>
      </c>
      <c r="D59" s="50">
        <v>0</v>
      </c>
      <c r="E59" s="50">
        <v>86355</v>
      </c>
      <c r="F59" s="50">
        <v>0</v>
      </c>
    </row>
    <row r="60" spans="1:6" ht="51" x14ac:dyDescent="0.2">
      <c r="A60" s="53">
        <v>25010300</v>
      </c>
      <c r="B60" s="52" t="s">
        <v>36</v>
      </c>
      <c r="C60" s="51">
        <f t="shared" si="0"/>
        <v>64493</v>
      </c>
      <c r="D60" s="50">
        <v>0</v>
      </c>
      <c r="E60" s="50">
        <v>64493</v>
      </c>
      <c r="F60" s="50">
        <v>0</v>
      </c>
    </row>
    <row r="61" spans="1:6" ht="25.5" x14ac:dyDescent="0.2">
      <c r="A61" s="57"/>
      <c r="B61" s="48" t="s">
        <v>35</v>
      </c>
      <c r="C61" s="47">
        <f t="shared" si="0"/>
        <v>116439048</v>
      </c>
      <c r="D61" s="47">
        <v>103088200</v>
      </c>
      <c r="E61" s="47">
        <v>13350848</v>
      </c>
      <c r="F61" s="47">
        <v>0</v>
      </c>
    </row>
    <row r="62" spans="1:6" x14ac:dyDescent="0.2">
      <c r="A62" s="56">
        <v>40000000</v>
      </c>
      <c r="B62" s="55" t="s">
        <v>222</v>
      </c>
      <c r="C62" s="47">
        <f t="shared" si="0"/>
        <v>42631856</v>
      </c>
      <c r="D62" s="54">
        <v>42631856</v>
      </c>
      <c r="E62" s="54">
        <v>0</v>
      </c>
      <c r="F62" s="54">
        <v>0</v>
      </c>
    </row>
    <row r="63" spans="1:6" x14ac:dyDescent="0.2">
      <c r="A63" s="56">
        <v>41000000</v>
      </c>
      <c r="B63" s="55" t="s">
        <v>221</v>
      </c>
      <c r="C63" s="47">
        <f t="shared" si="0"/>
        <v>42631856</v>
      </c>
      <c r="D63" s="54">
        <v>42631856</v>
      </c>
      <c r="E63" s="54">
        <v>0</v>
      </c>
      <c r="F63" s="54">
        <v>0</v>
      </c>
    </row>
    <row r="64" spans="1:6" ht="25.5" x14ac:dyDescent="0.2">
      <c r="A64" s="56">
        <v>41030000</v>
      </c>
      <c r="B64" s="55" t="s">
        <v>34</v>
      </c>
      <c r="C64" s="47">
        <f t="shared" si="0"/>
        <v>42619400</v>
      </c>
      <c r="D64" s="54">
        <v>42619400</v>
      </c>
      <c r="E64" s="54">
        <v>0</v>
      </c>
      <c r="F64" s="54">
        <v>0</v>
      </c>
    </row>
    <row r="65" spans="1:6" ht="25.5" x14ac:dyDescent="0.2">
      <c r="A65" s="53">
        <v>41033900</v>
      </c>
      <c r="B65" s="52" t="s">
        <v>10</v>
      </c>
      <c r="C65" s="51">
        <f t="shared" si="0"/>
        <v>42619400</v>
      </c>
      <c r="D65" s="50">
        <v>42619400</v>
      </c>
      <c r="E65" s="50">
        <v>0</v>
      </c>
      <c r="F65" s="50">
        <v>0</v>
      </c>
    </row>
    <row r="66" spans="1:6" ht="25.5" x14ac:dyDescent="0.2">
      <c r="A66" s="56">
        <v>41050000</v>
      </c>
      <c r="B66" s="55" t="s">
        <v>33</v>
      </c>
      <c r="C66" s="47">
        <f t="shared" si="0"/>
        <v>12456</v>
      </c>
      <c r="D66" s="54">
        <v>12456</v>
      </c>
      <c r="E66" s="54">
        <v>0</v>
      </c>
      <c r="F66" s="54">
        <v>0</v>
      </c>
    </row>
    <row r="67" spans="1:6" x14ac:dyDescent="0.2">
      <c r="A67" s="53">
        <v>41053900</v>
      </c>
      <c r="B67" s="52" t="s">
        <v>32</v>
      </c>
      <c r="C67" s="51">
        <f t="shared" si="0"/>
        <v>12456</v>
      </c>
      <c r="D67" s="50">
        <v>12456</v>
      </c>
      <c r="E67" s="50">
        <v>0</v>
      </c>
      <c r="F67" s="50">
        <v>0</v>
      </c>
    </row>
    <row r="68" spans="1:6" x14ac:dyDescent="0.2">
      <c r="A68" s="49" t="s">
        <v>31</v>
      </c>
      <c r="B68" s="48" t="s">
        <v>30</v>
      </c>
      <c r="C68" s="47">
        <f t="shared" si="0"/>
        <v>159070904</v>
      </c>
      <c r="D68" s="47">
        <v>145720056</v>
      </c>
      <c r="E68" s="47">
        <v>13350848</v>
      </c>
      <c r="F68" s="47">
        <v>0</v>
      </c>
    </row>
    <row r="71" spans="1:6" x14ac:dyDescent="0.2">
      <c r="B71" s="46" t="s">
        <v>263</v>
      </c>
      <c r="E71" s="46" t="s">
        <v>262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A0084-0304-446C-9E00-D31114171A28}">
  <sheetPr>
    <pageSetUpPr fitToPage="1"/>
  </sheetPr>
  <dimension ref="A1:P48"/>
  <sheetViews>
    <sheetView topLeftCell="A28" workbookViewId="0">
      <selection activeCell="P40" sqref="P40:P41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180</v>
      </c>
    </row>
    <row r="2" spans="1:16" ht="15.75" x14ac:dyDescent="0.25">
      <c r="M2" s="193" t="s">
        <v>212</v>
      </c>
      <c r="N2" s="193"/>
    </row>
    <row r="3" spans="1:16" ht="15.75" x14ac:dyDescent="0.25">
      <c r="M3" s="193" t="s">
        <v>275</v>
      </c>
      <c r="N3" s="193"/>
    </row>
    <row r="5" spans="1:16" x14ac:dyDescent="0.2">
      <c r="A5" s="253" t="s">
        <v>165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</row>
    <row r="6" spans="1:16" x14ac:dyDescent="0.2">
      <c r="A6" s="253" t="s">
        <v>277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</row>
    <row r="7" spans="1:16" x14ac:dyDescent="0.2">
      <c r="A7" s="62" t="s">
        <v>2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x14ac:dyDescent="0.2">
      <c r="A8" s="61" t="s">
        <v>3</v>
      </c>
      <c r="P8" s="60" t="s">
        <v>164</v>
      </c>
    </row>
    <row r="9" spans="1:16" x14ac:dyDescent="0.2">
      <c r="A9" s="254" t="s">
        <v>163</v>
      </c>
      <c r="B9" s="254" t="s">
        <v>162</v>
      </c>
      <c r="C9" s="254" t="s">
        <v>161</v>
      </c>
      <c r="D9" s="250" t="s">
        <v>160</v>
      </c>
      <c r="E9" s="250" t="s">
        <v>51</v>
      </c>
      <c r="F9" s="250"/>
      <c r="G9" s="250"/>
      <c r="H9" s="250"/>
      <c r="I9" s="250"/>
      <c r="J9" s="250" t="s">
        <v>50</v>
      </c>
      <c r="K9" s="250"/>
      <c r="L9" s="250"/>
      <c r="M9" s="250"/>
      <c r="N9" s="250"/>
      <c r="O9" s="250"/>
      <c r="P9" s="251" t="s">
        <v>159</v>
      </c>
    </row>
    <row r="10" spans="1:16" x14ac:dyDescent="0.2">
      <c r="A10" s="250"/>
      <c r="B10" s="250"/>
      <c r="C10" s="250"/>
      <c r="D10" s="250"/>
      <c r="E10" s="251" t="s">
        <v>49</v>
      </c>
      <c r="F10" s="250" t="s">
        <v>158</v>
      </c>
      <c r="G10" s="250" t="s">
        <v>157</v>
      </c>
      <c r="H10" s="250"/>
      <c r="I10" s="250" t="s">
        <v>156</v>
      </c>
      <c r="J10" s="251" t="s">
        <v>49</v>
      </c>
      <c r="K10" s="250" t="s">
        <v>48</v>
      </c>
      <c r="L10" s="250" t="s">
        <v>158</v>
      </c>
      <c r="M10" s="250" t="s">
        <v>157</v>
      </c>
      <c r="N10" s="250"/>
      <c r="O10" s="250" t="s">
        <v>156</v>
      </c>
      <c r="P10" s="250"/>
    </row>
    <row r="11" spans="1:16" x14ac:dyDescent="0.2">
      <c r="A11" s="250"/>
      <c r="B11" s="250"/>
      <c r="C11" s="250"/>
      <c r="D11" s="250"/>
      <c r="E11" s="250"/>
      <c r="F11" s="250"/>
      <c r="G11" s="250" t="s">
        <v>155</v>
      </c>
      <c r="H11" s="250" t="s">
        <v>154</v>
      </c>
      <c r="I11" s="250"/>
      <c r="J11" s="250"/>
      <c r="K11" s="250"/>
      <c r="L11" s="250"/>
      <c r="M11" s="250" t="s">
        <v>155</v>
      </c>
      <c r="N11" s="250" t="s">
        <v>154</v>
      </c>
      <c r="O11" s="250"/>
      <c r="P11" s="250"/>
    </row>
    <row r="12" spans="1:16" ht="44.25" customHeight="1" x14ac:dyDescent="0.2">
      <c r="A12" s="250"/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</row>
    <row r="13" spans="1:16" x14ac:dyDescent="0.2">
      <c r="A13" s="58">
        <v>1</v>
      </c>
      <c r="B13" s="58">
        <v>2</v>
      </c>
      <c r="C13" s="58">
        <v>3</v>
      </c>
      <c r="D13" s="58">
        <v>4</v>
      </c>
      <c r="E13" s="59">
        <v>5</v>
      </c>
      <c r="F13" s="58">
        <v>6</v>
      </c>
      <c r="G13" s="58">
        <v>7</v>
      </c>
      <c r="H13" s="58">
        <v>8</v>
      </c>
      <c r="I13" s="58">
        <v>9</v>
      </c>
      <c r="J13" s="59">
        <v>10</v>
      </c>
      <c r="K13" s="58">
        <v>11</v>
      </c>
      <c r="L13" s="58">
        <v>12</v>
      </c>
      <c r="M13" s="58">
        <v>13</v>
      </c>
      <c r="N13" s="58">
        <v>14</v>
      </c>
      <c r="O13" s="58">
        <v>15</v>
      </c>
      <c r="P13" s="59">
        <v>16</v>
      </c>
    </row>
    <row r="14" spans="1:16" ht="25.5" x14ac:dyDescent="0.2">
      <c r="A14" s="221" t="s">
        <v>153</v>
      </c>
      <c r="B14" s="220"/>
      <c r="C14" s="219"/>
      <c r="D14" s="218" t="s">
        <v>151</v>
      </c>
      <c r="E14" s="207">
        <v>143168564</v>
      </c>
      <c r="F14" s="217">
        <v>143168564</v>
      </c>
      <c r="G14" s="217">
        <v>82241360</v>
      </c>
      <c r="H14" s="217">
        <v>11044059</v>
      </c>
      <c r="I14" s="217">
        <v>0</v>
      </c>
      <c r="J14" s="207">
        <v>13350848</v>
      </c>
      <c r="K14" s="217">
        <v>0</v>
      </c>
      <c r="L14" s="217">
        <v>13350848</v>
      </c>
      <c r="M14" s="217">
        <v>70783</v>
      </c>
      <c r="N14" s="217">
        <v>0</v>
      </c>
      <c r="O14" s="217">
        <v>0</v>
      </c>
      <c r="P14" s="207">
        <f t="shared" ref="P14:P45" si="0">E14+J14</f>
        <v>156519412</v>
      </c>
    </row>
    <row r="15" spans="1:16" ht="25.5" x14ac:dyDescent="0.2">
      <c r="A15" s="221" t="s">
        <v>152</v>
      </c>
      <c r="B15" s="220"/>
      <c r="C15" s="219"/>
      <c r="D15" s="218" t="s">
        <v>151</v>
      </c>
      <c r="E15" s="207">
        <v>143168564</v>
      </c>
      <c r="F15" s="217">
        <v>143168564</v>
      </c>
      <c r="G15" s="217">
        <v>82241360</v>
      </c>
      <c r="H15" s="217">
        <v>11044059</v>
      </c>
      <c r="I15" s="217">
        <v>0</v>
      </c>
      <c r="J15" s="207">
        <v>13350848</v>
      </c>
      <c r="K15" s="217">
        <v>0</v>
      </c>
      <c r="L15" s="217">
        <v>13350848</v>
      </c>
      <c r="M15" s="217">
        <v>70783</v>
      </c>
      <c r="N15" s="217">
        <v>0</v>
      </c>
      <c r="O15" s="217">
        <v>0</v>
      </c>
      <c r="P15" s="207">
        <f t="shared" si="0"/>
        <v>156519412</v>
      </c>
    </row>
    <row r="16" spans="1:16" ht="63.75" x14ac:dyDescent="0.2">
      <c r="A16" s="216" t="s">
        <v>150</v>
      </c>
      <c r="B16" s="216" t="s">
        <v>149</v>
      </c>
      <c r="C16" s="215" t="s">
        <v>58</v>
      </c>
      <c r="D16" s="214" t="s">
        <v>148</v>
      </c>
      <c r="E16" s="212">
        <v>32954990</v>
      </c>
      <c r="F16" s="213">
        <v>32954990</v>
      </c>
      <c r="G16" s="213">
        <v>24936131</v>
      </c>
      <c r="H16" s="213">
        <v>703662</v>
      </c>
      <c r="I16" s="213">
        <v>0</v>
      </c>
      <c r="J16" s="212">
        <v>3747</v>
      </c>
      <c r="K16" s="213">
        <v>0</v>
      </c>
      <c r="L16" s="213">
        <v>3747</v>
      </c>
      <c r="M16" s="213">
        <v>0</v>
      </c>
      <c r="N16" s="213">
        <v>0</v>
      </c>
      <c r="O16" s="213">
        <v>0</v>
      </c>
      <c r="P16" s="212">
        <f t="shared" si="0"/>
        <v>32958737</v>
      </c>
    </row>
    <row r="17" spans="1:16" x14ac:dyDescent="0.2">
      <c r="A17" s="216" t="s">
        <v>147</v>
      </c>
      <c r="B17" s="216" t="s">
        <v>114</v>
      </c>
      <c r="C17" s="215" t="s">
        <v>146</v>
      </c>
      <c r="D17" s="214" t="s">
        <v>145</v>
      </c>
      <c r="E17" s="212">
        <v>5491427</v>
      </c>
      <c r="F17" s="213">
        <v>5491427</v>
      </c>
      <c r="G17" s="213">
        <v>2678523</v>
      </c>
      <c r="H17" s="213">
        <v>1710235</v>
      </c>
      <c r="I17" s="213">
        <v>0</v>
      </c>
      <c r="J17" s="212">
        <v>0</v>
      </c>
      <c r="K17" s="213">
        <v>0</v>
      </c>
      <c r="L17" s="213">
        <v>0</v>
      </c>
      <c r="M17" s="213">
        <v>0</v>
      </c>
      <c r="N17" s="213">
        <v>0</v>
      </c>
      <c r="O17" s="213">
        <v>0</v>
      </c>
      <c r="P17" s="212">
        <f t="shared" si="0"/>
        <v>5491427</v>
      </c>
    </row>
    <row r="18" spans="1:16" ht="38.25" x14ac:dyDescent="0.2">
      <c r="A18" s="216" t="s">
        <v>144</v>
      </c>
      <c r="B18" s="216" t="s">
        <v>143</v>
      </c>
      <c r="C18" s="215" t="s">
        <v>139</v>
      </c>
      <c r="D18" s="214" t="s">
        <v>142</v>
      </c>
      <c r="E18" s="212">
        <v>11096721</v>
      </c>
      <c r="F18" s="213">
        <v>11096721</v>
      </c>
      <c r="G18" s="213">
        <v>2862634</v>
      </c>
      <c r="H18" s="213">
        <v>6075474</v>
      </c>
      <c r="I18" s="213">
        <v>0</v>
      </c>
      <c r="J18" s="212">
        <v>7742</v>
      </c>
      <c r="K18" s="213">
        <v>0</v>
      </c>
      <c r="L18" s="213">
        <v>7742</v>
      </c>
      <c r="M18" s="213">
        <v>0</v>
      </c>
      <c r="N18" s="213">
        <v>0</v>
      </c>
      <c r="O18" s="213">
        <v>0</v>
      </c>
      <c r="P18" s="212">
        <f t="shared" si="0"/>
        <v>11104463</v>
      </c>
    </row>
    <row r="19" spans="1:16" ht="38.25" x14ac:dyDescent="0.2">
      <c r="A19" s="216" t="s">
        <v>141</v>
      </c>
      <c r="B19" s="216" t="s">
        <v>140</v>
      </c>
      <c r="C19" s="215" t="s">
        <v>139</v>
      </c>
      <c r="D19" s="214" t="s">
        <v>138</v>
      </c>
      <c r="E19" s="212">
        <v>42619400</v>
      </c>
      <c r="F19" s="213">
        <v>42619400</v>
      </c>
      <c r="G19" s="213">
        <v>34933934</v>
      </c>
      <c r="H19" s="213">
        <v>0</v>
      </c>
      <c r="I19" s="213">
        <v>0</v>
      </c>
      <c r="J19" s="212">
        <v>0</v>
      </c>
      <c r="K19" s="213">
        <v>0</v>
      </c>
      <c r="L19" s="213">
        <v>0</v>
      </c>
      <c r="M19" s="213">
        <v>0</v>
      </c>
      <c r="N19" s="213">
        <v>0</v>
      </c>
      <c r="O19" s="213">
        <v>0</v>
      </c>
      <c r="P19" s="212">
        <f t="shared" si="0"/>
        <v>42619400</v>
      </c>
    </row>
    <row r="20" spans="1:16" ht="38.25" x14ac:dyDescent="0.2">
      <c r="A20" s="216" t="s">
        <v>137</v>
      </c>
      <c r="B20" s="216" t="s">
        <v>118</v>
      </c>
      <c r="C20" s="215" t="s">
        <v>133</v>
      </c>
      <c r="D20" s="214" t="s">
        <v>136</v>
      </c>
      <c r="E20" s="212">
        <v>2992950</v>
      </c>
      <c r="F20" s="213">
        <v>2992950</v>
      </c>
      <c r="G20" s="213">
        <v>2253662</v>
      </c>
      <c r="H20" s="213">
        <v>199382</v>
      </c>
      <c r="I20" s="213">
        <v>0</v>
      </c>
      <c r="J20" s="212">
        <v>0</v>
      </c>
      <c r="K20" s="213">
        <v>0</v>
      </c>
      <c r="L20" s="213">
        <v>0</v>
      </c>
      <c r="M20" s="213">
        <v>0</v>
      </c>
      <c r="N20" s="213">
        <v>0</v>
      </c>
      <c r="O20" s="213">
        <v>0</v>
      </c>
      <c r="P20" s="212">
        <f t="shared" si="0"/>
        <v>2992950</v>
      </c>
    </row>
    <row r="21" spans="1:16" ht="25.5" x14ac:dyDescent="0.2">
      <c r="A21" s="216" t="s">
        <v>135</v>
      </c>
      <c r="B21" s="216" t="s">
        <v>134</v>
      </c>
      <c r="C21" s="215" t="s">
        <v>133</v>
      </c>
      <c r="D21" s="214" t="s">
        <v>132</v>
      </c>
      <c r="E21" s="212">
        <v>3723847</v>
      </c>
      <c r="F21" s="213">
        <v>3723847</v>
      </c>
      <c r="G21" s="213">
        <v>2929552</v>
      </c>
      <c r="H21" s="213">
        <v>106473</v>
      </c>
      <c r="I21" s="213">
        <v>0</v>
      </c>
      <c r="J21" s="212">
        <v>139359</v>
      </c>
      <c r="K21" s="213">
        <v>0</v>
      </c>
      <c r="L21" s="213">
        <v>139359</v>
      </c>
      <c r="M21" s="213">
        <v>70783</v>
      </c>
      <c r="N21" s="213">
        <v>0</v>
      </c>
      <c r="O21" s="213">
        <v>0</v>
      </c>
      <c r="P21" s="212">
        <f t="shared" si="0"/>
        <v>3863206</v>
      </c>
    </row>
    <row r="22" spans="1:16" ht="25.5" x14ac:dyDescent="0.2">
      <c r="A22" s="216" t="s">
        <v>131</v>
      </c>
      <c r="B22" s="216" t="s">
        <v>130</v>
      </c>
      <c r="C22" s="215" t="s">
        <v>126</v>
      </c>
      <c r="D22" s="214" t="s">
        <v>129</v>
      </c>
      <c r="E22" s="212">
        <v>4108149</v>
      </c>
      <c r="F22" s="213">
        <v>4108149</v>
      </c>
      <c r="G22" s="213">
        <v>3242581</v>
      </c>
      <c r="H22" s="213">
        <v>0</v>
      </c>
      <c r="I22" s="213">
        <v>0</v>
      </c>
      <c r="J22" s="212">
        <v>0</v>
      </c>
      <c r="K22" s="213">
        <v>0</v>
      </c>
      <c r="L22" s="213">
        <v>0</v>
      </c>
      <c r="M22" s="213">
        <v>0</v>
      </c>
      <c r="N22" s="213">
        <v>0</v>
      </c>
      <c r="O22" s="213">
        <v>0</v>
      </c>
      <c r="P22" s="212">
        <f t="shared" si="0"/>
        <v>4108149</v>
      </c>
    </row>
    <row r="23" spans="1:16" x14ac:dyDescent="0.2">
      <c r="A23" s="216" t="s">
        <v>128</v>
      </c>
      <c r="B23" s="216" t="s">
        <v>127</v>
      </c>
      <c r="C23" s="215" t="s">
        <v>126</v>
      </c>
      <c r="D23" s="214" t="s">
        <v>125</v>
      </c>
      <c r="E23" s="212">
        <v>49000</v>
      </c>
      <c r="F23" s="213">
        <v>49000</v>
      </c>
      <c r="G23" s="213">
        <v>0</v>
      </c>
      <c r="H23" s="213">
        <v>0</v>
      </c>
      <c r="I23" s="213">
        <v>0</v>
      </c>
      <c r="J23" s="212">
        <v>0</v>
      </c>
      <c r="K23" s="213">
        <v>0</v>
      </c>
      <c r="L23" s="213">
        <v>0</v>
      </c>
      <c r="M23" s="213">
        <v>0</v>
      </c>
      <c r="N23" s="213">
        <v>0</v>
      </c>
      <c r="O23" s="213">
        <v>0</v>
      </c>
      <c r="P23" s="212">
        <f t="shared" si="0"/>
        <v>49000</v>
      </c>
    </row>
    <row r="24" spans="1:16" ht="38.25" x14ac:dyDescent="0.2">
      <c r="A24" s="216" t="s">
        <v>124</v>
      </c>
      <c r="B24" s="216" t="s">
        <v>123</v>
      </c>
      <c r="C24" s="215" t="s">
        <v>122</v>
      </c>
      <c r="D24" s="214" t="s">
        <v>121</v>
      </c>
      <c r="E24" s="212">
        <v>12239201</v>
      </c>
      <c r="F24" s="213">
        <v>12239201</v>
      </c>
      <c r="G24" s="213">
        <v>0</v>
      </c>
      <c r="H24" s="213">
        <v>0</v>
      </c>
      <c r="I24" s="213">
        <v>0</v>
      </c>
      <c r="J24" s="212">
        <v>0</v>
      </c>
      <c r="K24" s="213">
        <v>0</v>
      </c>
      <c r="L24" s="213">
        <v>0</v>
      </c>
      <c r="M24" s="213">
        <v>0</v>
      </c>
      <c r="N24" s="213">
        <v>0</v>
      </c>
      <c r="O24" s="213">
        <v>0</v>
      </c>
      <c r="P24" s="212">
        <f t="shared" si="0"/>
        <v>12239201</v>
      </c>
    </row>
    <row r="25" spans="1:16" ht="38.25" x14ac:dyDescent="0.2">
      <c r="A25" s="216" t="s">
        <v>120</v>
      </c>
      <c r="B25" s="216" t="s">
        <v>119</v>
      </c>
      <c r="C25" s="215" t="s">
        <v>118</v>
      </c>
      <c r="D25" s="214" t="s">
        <v>117</v>
      </c>
      <c r="E25" s="212">
        <v>12456</v>
      </c>
      <c r="F25" s="213">
        <v>12456</v>
      </c>
      <c r="G25" s="213">
        <v>0</v>
      </c>
      <c r="H25" s="213">
        <v>0</v>
      </c>
      <c r="I25" s="213">
        <v>0</v>
      </c>
      <c r="J25" s="212">
        <v>0</v>
      </c>
      <c r="K25" s="213">
        <v>0</v>
      </c>
      <c r="L25" s="213">
        <v>0</v>
      </c>
      <c r="M25" s="213">
        <v>0</v>
      </c>
      <c r="N25" s="213">
        <v>0</v>
      </c>
      <c r="O25" s="213">
        <v>0</v>
      </c>
      <c r="P25" s="212">
        <f t="shared" si="0"/>
        <v>12456</v>
      </c>
    </row>
    <row r="26" spans="1:16" ht="76.5" x14ac:dyDescent="0.2">
      <c r="A26" s="216" t="s">
        <v>116</v>
      </c>
      <c r="B26" s="216" t="s">
        <v>115</v>
      </c>
      <c r="C26" s="215" t="s">
        <v>114</v>
      </c>
      <c r="D26" s="214" t="s">
        <v>113</v>
      </c>
      <c r="E26" s="212">
        <v>50000</v>
      </c>
      <c r="F26" s="213">
        <v>50000</v>
      </c>
      <c r="G26" s="213">
        <v>0</v>
      </c>
      <c r="H26" s="213">
        <v>0</v>
      </c>
      <c r="I26" s="213">
        <v>0</v>
      </c>
      <c r="J26" s="212">
        <v>0</v>
      </c>
      <c r="K26" s="213">
        <v>0</v>
      </c>
      <c r="L26" s="213">
        <v>0</v>
      </c>
      <c r="M26" s="213">
        <v>0</v>
      </c>
      <c r="N26" s="213">
        <v>0</v>
      </c>
      <c r="O26" s="213">
        <v>0</v>
      </c>
      <c r="P26" s="212">
        <f t="shared" si="0"/>
        <v>50000</v>
      </c>
    </row>
    <row r="27" spans="1:16" ht="25.5" x14ac:dyDescent="0.2">
      <c r="A27" s="216" t="s">
        <v>112</v>
      </c>
      <c r="B27" s="216" t="s">
        <v>111</v>
      </c>
      <c r="C27" s="215" t="s">
        <v>110</v>
      </c>
      <c r="D27" s="214" t="s">
        <v>109</v>
      </c>
      <c r="E27" s="212">
        <v>440000</v>
      </c>
      <c r="F27" s="213">
        <v>440000</v>
      </c>
      <c r="G27" s="213">
        <v>0</v>
      </c>
      <c r="H27" s="213">
        <v>0</v>
      </c>
      <c r="I27" s="213">
        <v>0</v>
      </c>
      <c r="J27" s="212">
        <v>0</v>
      </c>
      <c r="K27" s="213">
        <v>0</v>
      </c>
      <c r="L27" s="213">
        <v>0</v>
      </c>
      <c r="M27" s="213">
        <v>0</v>
      </c>
      <c r="N27" s="213">
        <v>0</v>
      </c>
      <c r="O27" s="213">
        <v>0</v>
      </c>
      <c r="P27" s="212">
        <f t="shared" si="0"/>
        <v>440000</v>
      </c>
    </row>
    <row r="28" spans="1:16" x14ac:dyDescent="0.2">
      <c r="A28" s="216" t="s">
        <v>108</v>
      </c>
      <c r="B28" s="216" t="s">
        <v>107</v>
      </c>
      <c r="C28" s="215" t="s">
        <v>106</v>
      </c>
      <c r="D28" s="214" t="s">
        <v>105</v>
      </c>
      <c r="E28" s="212">
        <v>882124</v>
      </c>
      <c r="F28" s="213">
        <v>882124</v>
      </c>
      <c r="G28" s="213">
        <v>638696</v>
      </c>
      <c r="H28" s="213">
        <v>55034</v>
      </c>
      <c r="I28" s="213">
        <v>0</v>
      </c>
      <c r="J28" s="212">
        <v>0</v>
      </c>
      <c r="K28" s="213">
        <v>0</v>
      </c>
      <c r="L28" s="213">
        <v>0</v>
      </c>
      <c r="M28" s="213">
        <v>0</v>
      </c>
      <c r="N28" s="213">
        <v>0</v>
      </c>
      <c r="O28" s="213">
        <v>0</v>
      </c>
      <c r="P28" s="212">
        <f t="shared" si="0"/>
        <v>882124</v>
      </c>
    </row>
    <row r="29" spans="1:16" ht="38.25" x14ac:dyDescent="0.2">
      <c r="A29" s="216" t="s">
        <v>104</v>
      </c>
      <c r="B29" s="216" t="s">
        <v>103</v>
      </c>
      <c r="C29" s="215" t="s">
        <v>102</v>
      </c>
      <c r="D29" s="214" t="s">
        <v>101</v>
      </c>
      <c r="E29" s="212">
        <v>7035644</v>
      </c>
      <c r="F29" s="213">
        <v>7035644</v>
      </c>
      <c r="G29" s="213">
        <v>4790794</v>
      </c>
      <c r="H29" s="213">
        <v>960676</v>
      </c>
      <c r="I29" s="213">
        <v>0</v>
      </c>
      <c r="J29" s="212">
        <v>0</v>
      </c>
      <c r="K29" s="213">
        <v>0</v>
      </c>
      <c r="L29" s="213">
        <v>0</v>
      </c>
      <c r="M29" s="213">
        <v>0</v>
      </c>
      <c r="N29" s="213">
        <v>0</v>
      </c>
      <c r="O29" s="213">
        <v>0</v>
      </c>
      <c r="P29" s="212">
        <f t="shared" si="0"/>
        <v>7035644</v>
      </c>
    </row>
    <row r="30" spans="1:16" ht="38.25" x14ac:dyDescent="0.2">
      <c r="A30" s="216" t="s">
        <v>100</v>
      </c>
      <c r="B30" s="216" t="s">
        <v>99</v>
      </c>
      <c r="C30" s="215" t="s">
        <v>98</v>
      </c>
      <c r="D30" s="214" t="s">
        <v>97</v>
      </c>
      <c r="E30" s="212">
        <v>2898923</v>
      </c>
      <c r="F30" s="213">
        <v>2898923</v>
      </c>
      <c r="G30" s="213">
        <v>2163063</v>
      </c>
      <c r="H30" s="213">
        <v>0</v>
      </c>
      <c r="I30" s="213">
        <v>0</v>
      </c>
      <c r="J30" s="212">
        <v>0</v>
      </c>
      <c r="K30" s="213">
        <v>0</v>
      </c>
      <c r="L30" s="213">
        <v>0</v>
      </c>
      <c r="M30" s="213">
        <v>0</v>
      </c>
      <c r="N30" s="213">
        <v>0</v>
      </c>
      <c r="O30" s="213">
        <v>0</v>
      </c>
      <c r="P30" s="212">
        <f t="shared" si="0"/>
        <v>2898923</v>
      </c>
    </row>
    <row r="31" spans="1:16" x14ac:dyDescent="0.2">
      <c r="A31" s="216" t="s">
        <v>96</v>
      </c>
      <c r="B31" s="216" t="s">
        <v>95</v>
      </c>
      <c r="C31" s="215" t="s">
        <v>94</v>
      </c>
      <c r="D31" s="214" t="s">
        <v>93</v>
      </c>
      <c r="E31" s="212">
        <v>9099619</v>
      </c>
      <c r="F31" s="213">
        <v>9099619</v>
      </c>
      <c r="G31" s="213">
        <v>0</v>
      </c>
      <c r="H31" s="213">
        <v>1186680</v>
      </c>
      <c r="I31" s="213">
        <v>0</v>
      </c>
      <c r="J31" s="212">
        <v>0</v>
      </c>
      <c r="K31" s="213">
        <v>0</v>
      </c>
      <c r="L31" s="213">
        <v>0</v>
      </c>
      <c r="M31" s="213">
        <v>0</v>
      </c>
      <c r="N31" s="213">
        <v>0</v>
      </c>
      <c r="O31" s="213">
        <v>0</v>
      </c>
      <c r="P31" s="212">
        <f t="shared" si="0"/>
        <v>9099619</v>
      </c>
    </row>
    <row r="32" spans="1:16" ht="25.5" x14ac:dyDescent="0.2">
      <c r="A32" s="216" t="s">
        <v>92</v>
      </c>
      <c r="B32" s="216" t="s">
        <v>91</v>
      </c>
      <c r="C32" s="215" t="s">
        <v>90</v>
      </c>
      <c r="D32" s="214" t="s">
        <v>89</v>
      </c>
      <c r="E32" s="212">
        <v>60000</v>
      </c>
      <c r="F32" s="213">
        <v>60000</v>
      </c>
      <c r="G32" s="213">
        <v>0</v>
      </c>
      <c r="H32" s="213">
        <v>0</v>
      </c>
      <c r="I32" s="213">
        <v>0</v>
      </c>
      <c r="J32" s="212">
        <v>0</v>
      </c>
      <c r="K32" s="213">
        <v>0</v>
      </c>
      <c r="L32" s="213">
        <v>0</v>
      </c>
      <c r="M32" s="213">
        <v>0</v>
      </c>
      <c r="N32" s="213">
        <v>0</v>
      </c>
      <c r="O32" s="213">
        <v>0</v>
      </c>
      <c r="P32" s="212">
        <f t="shared" si="0"/>
        <v>60000</v>
      </c>
    </row>
    <row r="33" spans="1:16" x14ac:dyDescent="0.2">
      <c r="A33" s="216" t="s">
        <v>88</v>
      </c>
      <c r="B33" s="216" t="s">
        <v>87</v>
      </c>
      <c r="C33" s="215" t="s">
        <v>86</v>
      </c>
      <c r="D33" s="214" t="s">
        <v>85</v>
      </c>
      <c r="E33" s="212">
        <v>200000</v>
      </c>
      <c r="F33" s="213">
        <v>200000</v>
      </c>
      <c r="G33" s="213">
        <v>0</v>
      </c>
      <c r="H33" s="213">
        <v>0</v>
      </c>
      <c r="I33" s="213">
        <v>0</v>
      </c>
      <c r="J33" s="212">
        <v>0</v>
      </c>
      <c r="K33" s="213">
        <v>0</v>
      </c>
      <c r="L33" s="213">
        <v>0</v>
      </c>
      <c r="M33" s="213">
        <v>0</v>
      </c>
      <c r="N33" s="213">
        <v>0</v>
      </c>
      <c r="O33" s="213">
        <v>0</v>
      </c>
      <c r="P33" s="212">
        <f t="shared" si="0"/>
        <v>200000</v>
      </c>
    </row>
    <row r="34" spans="1:16" ht="38.25" x14ac:dyDescent="0.2">
      <c r="A34" s="216" t="s">
        <v>84</v>
      </c>
      <c r="B34" s="216" t="s">
        <v>83</v>
      </c>
      <c r="C34" s="215" t="s">
        <v>82</v>
      </c>
      <c r="D34" s="214" t="s">
        <v>81</v>
      </c>
      <c r="E34" s="212">
        <v>2300000</v>
      </c>
      <c r="F34" s="213">
        <v>2300000</v>
      </c>
      <c r="G34" s="213">
        <v>0</v>
      </c>
      <c r="H34" s="213">
        <v>0</v>
      </c>
      <c r="I34" s="213">
        <v>0</v>
      </c>
      <c r="J34" s="212">
        <v>0</v>
      </c>
      <c r="K34" s="213">
        <v>0</v>
      </c>
      <c r="L34" s="213">
        <v>0</v>
      </c>
      <c r="M34" s="213">
        <v>0</v>
      </c>
      <c r="N34" s="213">
        <v>0</v>
      </c>
      <c r="O34" s="213">
        <v>0</v>
      </c>
      <c r="P34" s="212">
        <f t="shared" si="0"/>
        <v>2300000</v>
      </c>
    </row>
    <row r="35" spans="1:16" ht="25.5" x14ac:dyDescent="0.2">
      <c r="A35" s="216" t="s">
        <v>80</v>
      </c>
      <c r="B35" s="216" t="s">
        <v>79</v>
      </c>
      <c r="C35" s="215" t="s">
        <v>78</v>
      </c>
      <c r="D35" s="214" t="s">
        <v>77</v>
      </c>
      <c r="E35" s="212">
        <v>38000</v>
      </c>
      <c r="F35" s="213">
        <v>38000</v>
      </c>
      <c r="G35" s="213">
        <v>0</v>
      </c>
      <c r="H35" s="213">
        <v>0</v>
      </c>
      <c r="I35" s="213">
        <v>0</v>
      </c>
      <c r="J35" s="212">
        <v>0</v>
      </c>
      <c r="K35" s="213">
        <v>0</v>
      </c>
      <c r="L35" s="213">
        <v>0</v>
      </c>
      <c r="M35" s="213">
        <v>0</v>
      </c>
      <c r="N35" s="213">
        <v>0</v>
      </c>
      <c r="O35" s="213">
        <v>0</v>
      </c>
      <c r="P35" s="212">
        <f t="shared" si="0"/>
        <v>38000</v>
      </c>
    </row>
    <row r="36" spans="1:16" x14ac:dyDescent="0.2">
      <c r="A36" s="216" t="s">
        <v>76</v>
      </c>
      <c r="B36" s="216" t="s">
        <v>75</v>
      </c>
      <c r="C36" s="215" t="s">
        <v>74</v>
      </c>
      <c r="D36" s="214" t="s">
        <v>73</v>
      </c>
      <c r="E36" s="212">
        <v>1042777</v>
      </c>
      <c r="F36" s="213">
        <v>1042777</v>
      </c>
      <c r="G36" s="213">
        <v>811790</v>
      </c>
      <c r="H36" s="213">
        <v>46443</v>
      </c>
      <c r="I36" s="213">
        <v>0</v>
      </c>
      <c r="J36" s="212">
        <v>0</v>
      </c>
      <c r="K36" s="213">
        <v>0</v>
      </c>
      <c r="L36" s="213">
        <v>0</v>
      </c>
      <c r="M36" s="213">
        <v>0</v>
      </c>
      <c r="N36" s="213">
        <v>0</v>
      </c>
      <c r="O36" s="213">
        <v>0</v>
      </c>
      <c r="P36" s="212">
        <f t="shared" si="0"/>
        <v>1042777</v>
      </c>
    </row>
    <row r="37" spans="1:16" x14ac:dyDescent="0.2">
      <c r="A37" s="216" t="s">
        <v>270</v>
      </c>
      <c r="B37" s="216" t="s">
        <v>269</v>
      </c>
      <c r="C37" s="215" t="s">
        <v>70</v>
      </c>
      <c r="D37" s="214" t="s">
        <v>268</v>
      </c>
      <c r="E37" s="212">
        <v>99000</v>
      </c>
      <c r="F37" s="213">
        <v>99000</v>
      </c>
      <c r="G37" s="213">
        <v>0</v>
      </c>
      <c r="H37" s="213">
        <v>0</v>
      </c>
      <c r="I37" s="213">
        <v>0</v>
      </c>
      <c r="J37" s="212">
        <v>0</v>
      </c>
      <c r="K37" s="213">
        <v>0</v>
      </c>
      <c r="L37" s="213">
        <v>0</v>
      </c>
      <c r="M37" s="213">
        <v>0</v>
      </c>
      <c r="N37" s="213">
        <v>0</v>
      </c>
      <c r="O37" s="213">
        <v>0</v>
      </c>
      <c r="P37" s="212">
        <f t="shared" si="0"/>
        <v>99000</v>
      </c>
    </row>
    <row r="38" spans="1:16" x14ac:dyDescent="0.2">
      <c r="A38" s="216" t="s">
        <v>72</v>
      </c>
      <c r="B38" s="216" t="s">
        <v>71</v>
      </c>
      <c r="C38" s="215" t="s">
        <v>70</v>
      </c>
      <c r="D38" s="214" t="s">
        <v>69</v>
      </c>
      <c r="E38" s="212">
        <v>60000</v>
      </c>
      <c r="F38" s="213">
        <v>60000</v>
      </c>
      <c r="G38" s="213">
        <v>0</v>
      </c>
      <c r="H38" s="213">
        <v>0</v>
      </c>
      <c r="I38" s="213">
        <v>0</v>
      </c>
      <c r="J38" s="212">
        <v>0</v>
      </c>
      <c r="K38" s="213">
        <v>0</v>
      </c>
      <c r="L38" s="213">
        <v>0</v>
      </c>
      <c r="M38" s="213">
        <v>0</v>
      </c>
      <c r="N38" s="213">
        <v>0</v>
      </c>
      <c r="O38" s="213">
        <v>0</v>
      </c>
      <c r="P38" s="212">
        <f t="shared" si="0"/>
        <v>60000</v>
      </c>
    </row>
    <row r="39" spans="1:16" ht="25.5" x14ac:dyDescent="0.2">
      <c r="A39" s="216" t="s">
        <v>68</v>
      </c>
      <c r="B39" s="216" t="s">
        <v>67</v>
      </c>
      <c r="C39" s="215" t="s">
        <v>66</v>
      </c>
      <c r="D39" s="214" t="s">
        <v>65</v>
      </c>
      <c r="E39" s="212">
        <v>0</v>
      </c>
      <c r="F39" s="213">
        <v>0</v>
      </c>
      <c r="G39" s="213">
        <v>0</v>
      </c>
      <c r="H39" s="213">
        <v>0</v>
      </c>
      <c r="I39" s="213">
        <v>0</v>
      </c>
      <c r="J39" s="212">
        <v>13200000</v>
      </c>
      <c r="K39" s="213">
        <v>0</v>
      </c>
      <c r="L39" s="213">
        <v>13200000</v>
      </c>
      <c r="M39" s="213">
        <v>0</v>
      </c>
      <c r="N39" s="213">
        <v>0</v>
      </c>
      <c r="O39" s="213">
        <v>0</v>
      </c>
      <c r="P39" s="212">
        <f t="shared" si="0"/>
        <v>13200000</v>
      </c>
    </row>
    <row r="40" spans="1:16" x14ac:dyDescent="0.2">
      <c r="A40" s="216" t="s">
        <v>25</v>
      </c>
      <c r="B40" s="216" t="s">
        <v>26</v>
      </c>
      <c r="C40" s="215" t="s">
        <v>64</v>
      </c>
      <c r="D40" s="214" t="s">
        <v>32</v>
      </c>
      <c r="E40" s="212">
        <v>3174336</v>
      </c>
      <c r="F40" s="213">
        <v>3174336</v>
      </c>
      <c r="G40" s="213">
        <v>0</v>
      </c>
      <c r="H40" s="213">
        <v>0</v>
      </c>
      <c r="I40" s="213">
        <v>0</v>
      </c>
      <c r="J40" s="212">
        <v>0</v>
      </c>
      <c r="K40" s="213">
        <v>0</v>
      </c>
      <c r="L40" s="213">
        <v>0</v>
      </c>
      <c r="M40" s="213">
        <v>0</v>
      </c>
      <c r="N40" s="213">
        <v>0</v>
      </c>
      <c r="O40" s="213">
        <v>0</v>
      </c>
      <c r="P40" s="212">
        <f t="shared" si="0"/>
        <v>3174336</v>
      </c>
    </row>
    <row r="41" spans="1:16" ht="38.25" x14ac:dyDescent="0.2">
      <c r="A41" s="216" t="s">
        <v>171</v>
      </c>
      <c r="B41" s="216" t="s">
        <v>172</v>
      </c>
      <c r="C41" s="215" t="s">
        <v>64</v>
      </c>
      <c r="D41" s="214" t="s">
        <v>173</v>
      </c>
      <c r="E41" s="212">
        <v>500000</v>
      </c>
      <c r="F41" s="213">
        <v>500000</v>
      </c>
      <c r="G41" s="213">
        <v>0</v>
      </c>
      <c r="H41" s="213">
        <v>0</v>
      </c>
      <c r="I41" s="213">
        <v>0</v>
      </c>
      <c r="J41" s="212">
        <v>0</v>
      </c>
      <c r="K41" s="213">
        <v>0</v>
      </c>
      <c r="L41" s="213">
        <v>0</v>
      </c>
      <c r="M41" s="213">
        <v>0</v>
      </c>
      <c r="N41" s="213">
        <v>0</v>
      </c>
      <c r="O41" s="213">
        <v>0</v>
      </c>
      <c r="P41" s="212">
        <f t="shared" si="0"/>
        <v>500000</v>
      </c>
    </row>
    <row r="42" spans="1:16" ht="25.5" x14ac:dyDescent="0.2">
      <c r="A42" s="221" t="s">
        <v>63</v>
      </c>
      <c r="B42" s="220"/>
      <c r="C42" s="219"/>
      <c r="D42" s="218" t="s">
        <v>61</v>
      </c>
      <c r="E42" s="207">
        <v>2551492</v>
      </c>
      <c r="F42" s="217">
        <v>2551492</v>
      </c>
      <c r="G42" s="217">
        <v>2025813</v>
      </c>
      <c r="H42" s="217">
        <v>0</v>
      </c>
      <c r="I42" s="217">
        <v>0</v>
      </c>
      <c r="J42" s="207">
        <v>0</v>
      </c>
      <c r="K42" s="217">
        <v>0</v>
      </c>
      <c r="L42" s="217">
        <v>0</v>
      </c>
      <c r="M42" s="217">
        <v>0</v>
      </c>
      <c r="N42" s="217">
        <v>0</v>
      </c>
      <c r="O42" s="217">
        <v>0</v>
      </c>
      <c r="P42" s="207">
        <f t="shared" si="0"/>
        <v>2551492</v>
      </c>
    </row>
    <row r="43" spans="1:16" ht="25.5" x14ac:dyDescent="0.2">
      <c r="A43" s="221" t="s">
        <v>62</v>
      </c>
      <c r="B43" s="220"/>
      <c r="C43" s="219"/>
      <c r="D43" s="218" t="s">
        <v>61</v>
      </c>
      <c r="E43" s="207">
        <v>2551492</v>
      </c>
      <c r="F43" s="217">
        <v>2551492</v>
      </c>
      <c r="G43" s="217">
        <v>2025813</v>
      </c>
      <c r="H43" s="217">
        <v>0</v>
      </c>
      <c r="I43" s="217">
        <v>0</v>
      </c>
      <c r="J43" s="207">
        <v>0</v>
      </c>
      <c r="K43" s="217">
        <v>0</v>
      </c>
      <c r="L43" s="217">
        <v>0</v>
      </c>
      <c r="M43" s="217">
        <v>0</v>
      </c>
      <c r="N43" s="217">
        <v>0</v>
      </c>
      <c r="O43" s="217">
        <v>0</v>
      </c>
      <c r="P43" s="207">
        <f t="shared" si="0"/>
        <v>2551492</v>
      </c>
    </row>
    <row r="44" spans="1:16" ht="38.25" x14ac:dyDescent="0.2">
      <c r="A44" s="216" t="s">
        <v>60</v>
      </c>
      <c r="B44" s="216" t="s">
        <v>59</v>
      </c>
      <c r="C44" s="215" t="s">
        <v>58</v>
      </c>
      <c r="D44" s="214" t="s">
        <v>57</v>
      </c>
      <c r="E44" s="212">
        <v>2551492</v>
      </c>
      <c r="F44" s="213">
        <v>2551492</v>
      </c>
      <c r="G44" s="213">
        <v>2025813</v>
      </c>
      <c r="H44" s="213">
        <v>0</v>
      </c>
      <c r="I44" s="213">
        <v>0</v>
      </c>
      <c r="J44" s="212">
        <v>0</v>
      </c>
      <c r="K44" s="213">
        <v>0</v>
      </c>
      <c r="L44" s="213">
        <v>0</v>
      </c>
      <c r="M44" s="213">
        <v>0</v>
      </c>
      <c r="N44" s="213">
        <v>0</v>
      </c>
      <c r="O44" s="213">
        <v>0</v>
      </c>
      <c r="P44" s="212">
        <f t="shared" si="0"/>
        <v>2551492</v>
      </c>
    </row>
    <row r="45" spans="1:16" x14ac:dyDescent="0.2">
      <c r="A45" s="211" t="s">
        <v>31</v>
      </c>
      <c r="B45" s="210" t="s">
        <v>31</v>
      </c>
      <c r="C45" s="209" t="s">
        <v>31</v>
      </c>
      <c r="D45" s="208" t="s">
        <v>56</v>
      </c>
      <c r="E45" s="207">
        <v>145720056</v>
      </c>
      <c r="F45" s="207">
        <v>145720056</v>
      </c>
      <c r="G45" s="207">
        <v>84267173</v>
      </c>
      <c r="H45" s="207">
        <v>11044059</v>
      </c>
      <c r="I45" s="207">
        <v>0</v>
      </c>
      <c r="J45" s="207">
        <v>13350848</v>
      </c>
      <c r="K45" s="207">
        <v>0</v>
      </c>
      <c r="L45" s="207">
        <v>13350848</v>
      </c>
      <c r="M45" s="207">
        <v>70783</v>
      </c>
      <c r="N45" s="207">
        <v>0</v>
      </c>
      <c r="O45" s="207">
        <v>0</v>
      </c>
      <c r="P45" s="207">
        <f t="shared" si="0"/>
        <v>159070904</v>
      </c>
    </row>
    <row r="48" spans="1:16" x14ac:dyDescent="0.2">
      <c r="B48" s="46" t="s">
        <v>263</v>
      </c>
      <c r="I48" s="46" t="s">
        <v>262</v>
      </c>
    </row>
  </sheetData>
  <mergeCells count="22">
    <mergeCell ref="M10:N10"/>
    <mergeCell ref="O10:O12"/>
    <mergeCell ref="G11:G12"/>
    <mergeCell ref="H11:H12"/>
    <mergeCell ref="M11:M12"/>
    <mergeCell ref="N11:N12"/>
    <mergeCell ref="F10:F12"/>
    <mergeCell ref="G10:H10"/>
    <mergeCell ref="I10:I12"/>
    <mergeCell ref="J10:J12"/>
    <mergeCell ref="K10:K12"/>
    <mergeCell ref="L10:L12"/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</mergeCells>
  <pageMargins left="0.196850393700787" right="0.196850393700787" top="0.39370078740157499" bottom="0.196850393700787" header="0" footer="0"/>
  <pageSetup paperSize="9" fitToHeight="50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87AF0-51AD-44EA-B344-7F7D7C6829C6}">
  <sheetPr codeName="Аркуш4"/>
  <dimension ref="A1:T32"/>
  <sheetViews>
    <sheetView view="pageBreakPreview" topLeftCell="A4" zoomScale="85" zoomScaleSheetLayoutView="85" workbookViewId="0">
      <selection activeCell="A17" sqref="A17:XFD17"/>
    </sheetView>
  </sheetViews>
  <sheetFormatPr defaultColWidth="9.140625" defaultRowHeight="18.75" x14ac:dyDescent="0.3"/>
  <cols>
    <col min="1" max="1" width="19.85546875" style="1" customWidth="1"/>
    <col min="2" max="2" width="70.85546875" style="2" customWidth="1"/>
    <col min="3" max="3" width="23.5703125" style="2" customWidth="1"/>
    <col min="4" max="4" width="18.5703125" style="2" customWidth="1"/>
    <col min="5" max="8" width="9.140625" style="3"/>
    <col min="9" max="9" width="13.5703125" style="4" bestFit="1" customWidth="1"/>
    <col min="10" max="10" width="19.7109375" style="4" customWidth="1"/>
    <col min="11" max="12" width="14.140625" style="2" customWidth="1"/>
    <col min="13" max="13" width="18" style="2" customWidth="1"/>
    <col min="14" max="14" width="20.140625" style="2" hidden="1" customWidth="1"/>
    <col min="15" max="15" width="20.140625" style="2" customWidth="1"/>
    <col min="16" max="16" width="20.140625" style="2" hidden="1" customWidth="1"/>
    <col min="17" max="17" width="20.140625" style="2" bestFit="1" customWidth="1"/>
    <col min="18" max="18" width="20.140625" style="2" customWidth="1"/>
    <col min="19" max="19" width="19.7109375" style="2" customWidth="1"/>
    <col min="20" max="20" width="14" style="4" customWidth="1"/>
    <col min="21" max="25" width="11.5703125" style="2" customWidth="1"/>
    <col min="26" max="26" width="12.7109375" style="2" customWidth="1"/>
    <col min="27" max="16384" width="9.140625" style="2"/>
  </cols>
  <sheetData>
    <row r="1" spans="1:20" x14ac:dyDescent="0.3">
      <c r="C1" s="2" t="s">
        <v>217</v>
      </c>
      <c r="I1" s="2"/>
    </row>
    <row r="2" spans="1:20" x14ac:dyDescent="0.3">
      <c r="C2" s="193"/>
      <c r="D2" s="193"/>
      <c r="E2" s="194"/>
      <c r="I2" s="2"/>
    </row>
    <row r="3" spans="1:20" x14ac:dyDescent="0.3">
      <c r="C3" s="193" t="s">
        <v>212</v>
      </c>
      <c r="D3" s="193"/>
      <c r="E3" s="194"/>
      <c r="F3" s="5"/>
      <c r="I3" s="2"/>
    </row>
    <row r="4" spans="1:20" x14ac:dyDescent="0.3">
      <c r="C4" s="193" t="s">
        <v>275</v>
      </c>
      <c r="D4" s="193"/>
      <c r="E4"/>
    </row>
    <row r="5" spans="1:20" x14ac:dyDescent="0.3">
      <c r="B5" s="6" t="s">
        <v>1</v>
      </c>
      <c r="C5" s="4"/>
      <c r="D5" s="4"/>
    </row>
    <row r="6" spans="1:20" s="7" customFormat="1" x14ac:dyDescent="0.3">
      <c r="B6" s="8" t="s">
        <v>2</v>
      </c>
      <c r="C6" s="8"/>
    </row>
    <row r="7" spans="1:20" s="7" customFormat="1" x14ac:dyDescent="0.3">
      <c r="B7" s="9" t="s">
        <v>3</v>
      </c>
      <c r="C7" s="9"/>
    </row>
    <row r="8" spans="1:20" x14ac:dyDescent="0.3">
      <c r="A8" s="255" t="s">
        <v>4</v>
      </c>
      <c r="B8" s="255"/>
      <c r="C8" s="255"/>
      <c r="D8" s="7"/>
      <c r="I8" s="2"/>
      <c r="J8" s="2"/>
      <c r="T8" s="2"/>
    </row>
    <row r="9" spans="1:20" s="12" customFormat="1" ht="93.75" x14ac:dyDescent="0.2">
      <c r="A9" s="10" t="s">
        <v>5</v>
      </c>
      <c r="B9" s="10" t="s">
        <v>6</v>
      </c>
      <c r="C9" s="11" t="s">
        <v>7</v>
      </c>
    </row>
    <row r="10" spans="1:20" s="15" customFormat="1" ht="12" x14ac:dyDescent="0.2">
      <c r="A10" s="13">
        <v>1</v>
      </c>
      <c r="B10" s="13">
        <v>2</v>
      </c>
      <c r="C10" s="14">
        <v>3</v>
      </c>
    </row>
    <row r="11" spans="1:20" ht="18.75" customHeight="1" x14ac:dyDescent="0.3">
      <c r="A11" s="256" t="s">
        <v>8</v>
      </c>
      <c r="B11" s="256"/>
      <c r="C11" s="256"/>
      <c r="D11" s="7"/>
      <c r="I11" s="2"/>
      <c r="J11" s="2"/>
      <c r="T11" s="2"/>
    </row>
    <row r="12" spans="1:20" hidden="1" x14ac:dyDescent="0.3">
      <c r="A12" s="16">
        <v>0</v>
      </c>
      <c r="B12" s="16" t="s">
        <v>9</v>
      </c>
      <c r="C12" s="17">
        <v>0</v>
      </c>
      <c r="D12" s="7"/>
      <c r="I12" s="2"/>
      <c r="J12" s="2"/>
      <c r="T12" s="2"/>
    </row>
    <row r="13" spans="1:20" ht="37.5" x14ac:dyDescent="0.3">
      <c r="A13" s="16">
        <v>41033900</v>
      </c>
      <c r="B13" s="16" t="s">
        <v>10</v>
      </c>
      <c r="C13" s="17">
        <v>42619400</v>
      </c>
      <c r="D13" s="7"/>
      <c r="I13" s="2"/>
      <c r="J13" s="2"/>
      <c r="T13" s="2"/>
    </row>
    <row r="14" spans="1:20" hidden="1" x14ac:dyDescent="0.3">
      <c r="A14" s="16"/>
      <c r="B14" s="16"/>
      <c r="C14" s="17">
        <v>0</v>
      </c>
      <c r="D14" s="7"/>
      <c r="I14" s="2"/>
      <c r="J14" s="2"/>
      <c r="T14" s="2"/>
    </row>
    <row r="15" spans="1:20" x14ac:dyDescent="0.3">
      <c r="A15" s="18">
        <v>99000000000</v>
      </c>
      <c r="B15" s="18" t="s">
        <v>11</v>
      </c>
      <c r="C15" s="19">
        <f>C13+C12+C14</f>
        <v>42619400</v>
      </c>
      <c r="D15" s="7"/>
      <c r="I15" s="2"/>
      <c r="J15" s="2"/>
      <c r="T15" s="2"/>
    </row>
    <row r="16" spans="1:20" ht="75" hidden="1" x14ac:dyDescent="0.3">
      <c r="A16" s="16">
        <v>41053900</v>
      </c>
      <c r="B16" s="16" t="s">
        <v>12</v>
      </c>
      <c r="C16" s="17">
        <v>12456</v>
      </c>
      <c r="D16" s="7"/>
      <c r="I16" s="2"/>
      <c r="J16" s="2"/>
      <c r="T16" s="2"/>
    </row>
    <row r="17" spans="1:20" ht="63.75" hidden="1" customHeight="1" x14ac:dyDescent="0.3">
      <c r="A17" s="16"/>
      <c r="B17" s="16"/>
      <c r="C17" s="17">
        <v>0</v>
      </c>
      <c r="D17" s="7"/>
      <c r="I17" s="2"/>
      <c r="J17" s="2"/>
      <c r="T17" s="2"/>
    </row>
    <row r="18" spans="1:20" ht="71.25" customHeight="1" x14ac:dyDescent="0.3">
      <c r="A18" s="16">
        <v>41053900</v>
      </c>
      <c r="B18" s="16" t="s">
        <v>12</v>
      </c>
      <c r="C18" s="17">
        <v>12456</v>
      </c>
      <c r="D18" s="7"/>
      <c r="I18" s="2"/>
      <c r="J18" s="2"/>
      <c r="T18" s="2"/>
    </row>
    <row r="19" spans="1:20" hidden="1" x14ac:dyDescent="0.3">
      <c r="A19" s="16">
        <v>0</v>
      </c>
      <c r="B19" s="64">
        <v>0</v>
      </c>
      <c r="C19" s="17">
        <v>0</v>
      </c>
      <c r="D19" s="7"/>
      <c r="I19" s="2"/>
      <c r="J19" s="2"/>
      <c r="T19" s="2"/>
    </row>
    <row r="20" spans="1:20" ht="353.25" hidden="1" customHeight="1" x14ac:dyDescent="0.3">
      <c r="A20" s="16"/>
      <c r="B20" s="64"/>
      <c r="C20" s="17"/>
      <c r="D20" s="7"/>
      <c r="I20" s="2"/>
      <c r="J20" s="2"/>
      <c r="T20" s="2"/>
    </row>
    <row r="21" spans="1:20" hidden="1" x14ac:dyDescent="0.3">
      <c r="A21" s="16"/>
      <c r="B21" s="16"/>
      <c r="C21" s="17"/>
      <c r="D21" s="7"/>
      <c r="I21" s="2"/>
      <c r="J21" s="2"/>
      <c r="T21" s="2"/>
    </row>
    <row r="22" spans="1:20" hidden="1" x14ac:dyDescent="0.3">
      <c r="A22" s="16"/>
      <c r="B22" s="16"/>
      <c r="C22" s="17"/>
      <c r="D22" s="7"/>
      <c r="I22" s="2"/>
      <c r="J22" s="2"/>
      <c r="T22" s="2"/>
    </row>
    <row r="23" spans="1:20" hidden="1" x14ac:dyDescent="0.3">
      <c r="A23" s="16"/>
      <c r="B23" s="20"/>
      <c r="C23" s="17"/>
      <c r="D23" s="7"/>
      <c r="I23" s="2"/>
      <c r="J23" s="2"/>
      <c r="T23" s="2"/>
    </row>
    <row r="24" spans="1:20" x14ac:dyDescent="0.3">
      <c r="A24" s="18">
        <v>410000000</v>
      </c>
      <c r="B24" s="18" t="s">
        <v>13</v>
      </c>
      <c r="C24" s="19">
        <f>C18+C17</f>
        <v>12456</v>
      </c>
      <c r="D24" s="7"/>
      <c r="I24" s="2"/>
      <c r="J24" s="2"/>
      <c r="T24" s="2"/>
    </row>
    <row r="25" spans="1:20" x14ac:dyDescent="0.3">
      <c r="A25" s="18"/>
      <c r="B25" s="18"/>
      <c r="C25" s="19"/>
      <c r="D25" s="7"/>
      <c r="I25" s="2"/>
      <c r="J25" s="2"/>
      <c r="T25" s="2"/>
    </row>
    <row r="26" spans="1:20" x14ac:dyDescent="0.3">
      <c r="A26" s="256" t="s">
        <v>14</v>
      </c>
      <c r="B26" s="256"/>
      <c r="C26" s="256"/>
      <c r="D26" s="7"/>
      <c r="I26" s="2"/>
      <c r="J26" s="2"/>
      <c r="T26" s="2"/>
    </row>
    <row r="27" spans="1:20" x14ac:dyDescent="0.3">
      <c r="A27" s="16"/>
      <c r="B27" s="16"/>
      <c r="C27" s="17">
        <v>0</v>
      </c>
      <c r="D27" s="7"/>
      <c r="I27" s="2"/>
      <c r="J27" s="2"/>
      <c r="T27" s="2"/>
    </row>
    <row r="28" spans="1:20" x14ac:dyDescent="0.3">
      <c r="A28" s="18"/>
      <c r="B28" s="18"/>
      <c r="C28" s="19">
        <f>C27</f>
        <v>0</v>
      </c>
      <c r="D28" s="7"/>
      <c r="I28" s="2"/>
      <c r="J28" s="2"/>
      <c r="T28" s="2"/>
    </row>
    <row r="29" spans="1:20" x14ac:dyDescent="0.3">
      <c r="A29" s="21" t="s">
        <v>15</v>
      </c>
      <c r="B29" s="18" t="s">
        <v>16</v>
      </c>
      <c r="C29" s="19">
        <f>C30+C31</f>
        <v>42631856</v>
      </c>
      <c r="D29" s="7"/>
      <c r="I29" s="2"/>
      <c r="J29" s="2"/>
      <c r="T29" s="2"/>
    </row>
    <row r="30" spans="1:20" x14ac:dyDescent="0.3">
      <c r="A30" s="21" t="s">
        <v>15</v>
      </c>
      <c r="B30" s="18" t="s">
        <v>17</v>
      </c>
      <c r="C30" s="19">
        <f>C24+C15</f>
        <v>42631856</v>
      </c>
      <c r="D30" s="7"/>
      <c r="I30" s="2"/>
      <c r="J30" s="2"/>
      <c r="T30" s="2"/>
    </row>
    <row r="31" spans="1:20" x14ac:dyDescent="0.3">
      <c r="A31" s="21" t="s">
        <v>15</v>
      </c>
      <c r="B31" s="18" t="s">
        <v>18</v>
      </c>
      <c r="C31" s="19">
        <f>C28</f>
        <v>0</v>
      </c>
      <c r="D31" s="7"/>
      <c r="I31" s="2"/>
      <c r="J31" s="2"/>
      <c r="T31" s="2"/>
    </row>
    <row r="32" spans="1:20" x14ac:dyDescent="0.3">
      <c r="A32" s="22"/>
      <c r="B32" s="22"/>
      <c r="D32" s="7"/>
      <c r="I32" s="2"/>
      <c r="J32" s="2"/>
      <c r="T32" s="2"/>
    </row>
  </sheetData>
  <mergeCells count="3">
    <mergeCell ref="A8:C8"/>
    <mergeCell ref="A11:C11"/>
    <mergeCell ref="A26:C26"/>
  </mergeCells>
  <pageMargins left="1.1811023622047245" right="0.19685039370078741" top="0.19685039370078741" bottom="0.19685039370078741" header="0" footer="0"/>
  <pageSetup paperSize="9" scale="68" orientation="portrait" r:id="rId1"/>
  <colBreaks count="3" manualBreakCount="3">
    <brk id="6" max="25" man="1"/>
    <brk id="8" max="45" man="1"/>
    <brk id="9" max="2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599A7-60A7-47CE-A188-50EF5500ADDF}">
  <sheetPr codeName="Аркуш5"/>
  <dimension ref="A1:F41"/>
  <sheetViews>
    <sheetView topLeftCell="A7" workbookViewId="0">
      <selection activeCell="G36" sqref="G36"/>
    </sheetView>
  </sheetViews>
  <sheetFormatPr defaultRowHeight="12.75" x14ac:dyDescent="0.2"/>
  <cols>
    <col min="1" max="1" width="18.28515625" customWidth="1"/>
    <col min="2" max="2" width="10.42578125" customWidth="1"/>
    <col min="3" max="3" width="54.140625" customWidth="1"/>
    <col min="4" max="4" width="17.28515625" customWidth="1"/>
    <col min="6" max="6" width="11.7109375" bestFit="1" customWidth="1"/>
  </cols>
  <sheetData>
    <row r="1" spans="1:6" ht="18.75" x14ac:dyDescent="0.3">
      <c r="A1" s="23"/>
      <c r="B1" s="23"/>
      <c r="C1" s="24" t="s">
        <v>218</v>
      </c>
      <c r="D1" s="23"/>
      <c r="E1" s="23"/>
    </row>
    <row r="2" spans="1:6" ht="18.75" x14ac:dyDescent="0.3">
      <c r="A2" s="25"/>
      <c r="B2" s="25"/>
      <c r="C2" s="25"/>
      <c r="D2" s="25"/>
      <c r="E2" s="23"/>
    </row>
    <row r="3" spans="1:6" ht="18.75" x14ac:dyDescent="0.3">
      <c r="A3" s="257" t="s">
        <v>19</v>
      </c>
      <c r="B3" s="257"/>
      <c r="C3" s="257"/>
      <c r="D3" s="23"/>
      <c r="E3" s="23"/>
    </row>
    <row r="4" spans="1:6" ht="262.5" x14ac:dyDescent="0.3">
      <c r="A4" s="26" t="s">
        <v>20</v>
      </c>
      <c r="B4" s="26" t="s">
        <v>21</v>
      </c>
      <c r="C4" s="26" t="s">
        <v>22</v>
      </c>
      <c r="D4" s="26" t="s">
        <v>7</v>
      </c>
      <c r="E4" s="23"/>
    </row>
    <row r="5" spans="1:6" ht="18.75" x14ac:dyDescent="0.3">
      <c r="A5" s="26">
        <v>1</v>
      </c>
      <c r="B5" s="26">
        <v>2</v>
      </c>
      <c r="C5" s="239">
        <v>3</v>
      </c>
      <c r="D5" s="239">
        <v>4</v>
      </c>
      <c r="E5" s="23"/>
    </row>
    <row r="6" spans="1:6" s="27" customFormat="1" ht="18.75" x14ac:dyDescent="0.3">
      <c r="A6" s="258" t="s">
        <v>23</v>
      </c>
      <c r="B6" s="259"/>
      <c r="C6" s="259"/>
      <c r="D6" s="259"/>
      <c r="E6" s="228"/>
    </row>
    <row r="7" spans="1:6" s="27" customFormat="1" ht="18.75" x14ac:dyDescent="0.3">
      <c r="A7" s="28"/>
      <c r="B7" s="28" t="s">
        <v>24</v>
      </c>
      <c r="C7" s="29"/>
      <c r="D7" s="30"/>
      <c r="E7" s="228"/>
    </row>
    <row r="8" spans="1:6" ht="112.5" x14ac:dyDescent="0.3">
      <c r="A8" s="31" t="s">
        <v>25</v>
      </c>
      <c r="B8" s="31" t="s">
        <v>26</v>
      </c>
      <c r="C8" s="32" t="s">
        <v>293</v>
      </c>
      <c r="D8" s="33">
        <v>3174336</v>
      </c>
      <c r="E8" s="23"/>
    </row>
    <row r="9" spans="1:6" ht="18.75" hidden="1" x14ac:dyDescent="0.3">
      <c r="A9" s="31"/>
      <c r="B9" s="31"/>
      <c r="C9" s="32"/>
      <c r="D9" s="34"/>
      <c r="E9" s="23"/>
    </row>
    <row r="10" spans="1:6" ht="37.5" x14ac:dyDescent="0.3">
      <c r="A10" s="28" t="s">
        <v>265</v>
      </c>
      <c r="B10" s="35" t="s">
        <v>24</v>
      </c>
      <c r="C10" s="29" t="s">
        <v>27</v>
      </c>
      <c r="D10" s="36">
        <f>D8+D9</f>
        <v>3174336</v>
      </c>
      <c r="E10" s="23"/>
    </row>
    <row r="11" spans="1:6" ht="18.75" hidden="1" x14ac:dyDescent="0.3">
      <c r="A11" s="31"/>
      <c r="B11" s="31"/>
      <c r="C11" s="37"/>
      <c r="D11" s="34">
        <v>0</v>
      </c>
      <c r="E11" s="45"/>
    </row>
    <row r="12" spans="1:6" ht="18.75" hidden="1" x14ac:dyDescent="0.3">
      <c r="A12" s="28"/>
      <c r="B12" s="28" t="s">
        <v>24</v>
      </c>
      <c r="C12" s="38"/>
      <c r="D12" s="36">
        <f>D11</f>
        <v>0</v>
      </c>
      <c r="E12" s="23"/>
      <c r="F12" s="43"/>
    </row>
    <row r="13" spans="1:6" ht="18.75" hidden="1" x14ac:dyDescent="0.3">
      <c r="A13" s="31"/>
      <c r="B13" s="31"/>
      <c r="C13" s="37"/>
      <c r="D13" s="34">
        <v>0</v>
      </c>
      <c r="E13" s="23"/>
    </row>
    <row r="14" spans="1:6" ht="57" hidden="1" customHeight="1" x14ac:dyDescent="0.3">
      <c r="A14" s="28"/>
      <c r="B14" s="35" t="s">
        <v>24</v>
      </c>
      <c r="C14" s="29"/>
      <c r="D14" s="36">
        <f>D13</f>
        <v>0</v>
      </c>
      <c r="E14" s="23"/>
    </row>
    <row r="15" spans="1:6" ht="111.75" hidden="1" customHeight="1" x14ac:dyDescent="0.3">
      <c r="A15" s="31"/>
      <c r="B15" s="31"/>
      <c r="C15" s="37"/>
      <c r="D15" s="34">
        <v>0</v>
      </c>
      <c r="E15" s="23"/>
    </row>
    <row r="16" spans="1:6" ht="90.75" customHeight="1" x14ac:dyDescent="0.3">
      <c r="A16" s="31" t="s">
        <v>171</v>
      </c>
      <c r="B16" s="31">
        <v>9800</v>
      </c>
      <c r="C16" s="37" t="s">
        <v>207</v>
      </c>
      <c r="D16" s="34">
        <v>500000</v>
      </c>
      <c r="E16" s="23"/>
    </row>
    <row r="17" spans="1:6" ht="95.25" hidden="1" customHeight="1" x14ac:dyDescent="0.3">
      <c r="A17" s="31"/>
      <c r="B17" s="31"/>
      <c r="C17" s="37"/>
      <c r="D17" s="34">
        <v>0</v>
      </c>
      <c r="E17" s="23"/>
    </row>
    <row r="18" spans="1:6" ht="90.75" hidden="1" customHeight="1" x14ac:dyDescent="0.3">
      <c r="A18" s="31"/>
      <c r="B18" s="31"/>
      <c r="C18" s="231"/>
      <c r="D18" s="34">
        <v>0</v>
      </c>
      <c r="E18" s="23"/>
    </row>
    <row r="19" spans="1:6" ht="138" hidden="1" customHeight="1" x14ac:dyDescent="0.3">
      <c r="A19" s="31"/>
      <c r="B19" s="31"/>
      <c r="C19" s="37"/>
      <c r="D19" s="34">
        <v>0</v>
      </c>
      <c r="E19" s="23"/>
    </row>
    <row r="20" spans="1:6" ht="126.75" hidden="1" customHeight="1" x14ac:dyDescent="0.3">
      <c r="A20" s="31" t="s">
        <v>171</v>
      </c>
      <c r="B20" s="31">
        <v>9800</v>
      </c>
      <c r="C20" s="231" t="s">
        <v>267</v>
      </c>
      <c r="D20" s="34">
        <v>0</v>
      </c>
      <c r="E20" s="23"/>
      <c r="F20" s="43"/>
    </row>
    <row r="21" spans="1:6" s="27" customFormat="1" ht="18.75" hidden="1" x14ac:dyDescent="0.3">
      <c r="A21" s="31"/>
      <c r="B21" s="32"/>
      <c r="C21" s="26"/>
      <c r="D21" s="34"/>
      <c r="E21" s="228"/>
    </row>
    <row r="22" spans="1:6" s="27" customFormat="1" ht="18.75" hidden="1" x14ac:dyDescent="0.3">
      <c r="A22" s="28"/>
      <c r="B22" s="28" t="s">
        <v>24</v>
      </c>
      <c r="C22" s="29"/>
      <c r="D22" s="36"/>
      <c r="E22" s="228"/>
      <c r="F22" s="39"/>
    </row>
    <row r="23" spans="1:6" s="27" customFormat="1" ht="18.75" hidden="1" customHeight="1" x14ac:dyDescent="0.3">
      <c r="A23" s="31"/>
      <c r="B23" s="32"/>
      <c r="C23" s="26"/>
      <c r="D23" s="34"/>
      <c r="E23" s="228"/>
      <c r="F23" s="39"/>
    </row>
    <row r="24" spans="1:6" s="27" customFormat="1" ht="18.75" x14ac:dyDescent="0.3">
      <c r="A24" s="28">
        <v>99000000000</v>
      </c>
      <c r="B24" s="35" t="s">
        <v>24</v>
      </c>
      <c r="C24" s="40" t="s">
        <v>28</v>
      </c>
      <c r="D24" s="36">
        <f>D17+D16+D15+D18+D19+D20</f>
        <v>500000</v>
      </c>
      <c r="E24" s="228"/>
      <c r="F24" s="39"/>
    </row>
    <row r="25" spans="1:6" s="27" customFormat="1" ht="18.75" x14ac:dyDescent="0.3">
      <c r="A25" s="260" t="s">
        <v>29</v>
      </c>
      <c r="B25" s="260"/>
      <c r="C25" s="260"/>
      <c r="D25" s="260"/>
      <c r="E25" s="228"/>
      <c r="F25" s="39"/>
    </row>
    <row r="26" spans="1:6" s="27" customFormat="1" ht="94.5" hidden="1" customHeight="1" x14ac:dyDescent="0.3">
      <c r="A26" s="31"/>
      <c r="B26" s="31"/>
      <c r="C26" s="37"/>
      <c r="D26" s="34">
        <v>0</v>
      </c>
      <c r="E26" s="228"/>
    </row>
    <row r="27" spans="1:6" s="27" customFormat="1" ht="94.5" hidden="1" customHeight="1" x14ac:dyDescent="0.3">
      <c r="A27" s="31"/>
      <c r="B27" s="31"/>
      <c r="C27" s="37"/>
      <c r="D27" s="34">
        <v>0</v>
      </c>
      <c r="E27" s="228"/>
    </row>
    <row r="28" spans="1:6" s="27" customFormat="1" ht="147.75" hidden="1" customHeight="1" x14ac:dyDescent="0.3">
      <c r="A28" s="31"/>
      <c r="B28" s="31"/>
      <c r="C28" s="231"/>
      <c r="D28" s="34">
        <v>0</v>
      </c>
      <c r="E28" s="228"/>
    </row>
    <row r="29" spans="1:6" s="27" customFormat="1" ht="105" hidden="1" customHeight="1" x14ac:dyDescent="0.3">
      <c r="A29" s="31"/>
      <c r="B29" s="31"/>
      <c r="C29" s="231"/>
      <c r="D29" s="34">
        <v>0</v>
      </c>
      <c r="E29" s="228"/>
    </row>
    <row r="30" spans="1:6" s="27" customFormat="1" ht="105" hidden="1" customHeight="1" x14ac:dyDescent="0.3">
      <c r="A30" s="31"/>
      <c r="B30" s="31"/>
      <c r="C30" s="231"/>
      <c r="D30" s="34">
        <v>0</v>
      </c>
      <c r="E30" s="228"/>
    </row>
    <row r="31" spans="1:6" s="27" customFormat="1" ht="18.75" x14ac:dyDescent="0.3">
      <c r="A31" s="28">
        <v>9900000000</v>
      </c>
      <c r="B31" s="35" t="s">
        <v>24</v>
      </c>
      <c r="C31" s="40" t="s">
        <v>28</v>
      </c>
      <c r="D31" s="36">
        <f>D29+D28+D27+D26+D30</f>
        <v>0</v>
      </c>
      <c r="E31" s="228"/>
    </row>
    <row r="32" spans="1:6" s="27" customFormat="1" ht="18.75" x14ac:dyDescent="0.3">
      <c r="A32" s="31"/>
      <c r="B32" s="31"/>
      <c r="C32" s="37"/>
      <c r="D32" s="34"/>
      <c r="E32" s="228"/>
    </row>
    <row r="33" spans="1:5" s="27" customFormat="1" ht="37.5" x14ac:dyDescent="0.3">
      <c r="A33" s="28">
        <v>4100000000</v>
      </c>
      <c r="B33" s="28" t="s">
        <v>24</v>
      </c>
      <c r="C33" s="29" t="s">
        <v>13</v>
      </c>
      <c r="D33" s="36">
        <f>D32</f>
        <v>0</v>
      </c>
      <c r="E33" s="228"/>
    </row>
    <row r="34" spans="1:5" ht="18.75" x14ac:dyDescent="0.3">
      <c r="A34" s="41" t="s">
        <v>15</v>
      </c>
      <c r="B34" s="41" t="s">
        <v>15</v>
      </c>
      <c r="C34" s="35" t="s">
        <v>16</v>
      </c>
      <c r="D34" s="42">
        <f>D35+D36</f>
        <v>3674336</v>
      </c>
      <c r="E34" s="45"/>
    </row>
    <row r="35" spans="1:5" s="27" customFormat="1" ht="18.75" x14ac:dyDescent="0.3">
      <c r="A35" s="41" t="s">
        <v>15</v>
      </c>
      <c r="B35" s="41" t="s">
        <v>15</v>
      </c>
      <c r="C35" s="35" t="s">
        <v>17</v>
      </c>
      <c r="D35" s="42">
        <f>D22+D10+D20+D24+D12+D14</f>
        <v>3674336</v>
      </c>
      <c r="E35" s="240"/>
    </row>
    <row r="36" spans="1:5" s="27" customFormat="1" ht="18.75" x14ac:dyDescent="0.3">
      <c r="A36" s="41" t="s">
        <v>15</v>
      </c>
      <c r="B36" s="41" t="s">
        <v>15</v>
      </c>
      <c r="C36" s="35" t="s">
        <v>18</v>
      </c>
      <c r="D36" s="42">
        <f>D33+D31</f>
        <v>0</v>
      </c>
      <c r="E36" s="240"/>
    </row>
    <row r="37" spans="1:5" s="27" customFormat="1" ht="18.75" x14ac:dyDescent="0.3">
      <c r="A37" s="23"/>
      <c r="B37" s="23"/>
      <c r="C37" s="23"/>
      <c r="D37" s="23"/>
      <c r="E37" s="228"/>
    </row>
    <row r="38" spans="1:5" ht="18.75" x14ac:dyDescent="0.3">
      <c r="A38" s="23"/>
      <c r="B38" s="23"/>
      <c r="C38" s="23"/>
      <c r="D38" s="23"/>
      <c r="E38" s="23"/>
    </row>
    <row r="39" spans="1:5" ht="18.75" x14ac:dyDescent="0.3">
      <c r="A39" s="228" t="s">
        <v>263</v>
      </c>
      <c r="B39" s="228"/>
      <c r="C39" s="228" t="s">
        <v>271</v>
      </c>
      <c r="D39" s="45"/>
      <c r="E39" s="23"/>
    </row>
    <row r="40" spans="1:5" ht="18.75" x14ac:dyDescent="0.3">
      <c r="A40" s="44"/>
      <c r="B40" s="44"/>
      <c r="C40" s="44"/>
      <c r="D40" s="44"/>
      <c r="E40" s="23"/>
    </row>
    <row r="41" spans="1:5" ht="18.75" x14ac:dyDescent="0.3">
      <c r="A41" s="23"/>
      <c r="B41" s="23"/>
      <c r="C41" s="23"/>
      <c r="D41" s="23"/>
      <c r="E41" s="23"/>
    </row>
  </sheetData>
  <mergeCells count="3">
    <mergeCell ref="A3:C3"/>
    <mergeCell ref="A6:D6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C298A-6B91-4553-875E-234B833D5655}">
  <sheetPr codeName="Аркуш6"/>
  <dimension ref="A1:K177"/>
  <sheetViews>
    <sheetView tabSelected="1" view="pageBreakPreview" topLeftCell="A7" zoomScale="85" zoomScaleSheetLayoutView="85" workbookViewId="0">
      <selection activeCell="I174" sqref="I174"/>
    </sheetView>
  </sheetViews>
  <sheetFormatPr defaultColWidth="9.140625" defaultRowHeight="12.75" x14ac:dyDescent="0.2"/>
  <cols>
    <col min="1" max="1" width="15.28515625" style="72" customWidth="1"/>
    <col min="2" max="2" width="16.42578125" style="72" customWidth="1"/>
    <col min="3" max="3" width="17.140625" style="72" customWidth="1"/>
    <col min="4" max="4" width="57.5703125" style="73" customWidth="1"/>
    <col min="5" max="5" width="53.28515625" style="73" customWidth="1"/>
    <col min="6" max="6" width="23.5703125" style="74" customWidth="1"/>
    <col min="7" max="7" width="18.7109375" style="74" customWidth="1"/>
    <col min="8" max="8" width="19.7109375" style="74" customWidth="1"/>
    <col min="9" max="9" width="16" style="73" customWidth="1"/>
    <col min="10" max="10" width="16.140625" style="73" customWidth="1"/>
    <col min="11" max="11" width="13.140625" style="73" customWidth="1"/>
    <col min="12" max="16384" width="9.140625" style="73"/>
  </cols>
  <sheetData>
    <row r="1" spans="1:11" s="66" customFormat="1" x14ac:dyDescent="0.2">
      <c r="A1" s="65"/>
      <c r="B1" s="65"/>
      <c r="C1" s="65"/>
      <c r="F1" s="67"/>
      <c r="G1" s="67" t="s">
        <v>0</v>
      </c>
      <c r="H1" s="67"/>
    </row>
    <row r="2" spans="1:11" s="66" customFormat="1" ht="18.75" x14ac:dyDescent="0.3">
      <c r="A2" s="65"/>
      <c r="B2" s="65"/>
      <c r="C2" s="65"/>
      <c r="F2" s="67"/>
      <c r="G2" s="23" t="s">
        <v>278</v>
      </c>
      <c r="H2" s="23"/>
      <c r="K2"/>
    </row>
    <row r="3" spans="1:11" s="66" customFormat="1" ht="15.75" x14ac:dyDescent="0.25">
      <c r="A3" s="65"/>
      <c r="B3" s="65"/>
      <c r="C3" s="65"/>
      <c r="F3" s="67"/>
      <c r="G3" s="193" t="s">
        <v>275</v>
      </c>
      <c r="H3" s="193"/>
      <c r="I3"/>
    </row>
    <row r="4" spans="1:11" s="66" customFormat="1" x14ac:dyDescent="0.2">
      <c r="A4" s="65"/>
      <c r="B4" s="65"/>
      <c r="C4" s="65"/>
      <c r="F4" s="67"/>
      <c r="G4" s="67"/>
      <c r="H4" s="67"/>
    </row>
    <row r="5" spans="1:11" s="69" customFormat="1" ht="18.75" x14ac:dyDescent="0.3">
      <c r="A5" s="68"/>
      <c r="B5" s="68"/>
      <c r="E5" s="70" t="s">
        <v>216</v>
      </c>
      <c r="F5" s="71"/>
      <c r="G5" s="71"/>
      <c r="H5" s="71"/>
    </row>
    <row r="6" spans="1:11" s="69" customFormat="1" ht="18.75" x14ac:dyDescent="0.3">
      <c r="A6" s="265" t="s">
        <v>2</v>
      </c>
      <c r="B6" s="265"/>
      <c r="E6" s="70"/>
      <c r="F6" s="71"/>
      <c r="G6" s="71"/>
      <c r="H6" s="71"/>
    </row>
    <row r="7" spans="1:11" s="69" customFormat="1" ht="18.75" x14ac:dyDescent="0.3">
      <c r="A7" s="266" t="s">
        <v>181</v>
      </c>
      <c r="B7" s="266"/>
      <c r="E7" s="70"/>
      <c r="F7" s="71"/>
      <c r="G7" s="71"/>
      <c r="H7" s="71"/>
    </row>
    <row r="8" spans="1:11" x14ac:dyDescent="0.2">
      <c r="J8" s="66" t="s">
        <v>164</v>
      </c>
    </row>
    <row r="9" spans="1:11" ht="148.5" customHeight="1" x14ac:dyDescent="0.2">
      <c r="A9" s="261" t="s">
        <v>182</v>
      </c>
      <c r="B9" s="261" t="s">
        <v>183</v>
      </c>
      <c r="C9" s="261" t="s">
        <v>161</v>
      </c>
      <c r="D9" s="261" t="s">
        <v>184</v>
      </c>
      <c r="E9" s="261" t="s">
        <v>185</v>
      </c>
      <c r="F9" s="261" t="s">
        <v>186</v>
      </c>
      <c r="G9" s="261" t="s">
        <v>7</v>
      </c>
      <c r="H9" s="261" t="s">
        <v>51</v>
      </c>
      <c r="I9" s="263" t="s">
        <v>50</v>
      </c>
      <c r="J9" s="264"/>
    </row>
    <row r="10" spans="1:11" ht="51" customHeight="1" x14ac:dyDescent="0.2">
      <c r="A10" s="262"/>
      <c r="B10" s="262"/>
      <c r="C10" s="262"/>
      <c r="D10" s="262"/>
      <c r="E10" s="262"/>
      <c r="F10" s="262"/>
      <c r="G10" s="262"/>
      <c r="H10" s="262"/>
      <c r="I10" s="75" t="s">
        <v>49</v>
      </c>
      <c r="J10" s="75" t="s">
        <v>48</v>
      </c>
    </row>
    <row r="11" spans="1:11" ht="15.75" x14ac:dyDescent="0.2">
      <c r="A11" s="75">
        <v>1</v>
      </c>
      <c r="B11" s="75">
        <v>2</v>
      </c>
      <c r="C11" s="75">
        <v>3</v>
      </c>
      <c r="D11" s="75">
        <v>4</v>
      </c>
      <c r="E11" s="75">
        <v>5</v>
      </c>
      <c r="F11" s="75">
        <v>6</v>
      </c>
      <c r="G11" s="75">
        <v>7</v>
      </c>
      <c r="H11" s="75">
        <v>8</v>
      </c>
      <c r="I11" s="75">
        <v>9</v>
      </c>
      <c r="J11" s="75">
        <v>10</v>
      </c>
    </row>
    <row r="12" spans="1:11" s="81" customFormat="1" ht="47.25" x14ac:dyDescent="0.25">
      <c r="A12" s="76"/>
      <c r="B12" s="76"/>
      <c r="C12" s="76"/>
      <c r="D12" s="77"/>
      <c r="E12" s="77" t="s">
        <v>279</v>
      </c>
      <c r="F12" s="78" t="s">
        <v>280</v>
      </c>
      <c r="G12" s="79">
        <f>H12+I12</f>
        <v>49000</v>
      </c>
      <c r="H12" s="79">
        <f>H14</f>
        <v>49000</v>
      </c>
      <c r="I12" s="80">
        <f t="shared" ref="I12:J12" si="0">I14</f>
        <v>0</v>
      </c>
      <c r="J12" s="80">
        <f t="shared" si="0"/>
        <v>0</v>
      </c>
    </row>
    <row r="13" spans="1:11" s="84" customFormat="1" ht="15.75" x14ac:dyDescent="0.25">
      <c r="A13" s="82"/>
      <c r="B13" s="82"/>
      <c r="C13" s="82"/>
      <c r="D13" s="78"/>
      <c r="E13" s="78" t="s">
        <v>187</v>
      </c>
      <c r="F13" s="78"/>
      <c r="G13" s="83"/>
      <c r="H13" s="83"/>
      <c r="I13" s="83"/>
      <c r="J13" s="83"/>
    </row>
    <row r="14" spans="1:11" s="92" customFormat="1" ht="15.75" x14ac:dyDescent="0.25">
      <c r="A14" s="85" t="s">
        <v>153</v>
      </c>
      <c r="B14" s="85"/>
      <c r="C14" s="85"/>
      <c r="D14" s="86" t="s">
        <v>188</v>
      </c>
      <c r="E14" s="87"/>
      <c r="F14" s="87"/>
      <c r="G14" s="88">
        <f>H14+I14</f>
        <v>49000</v>
      </c>
      <c r="H14" s="89">
        <f>H15</f>
        <v>49000</v>
      </c>
      <c r="I14" s="90">
        <f t="shared" ref="I14:J14" si="1">I15</f>
        <v>0</v>
      </c>
      <c r="J14" s="90">
        <f t="shared" si="1"/>
        <v>0</v>
      </c>
      <c r="K14" s="91"/>
    </row>
    <row r="15" spans="1:11" s="92" customFormat="1" ht="15.75" x14ac:dyDescent="0.25">
      <c r="A15" s="85" t="s">
        <v>152</v>
      </c>
      <c r="B15" s="85"/>
      <c r="C15" s="85"/>
      <c r="D15" s="86" t="s">
        <v>188</v>
      </c>
      <c r="E15" s="87"/>
      <c r="F15" s="87"/>
      <c r="G15" s="88">
        <f>H15+I15</f>
        <v>49000</v>
      </c>
      <c r="H15" s="89">
        <f>H16+H17</f>
        <v>49000</v>
      </c>
      <c r="I15" s="90">
        <f>I16</f>
        <v>0</v>
      </c>
      <c r="J15" s="90">
        <f>J16</f>
        <v>0</v>
      </c>
      <c r="K15" s="91"/>
    </row>
    <row r="16" spans="1:11" s="94" customFormat="1" ht="15.75" x14ac:dyDescent="0.2">
      <c r="A16" s="82" t="s">
        <v>128</v>
      </c>
      <c r="B16" s="82" t="s">
        <v>127</v>
      </c>
      <c r="C16" s="82" t="s">
        <v>126</v>
      </c>
      <c r="D16" s="93" t="s">
        <v>125</v>
      </c>
      <c r="E16" s="78"/>
      <c r="F16" s="78"/>
      <c r="G16" s="83">
        <f>H16+I16</f>
        <v>49000</v>
      </c>
      <c r="H16" s="83">
        <v>49000</v>
      </c>
      <c r="I16" s="83">
        <v>0</v>
      </c>
      <c r="J16" s="83">
        <v>0</v>
      </c>
    </row>
    <row r="17" spans="1:11" s="94" customFormat="1" ht="15.75" hidden="1" x14ac:dyDescent="0.2">
      <c r="A17" s="181"/>
      <c r="B17" s="85"/>
      <c r="C17" s="85"/>
      <c r="D17" s="226"/>
      <c r="E17" s="197"/>
      <c r="F17" s="87"/>
      <c r="G17" s="225">
        <f>H17</f>
        <v>0</v>
      </c>
      <c r="H17" s="222">
        <v>0</v>
      </c>
      <c r="I17" s="83"/>
      <c r="J17" s="83"/>
    </row>
    <row r="18" spans="1:11" s="81" customFormat="1" ht="82.5" customHeight="1" x14ac:dyDescent="0.25">
      <c r="A18" s="76"/>
      <c r="B18" s="76"/>
      <c r="C18" s="76"/>
      <c r="D18" s="77"/>
      <c r="E18" s="77" t="s">
        <v>292</v>
      </c>
      <c r="F18" s="78" t="s">
        <v>280</v>
      </c>
      <c r="G18" s="80">
        <f>H18+I18</f>
        <v>12239201</v>
      </c>
      <c r="H18" s="80">
        <f>H20</f>
        <v>12239201</v>
      </c>
      <c r="I18" s="80">
        <f t="shared" ref="I18:J18" si="2">I20</f>
        <v>0</v>
      </c>
      <c r="J18" s="80">
        <f t="shared" si="2"/>
        <v>0</v>
      </c>
    </row>
    <row r="19" spans="1:11" s="84" customFormat="1" ht="15.75" x14ac:dyDescent="0.25">
      <c r="A19" s="82"/>
      <c r="B19" s="82"/>
      <c r="C19" s="82"/>
      <c r="D19" s="78"/>
      <c r="E19" s="78" t="s">
        <v>187</v>
      </c>
      <c r="F19" s="78"/>
      <c r="G19" s="83"/>
      <c r="H19" s="83"/>
      <c r="I19" s="83"/>
      <c r="J19" s="83"/>
    </row>
    <row r="20" spans="1:11" s="92" customFormat="1" ht="15.75" x14ac:dyDescent="0.25">
      <c r="A20" s="85" t="s">
        <v>153</v>
      </c>
      <c r="B20" s="85"/>
      <c r="C20" s="85"/>
      <c r="D20" s="86" t="s">
        <v>188</v>
      </c>
      <c r="E20" s="87"/>
      <c r="F20" s="87"/>
      <c r="G20" s="97">
        <f t="shared" ref="G20:G21" si="3">H20+I20</f>
        <v>12239201</v>
      </c>
      <c r="H20" s="90">
        <f>H21</f>
        <v>12239201</v>
      </c>
      <c r="I20" s="90">
        <f t="shared" ref="I20:J20" si="4">I21</f>
        <v>0</v>
      </c>
      <c r="J20" s="90">
        <f t="shared" si="4"/>
        <v>0</v>
      </c>
      <c r="K20" s="91"/>
    </row>
    <row r="21" spans="1:11" s="92" customFormat="1" ht="15.75" x14ac:dyDescent="0.25">
      <c r="A21" s="85" t="s">
        <v>152</v>
      </c>
      <c r="B21" s="85"/>
      <c r="C21" s="85"/>
      <c r="D21" s="86" t="s">
        <v>188</v>
      </c>
      <c r="E21" s="87"/>
      <c r="F21" s="87"/>
      <c r="G21" s="97">
        <f t="shared" si="3"/>
        <v>12239201</v>
      </c>
      <c r="H21" s="90">
        <f>H22+H23</f>
        <v>12239201</v>
      </c>
      <c r="I21" s="90">
        <f>J21</f>
        <v>0</v>
      </c>
      <c r="J21" s="90">
        <f>J22</f>
        <v>0</v>
      </c>
      <c r="K21" s="91"/>
    </row>
    <row r="22" spans="1:11" s="94" customFormat="1" ht="47.25" x14ac:dyDescent="0.2">
      <c r="A22" s="82" t="s">
        <v>124</v>
      </c>
      <c r="B22" s="82" t="s">
        <v>123</v>
      </c>
      <c r="C22" s="82" t="s">
        <v>122</v>
      </c>
      <c r="D22" s="93" t="s">
        <v>121</v>
      </c>
      <c r="E22" s="98"/>
      <c r="F22" s="78"/>
      <c r="G22" s="83">
        <f>H22+I22</f>
        <v>12239201</v>
      </c>
      <c r="H22" s="83">
        <v>12239201</v>
      </c>
      <c r="I22" s="83">
        <f>J22</f>
        <v>0</v>
      </c>
      <c r="J22" s="83">
        <v>0</v>
      </c>
    </row>
    <row r="23" spans="1:11" ht="15.75" hidden="1" x14ac:dyDescent="0.2">
      <c r="A23" s="82"/>
      <c r="B23" s="82"/>
      <c r="C23" s="82"/>
      <c r="D23" s="99"/>
      <c r="E23" s="75"/>
      <c r="F23" s="78"/>
      <c r="G23" s="78"/>
      <c r="H23" s="78"/>
      <c r="I23" s="78"/>
      <c r="J23" s="78"/>
    </row>
    <row r="24" spans="1:11" s="81" customFormat="1" ht="47.25" hidden="1" x14ac:dyDescent="0.25">
      <c r="A24" s="76"/>
      <c r="B24" s="76"/>
      <c r="C24" s="76"/>
      <c r="D24" s="77"/>
      <c r="E24" s="77" t="s">
        <v>189</v>
      </c>
      <c r="F24" s="78"/>
      <c r="G24" s="80">
        <f>H24+I24</f>
        <v>0</v>
      </c>
      <c r="H24" s="80">
        <f>H26</f>
        <v>0</v>
      </c>
      <c r="I24" s="80">
        <f>I26</f>
        <v>0</v>
      </c>
      <c r="J24" s="80">
        <f t="shared" ref="J24" si="5">J26</f>
        <v>0</v>
      </c>
    </row>
    <row r="25" spans="1:11" s="84" customFormat="1" ht="15.75" hidden="1" x14ac:dyDescent="0.25">
      <c r="A25" s="82"/>
      <c r="B25" s="82"/>
      <c r="C25" s="82"/>
      <c r="D25" s="78"/>
      <c r="E25" s="78" t="s">
        <v>187</v>
      </c>
      <c r="F25" s="78"/>
      <c r="G25" s="83"/>
      <c r="H25" s="83"/>
      <c r="I25" s="83"/>
      <c r="J25" s="83"/>
    </row>
    <row r="26" spans="1:11" s="92" customFormat="1" ht="15.75" hidden="1" x14ac:dyDescent="0.25">
      <c r="A26" s="85" t="s">
        <v>153</v>
      </c>
      <c r="B26" s="85"/>
      <c r="C26" s="85"/>
      <c r="D26" s="86" t="s">
        <v>188</v>
      </c>
      <c r="E26" s="87"/>
      <c r="F26" s="87"/>
      <c r="G26" s="97">
        <f t="shared" ref="G26:G33" si="6">H26+I26</f>
        <v>0</v>
      </c>
      <c r="H26" s="90">
        <f>H27</f>
        <v>0</v>
      </c>
      <c r="I26" s="90">
        <f t="shared" ref="I26:J26" si="7">I27</f>
        <v>0</v>
      </c>
      <c r="J26" s="90">
        <f t="shared" si="7"/>
        <v>0</v>
      </c>
      <c r="K26" s="91"/>
    </row>
    <row r="27" spans="1:11" s="92" customFormat="1" ht="15.75" hidden="1" x14ac:dyDescent="0.25">
      <c r="A27" s="85" t="s">
        <v>152</v>
      </c>
      <c r="B27" s="85"/>
      <c r="C27" s="85"/>
      <c r="D27" s="86" t="s">
        <v>188</v>
      </c>
      <c r="E27" s="87"/>
      <c r="F27" s="87"/>
      <c r="G27" s="97">
        <f>H27+I27</f>
        <v>0</v>
      </c>
      <c r="H27" s="90">
        <f>H33+H32+H28+H31+H30</f>
        <v>0</v>
      </c>
      <c r="I27" s="90">
        <f>I33+I29+I34+I32+I35+I28+I30+I36</f>
        <v>0</v>
      </c>
      <c r="J27" s="90">
        <f>J33+J29+J34+J32+J35+J28+J30+J31+J36</f>
        <v>0</v>
      </c>
      <c r="K27" s="91"/>
    </row>
    <row r="28" spans="1:11" s="92" customFormat="1" ht="15.75" hidden="1" x14ac:dyDescent="0.25">
      <c r="A28" s="100"/>
      <c r="B28" s="100"/>
      <c r="C28" s="100"/>
      <c r="D28" s="101"/>
      <c r="E28" s="87"/>
      <c r="F28" s="87"/>
      <c r="G28" s="102">
        <f>H28+I28</f>
        <v>0</v>
      </c>
      <c r="H28" s="103">
        <v>0</v>
      </c>
      <c r="I28" s="103">
        <f>J28</f>
        <v>0</v>
      </c>
      <c r="J28" s="103">
        <v>0</v>
      </c>
      <c r="K28" s="91"/>
    </row>
    <row r="29" spans="1:11" s="92" customFormat="1" ht="15.75" hidden="1" x14ac:dyDescent="0.25">
      <c r="A29" s="100"/>
      <c r="B29" s="100"/>
      <c r="C29" s="100"/>
      <c r="D29" s="101"/>
      <c r="E29" s="87"/>
      <c r="F29" s="87"/>
      <c r="G29" s="102">
        <f t="shared" ref="G29:G30" si="8">H29+I29</f>
        <v>0</v>
      </c>
      <c r="H29" s="103"/>
      <c r="I29" s="103">
        <f>J29</f>
        <v>0</v>
      </c>
      <c r="J29" s="103">
        <v>0</v>
      </c>
      <c r="K29" s="91"/>
    </row>
    <row r="30" spans="1:11" s="92" customFormat="1" ht="62.25" hidden="1" customHeight="1" x14ac:dyDescent="0.25">
      <c r="A30" s="104"/>
      <c r="B30" s="100"/>
      <c r="C30" s="100"/>
      <c r="D30" s="101"/>
      <c r="E30" s="87"/>
      <c r="F30" s="87"/>
      <c r="G30" s="102">
        <f t="shared" si="8"/>
        <v>0</v>
      </c>
      <c r="H30" s="103"/>
      <c r="I30" s="103">
        <f>J30</f>
        <v>0</v>
      </c>
      <c r="J30" s="103">
        <v>0</v>
      </c>
      <c r="K30" s="91"/>
    </row>
    <row r="31" spans="1:11" s="92" customFormat="1" ht="0.75" hidden="1" customHeight="1" x14ac:dyDescent="0.25">
      <c r="A31" s="104"/>
      <c r="B31" s="100"/>
      <c r="C31" s="100"/>
      <c r="D31" s="101"/>
      <c r="E31" s="87"/>
      <c r="F31" s="87"/>
      <c r="G31" s="102"/>
      <c r="H31" s="103"/>
      <c r="I31" s="103"/>
      <c r="J31" s="103"/>
      <c r="K31" s="91"/>
    </row>
    <row r="32" spans="1:11" s="92" customFormat="1" ht="15.75" hidden="1" x14ac:dyDescent="0.25">
      <c r="A32" s="104"/>
      <c r="B32" s="100"/>
      <c r="C32" s="100"/>
      <c r="D32" s="101"/>
      <c r="E32" s="87"/>
      <c r="F32" s="105"/>
      <c r="G32" s="102">
        <f>H32+I32</f>
        <v>0</v>
      </c>
      <c r="H32" s="103">
        <v>0</v>
      </c>
      <c r="I32" s="103">
        <f>J32</f>
        <v>0</v>
      </c>
      <c r="J32" s="103">
        <v>0</v>
      </c>
      <c r="K32" s="91"/>
    </row>
    <row r="33" spans="1:11" s="92" customFormat="1" ht="15.75" hidden="1" x14ac:dyDescent="0.25">
      <c r="A33" s="104"/>
      <c r="B33" s="100"/>
      <c r="C33" s="100"/>
      <c r="D33" s="106"/>
      <c r="E33" s="87"/>
      <c r="F33" s="78"/>
      <c r="G33" s="102">
        <f t="shared" si="6"/>
        <v>0</v>
      </c>
      <c r="H33" s="107">
        <v>0</v>
      </c>
      <c r="I33" s="107">
        <v>0</v>
      </c>
      <c r="J33" s="107">
        <v>0</v>
      </c>
      <c r="K33" s="91"/>
    </row>
    <row r="34" spans="1:11" s="92" customFormat="1" ht="27.75" hidden="1" customHeight="1" x14ac:dyDescent="0.25">
      <c r="A34" s="108"/>
      <c r="B34" s="100"/>
      <c r="C34" s="100"/>
      <c r="D34" s="106"/>
      <c r="E34" s="87"/>
      <c r="F34" s="87"/>
      <c r="G34" s="102">
        <f>H34+I34</f>
        <v>0</v>
      </c>
      <c r="H34" s="107"/>
      <c r="I34" s="107">
        <f>J34</f>
        <v>0</v>
      </c>
      <c r="J34" s="107">
        <v>0</v>
      </c>
      <c r="K34" s="91"/>
    </row>
    <row r="35" spans="1:11" s="92" customFormat="1" ht="15.75" hidden="1" x14ac:dyDescent="0.25">
      <c r="A35" s="109"/>
      <c r="B35" s="100"/>
      <c r="C35" s="100"/>
      <c r="D35" s="110"/>
      <c r="E35" s="87"/>
      <c r="F35" s="105"/>
      <c r="G35" s="102">
        <f>H35+I35</f>
        <v>0</v>
      </c>
      <c r="H35" s="107"/>
      <c r="I35" s="107">
        <f>J35</f>
        <v>0</v>
      </c>
      <c r="J35" s="107">
        <v>0</v>
      </c>
      <c r="K35" s="91"/>
    </row>
    <row r="36" spans="1:11" s="92" customFormat="1" ht="13.5" hidden="1" customHeight="1" x14ac:dyDescent="0.25">
      <c r="A36" s="109"/>
      <c r="B36" s="100"/>
      <c r="C36" s="100"/>
      <c r="D36" s="111"/>
      <c r="E36" s="87"/>
      <c r="F36" s="105"/>
      <c r="G36" s="102">
        <f>H36+I36</f>
        <v>0</v>
      </c>
      <c r="H36" s="107"/>
      <c r="I36" s="107">
        <f>J36</f>
        <v>0</v>
      </c>
      <c r="J36" s="107">
        <v>0</v>
      </c>
      <c r="K36" s="91"/>
    </row>
    <row r="37" spans="1:11" s="81" customFormat="1" ht="15.75" x14ac:dyDescent="0.25">
      <c r="A37" s="112"/>
      <c r="B37" s="113"/>
      <c r="C37" s="113"/>
      <c r="D37" s="114"/>
      <c r="E37" s="114" t="s">
        <v>211</v>
      </c>
      <c r="F37" s="78" t="s">
        <v>280</v>
      </c>
      <c r="G37" s="115">
        <f>H37+I37</f>
        <v>490000</v>
      </c>
      <c r="H37" s="115">
        <f>H39</f>
        <v>490000</v>
      </c>
      <c r="I37" s="116">
        <f t="shared" ref="I37:J37" si="9">I39</f>
        <v>0</v>
      </c>
      <c r="J37" s="116">
        <f t="shared" si="9"/>
        <v>0</v>
      </c>
    </row>
    <row r="38" spans="1:11" s="84" customFormat="1" ht="15.75" x14ac:dyDescent="0.25">
      <c r="A38" s="82"/>
      <c r="B38" s="117"/>
      <c r="C38" s="117"/>
      <c r="D38" s="118"/>
      <c r="E38" s="118" t="s">
        <v>187</v>
      </c>
      <c r="F38" s="118"/>
      <c r="G38" s="119"/>
      <c r="H38" s="119"/>
      <c r="I38" s="120"/>
      <c r="J38" s="120"/>
    </row>
    <row r="39" spans="1:11" s="92" customFormat="1" ht="15.75" x14ac:dyDescent="0.25">
      <c r="A39" s="85" t="s">
        <v>153</v>
      </c>
      <c r="B39" s="85"/>
      <c r="C39" s="85"/>
      <c r="D39" s="86" t="s">
        <v>188</v>
      </c>
      <c r="E39" s="87"/>
      <c r="F39" s="87"/>
      <c r="G39" s="88">
        <f>H39+I39</f>
        <v>490000</v>
      </c>
      <c r="H39" s="89">
        <f>H40</f>
        <v>490000</v>
      </c>
      <c r="I39" s="90">
        <f t="shared" ref="I39:J39" si="10">I40</f>
        <v>0</v>
      </c>
      <c r="J39" s="90">
        <f t="shared" si="10"/>
        <v>0</v>
      </c>
      <c r="K39" s="91"/>
    </row>
    <row r="40" spans="1:11" s="92" customFormat="1" ht="15.75" x14ac:dyDescent="0.25">
      <c r="A40" s="85" t="s">
        <v>152</v>
      </c>
      <c r="B40" s="85"/>
      <c r="C40" s="85"/>
      <c r="D40" s="86" t="s">
        <v>188</v>
      </c>
      <c r="E40" s="87"/>
      <c r="F40" s="87"/>
      <c r="G40" s="88">
        <f>H40+I40</f>
        <v>490000</v>
      </c>
      <c r="H40" s="89">
        <f>H41+H42+H43+H45+H46+H47+H44</f>
        <v>490000</v>
      </c>
      <c r="I40" s="90">
        <f>I41</f>
        <v>0</v>
      </c>
      <c r="J40" s="90">
        <f>J41</f>
        <v>0</v>
      </c>
      <c r="K40" s="91"/>
    </row>
    <row r="41" spans="1:11" ht="95.25" customHeight="1" x14ac:dyDescent="0.2">
      <c r="A41" s="121" t="s">
        <v>112</v>
      </c>
      <c r="B41" s="122" t="s">
        <v>111</v>
      </c>
      <c r="C41" s="122" t="s">
        <v>110</v>
      </c>
      <c r="D41" s="123" t="s">
        <v>109</v>
      </c>
      <c r="E41" s="114" t="s">
        <v>281</v>
      </c>
      <c r="F41" s="78"/>
      <c r="G41" s="124">
        <f>H41+I41</f>
        <v>120000</v>
      </c>
      <c r="H41" s="124">
        <v>120000</v>
      </c>
      <c r="I41" s="125">
        <v>0</v>
      </c>
      <c r="J41" s="125">
        <v>0</v>
      </c>
    </row>
    <row r="42" spans="1:11" ht="78.75" x14ac:dyDescent="0.2">
      <c r="A42" s="121" t="s">
        <v>112</v>
      </c>
      <c r="B42" s="122" t="s">
        <v>111</v>
      </c>
      <c r="C42" s="122" t="s">
        <v>110</v>
      </c>
      <c r="D42" s="111" t="s">
        <v>109</v>
      </c>
      <c r="E42" s="138" t="s">
        <v>282</v>
      </c>
      <c r="F42" s="78"/>
      <c r="G42" s="126">
        <f>H42</f>
        <v>320000</v>
      </c>
      <c r="H42" s="126">
        <v>320000</v>
      </c>
      <c r="I42" s="127"/>
      <c r="J42" s="127"/>
    </row>
    <row r="43" spans="1:11" ht="15.75" hidden="1" x14ac:dyDescent="0.2">
      <c r="A43" s="128"/>
      <c r="B43" s="128"/>
      <c r="C43" s="128"/>
      <c r="D43" s="129"/>
      <c r="E43" s="232"/>
      <c r="F43" s="78"/>
      <c r="G43" s="130"/>
      <c r="H43" s="130"/>
      <c r="I43" s="131"/>
      <c r="J43" s="131"/>
    </row>
    <row r="44" spans="1:11" ht="15.75" hidden="1" x14ac:dyDescent="0.2">
      <c r="A44" s="128"/>
      <c r="B44" s="128"/>
      <c r="C44" s="128"/>
      <c r="D44" s="129"/>
      <c r="E44" s="232"/>
      <c r="F44" s="78"/>
      <c r="G44" s="130">
        <f>H44</f>
        <v>0</v>
      </c>
      <c r="H44" s="130"/>
      <c r="I44" s="131"/>
      <c r="J44" s="131"/>
    </row>
    <row r="45" spans="1:11" ht="15.75" hidden="1" x14ac:dyDescent="0.2">
      <c r="A45" s="132"/>
      <c r="B45" s="133"/>
      <c r="C45" s="133"/>
      <c r="D45" s="134"/>
      <c r="E45" s="233"/>
      <c r="F45" s="78"/>
      <c r="G45" s="135">
        <f>H45</f>
        <v>0</v>
      </c>
      <c r="H45" s="136">
        <v>0</v>
      </c>
      <c r="I45" s="136"/>
      <c r="J45" s="136"/>
    </row>
    <row r="46" spans="1:11" ht="63" x14ac:dyDescent="0.25">
      <c r="A46" s="100" t="s">
        <v>116</v>
      </c>
      <c r="B46" s="100" t="s">
        <v>115</v>
      </c>
      <c r="C46" s="108" t="s">
        <v>114</v>
      </c>
      <c r="D46" s="137" t="s">
        <v>190</v>
      </c>
      <c r="E46" s="234" t="s">
        <v>283</v>
      </c>
      <c r="F46" s="78"/>
      <c r="G46" s="102">
        <f>H46</f>
        <v>50000</v>
      </c>
      <c r="H46" s="107">
        <v>50000</v>
      </c>
      <c r="I46" s="107"/>
      <c r="J46" s="107"/>
    </row>
    <row r="47" spans="1:11" ht="15.75" hidden="1" x14ac:dyDescent="0.2">
      <c r="A47" s="132"/>
      <c r="B47" s="133"/>
      <c r="C47" s="109"/>
      <c r="D47" s="111"/>
      <c r="E47" s="138"/>
      <c r="F47" s="78"/>
      <c r="G47" s="102">
        <f>H47</f>
        <v>0</v>
      </c>
      <c r="H47" s="107">
        <v>0</v>
      </c>
      <c r="I47" s="107"/>
      <c r="J47" s="107"/>
    </row>
    <row r="48" spans="1:11" ht="18.75" hidden="1" x14ac:dyDescent="0.3">
      <c r="A48" s="100"/>
      <c r="B48" s="100"/>
      <c r="C48" s="100"/>
      <c r="D48" s="139"/>
      <c r="E48" s="140"/>
      <c r="F48" s="105"/>
      <c r="G48" s="141">
        <f t="shared" ref="G48:G51" si="11">H48</f>
        <v>0</v>
      </c>
      <c r="H48" s="142">
        <f>H49</f>
        <v>0</v>
      </c>
      <c r="I48" s="107"/>
      <c r="J48" s="107"/>
    </row>
    <row r="49" spans="1:11" ht="15.75" hidden="1" x14ac:dyDescent="0.2">
      <c r="A49" s="85" t="s">
        <v>153</v>
      </c>
      <c r="B49" s="85"/>
      <c r="C49" s="85"/>
      <c r="D49" s="86" t="s">
        <v>188</v>
      </c>
      <c r="E49" s="143"/>
      <c r="F49" s="105"/>
      <c r="G49" s="144">
        <f t="shared" si="11"/>
        <v>0</v>
      </c>
      <c r="H49" s="107">
        <f>H50</f>
        <v>0</v>
      </c>
      <c r="I49" s="107"/>
      <c r="J49" s="107"/>
    </row>
    <row r="50" spans="1:11" ht="15.75" hidden="1" x14ac:dyDescent="0.2">
      <c r="A50" s="85" t="s">
        <v>152</v>
      </c>
      <c r="B50" s="85"/>
      <c r="C50" s="85"/>
      <c r="D50" s="86" t="s">
        <v>188</v>
      </c>
      <c r="E50" s="143"/>
      <c r="F50" s="105"/>
      <c r="G50" s="102">
        <f t="shared" si="11"/>
        <v>0</v>
      </c>
      <c r="H50" s="107">
        <f>H51</f>
        <v>0</v>
      </c>
      <c r="I50" s="107"/>
      <c r="J50" s="107"/>
    </row>
    <row r="51" spans="1:11" ht="15.75" hidden="1" x14ac:dyDescent="0.2">
      <c r="A51" s="145" t="s">
        <v>191</v>
      </c>
      <c r="B51" s="145" t="s">
        <v>192</v>
      </c>
      <c r="C51" s="145" t="s">
        <v>193</v>
      </c>
      <c r="D51" s="146" t="s">
        <v>194</v>
      </c>
      <c r="E51" s="143"/>
      <c r="F51" s="147"/>
      <c r="G51" s="102">
        <f t="shared" si="11"/>
        <v>0</v>
      </c>
      <c r="H51" s="148"/>
      <c r="I51" s="107"/>
      <c r="J51" s="107"/>
    </row>
    <row r="52" spans="1:11" ht="47.25" hidden="1" x14ac:dyDescent="0.2">
      <c r="A52" s="149"/>
      <c r="B52" s="150"/>
      <c r="C52" s="151"/>
      <c r="D52" s="77"/>
      <c r="E52" s="77" t="s">
        <v>195</v>
      </c>
      <c r="F52" s="78" t="s">
        <v>196</v>
      </c>
      <c r="G52" s="115">
        <f>H52+I52</f>
        <v>0</v>
      </c>
      <c r="H52" s="152">
        <f>H54</f>
        <v>0</v>
      </c>
      <c r="I52" s="153">
        <f>I54</f>
        <v>0</v>
      </c>
      <c r="J52" s="153">
        <f>J54</f>
        <v>0</v>
      </c>
    </row>
    <row r="53" spans="1:11" ht="15.75" hidden="1" x14ac:dyDescent="0.2">
      <c r="A53" s="82"/>
      <c r="B53" s="82"/>
      <c r="C53" s="82"/>
      <c r="D53" s="78"/>
      <c r="E53" s="78" t="s">
        <v>187</v>
      </c>
      <c r="F53" s="78"/>
      <c r="G53" s="119"/>
      <c r="H53" s="96"/>
      <c r="I53" s="96"/>
      <c r="J53" s="96"/>
    </row>
    <row r="54" spans="1:11" ht="15.75" hidden="1" x14ac:dyDescent="0.2">
      <c r="A54" s="85" t="s">
        <v>153</v>
      </c>
      <c r="B54" s="85"/>
      <c r="C54" s="85"/>
      <c r="D54" s="86" t="s">
        <v>188</v>
      </c>
      <c r="E54" s="87"/>
      <c r="F54" s="87"/>
      <c r="G54" s="88">
        <f t="shared" ref="G54" si="12">H54+I54</f>
        <v>0</v>
      </c>
      <c r="H54" s="89">
        <f>H55</f>
        <v>0</v>
      </c>
      <c r="I54" s="89">
        <f t="shared" ref="I54:J54" si="13">I55</f>
        <v>0</v>
      </c>
      <c r="J54" s="89">
        <f t="shared" si="13"/>
        <v>0</v>
      </c>
    </row>
    <row r="55" spans="1:11" ht="15.75" hidden="1" x14ac:dyDescent="0.2">
      <c r="A55" s="85" t="s">
        <v>152</v>
      </c>
      <c r="B55" s="85"/>
      <c r="C55" s="85"/>
      <c r="D55" s="86" t="s">
        <v>188</v>
      </c>
      <c r="E55" s="87"/>
      <c r="F55" s="87"/>
      <c r="G55" s="88">
        <f>H55+I55</f>
        <v>0</v>
      </c>
      <c r="H55" s="89">
        <f>H63+H62+H57+H61+H60</f>
        <v>0</v>
      </c>
      <c r="I55" s="89">
        <f>J55</f>
        <v>0</v>
      </c>
      <c r="J55" s="89">
        <f>J63+J59+J64+J62+J65+J57+J60+J61+J56+J66+J58</f>
        <v>0</v>
      </c>
    </row>
    <row r="56" spans="1:11" ht="47.25" hidden="1" x14ac:dyDescent="0.2">
      <c r="A56" s="100" t="s">
        <v>166</v>
      </c>
      <c r="B56" s="100" t="s">
        <v>167</v>
      </c>
      <c r="C56" s="100" t="s">
        <v>126</v>
      </c>
      <c r="D56" s="101" t="s">
        <v>197</v>
      </c>
      <c r="E56" s="87"/>
      <c r="F56" s="87"/>
      <c r="G56" s="102">
        <f>H56+I56</f>
        <v>0</v>
      </c>
      <c r="H56" s="103"/>
      <c r="I56" s="103">
        <f>J56</f>
        <v>0</v>
      </c>
      <c r="J56" s="103"/>
    </row>
    <row r="57" spans="1:11" ht="31.5" hidden="1" x14ac:dyDescent="0.2">
      <c r="A57" s="154" t="s">
        <v>144</v>
      </c>
      <c r="B57" s="154" t="s">
        <v>143</v>
      </c>
      <c r="C57" s="155" t="s">
        <v>139</v>
      </c>
      <c r="D57" s="111" t="s">
        <v>198</v>
      </c>
      <c r="E57" s="87"/>
      <c r="F57" s="87"/>
      <c r="G57" s="102">
        <f>H57+I57</f>
        <v>0</v>
      </c>
      <c r="H57" s="103"/>
      <c r="I57" s="103">
        <f t="shared" ref="I57:I61" si="14">J57</f>
        <v>0</v>
      </c>
      <c r="J57" s="103"/>
    </row>
    <row r="58" spans="1:11" ht="31.5" hidden="1" x14ac:dyDescent="0.2">
      <c r="A58" s="154" t="s">
        <v>199</v>
      </c>
      <c r="B58" s="154" t="s">
        <v>200</v>
      </c>
      <c r="C58" s="155" t="s">
        <v>139</v>
      </c>
      <c r="D58" s="111" t="s">
        <v>198</v>
      </c>
      <c r="E58" s="87"/>
      <c r="F58" s="87"/>
      <c r="G58" s="102">
        <f>H58+I58</f>
        <v>0</v>
      </c>
      <c r="H58" s="103"/>
      <c r="I58" s="103">
        <v>0</v>
      </c>
      <c r="J58" s="103">
        <v>0</v>
      </c>
    </row>
    <row r="59" spans="1:11" ht="15.75" hidden="1" x14ac:dyDescent="0.2">
      <c r="A59" s="154" t="s">
        <v>108</v>
      </c>
      <c r="B59" s="154" t="s">
        <v>107</v>
      </c>
      <c r="C59" s="155" t="s">
        <v>106</v>
      </c>
      <c r="D59" s="111" t="s">
        <v>105</v>
      </c>
      <c r="E59" s="87"/>
      <c r="F59" s="87"/>
      <c r="G59" s="102">
        <f t="shared" ref="G59:G60" si="15">H59+I59</f>
        <v>0</v>
      </c>
      <c r="H59" s="103"/>
      <c r="I59" s="103">
        <f t="shared" si="14"/>
        <v>0</v>
      </c>
      <c r="J59" s="103"/>
    </row>
    <row r="60" spans="1:11" ht="31.5" hidden="1" x14ac:dyDescent="0.2">
      <c r="A60" s="154" t="s">
        <v>104</v>
      </c>
      <c r="B60" s="154" t="s">
        <v>103</v>
      </c>
      <c r="C60" s="155" t="s">
        <v>102</v>
      </c>
      <c r="D60" s="156" t="s">
        <v>101</v>
      </c>
      <c r="E60" s="87"/>
      <c r="F60" s="87"/>
      <c r="G60" s="102">
        <f t="shared" si="15"/>
        <v>0</v>
      </c>
      <c r="H60" s="103"/>
      <c r="I60" s="103">
        <f t="shared" si="14"/>
        <v>0</v>
      </c>
      <c r="J60" s="103"/>
    </row>
    <row r="61" spans="1:11" s="81" customFormat="1" ht="31.5" hidden="1" x14ac:dyDescent="0.25">
      <c r="A61" s="108" t="s">
        <v>179</v>
      </c>
      <c r="B61" s="100" t="s">
        <v>178</v>
      </c>
      <c r="C61" s="100" t="s">
        <v>177</v>
      </c>
      <c r="D61" s="106" t="s">
        <v>201</v>
      </c>
      <c r="E61" s="87"/>
      <c r="F61" s="87"/>
      <c r="G61" s="102">
        <f>H61+I61</f>
        <v>0</v>
      </c>
      <c r="H61" s="103"/>
      <c r="I61" s="103">
        <f t="shared" si="14"/>
        <v>0</v>
      </c>
      <c r="J61" s="103"/>
    </row>
    <row r="62" spans="1:11" s="84" customFormat="1" ht="15.75" hidden="1" customHeight="1" x14ac:dyDescent="0.25">
      <c r="A62" s="104"/>
      <c r="B62" s="100"/>
      <c r="C62" s="100"/>
      <c r="D62" s="157"/>
      <c r="E62" s="87"/>
      <c r="F62" s="105"/>
      <c r="G62" s="102"/>
      <c r="H62" s="103"/>
      <c r="I62" s="103"/>
      <c r="J62" s="103"/>
    </row>
    <row r="63" spans="1:11" s="92" customFormat="1" ht="15.75" hidden="1" x14ac:dyDescent="0.25">
      <c r="A63" s="104"/>
      <c r="B63" s="100"/>
      <c r="C63" s="100"/>
      <c r="D63" s="106"/>
      <c r="E63" s="87"/>
      <c r="F63" s="78"/>
      <c r="G63" s="102"/>
      <c r="H63" s="107"/>
      <c r="I63" s="107"/>
      <c r="J63" s="107"/>
      <c r="K63" s="91"/>
    </row>
    <row r="64" spans="1:11" s="92" customFormat="1" ht="20.25" hidden="1" customHeight="1" x14ac:dyDescent="0.25">
      <c r="A64" s="108"/>
      <c r="B64" s="100"/>
      <c r="C64" s="100"/>
      <c r="D64" s="106"/>
      <c r="E64" s="87"/>
      <c r="F64" s="87"/>
      <c r="G64" s="102"/>
      <c r="H64" s="107"/>
      <c r="I64" s="107"/>
      <c r="J64" s="107"/>
      <c r="K64" s="91"/>
    </row>
    <row r="65" spans="1:11" ht="15.75" hidden="1" x14ac:dyDescent="0.2">
      <c r="A65" s="121"/>
      <c r="B65" s="121"/>
      <c r="C65" s="121"/>
      <c r="D65" s="158"/>
      <c r="E65" s="75"/>
      <c r="F65" s="75"/>
      <c r="G65" s="159"/>
      <c r="H65" s="159"/>
      <c r="I65" s="159"/>
      <c r="J65" s="159"/>
    </row>
    <row r="66" spans="1:11" ht="47.25" hidden="1" x14ac:dyDescent="0.2">
      <c r="A66" s="121" t="s">
        <v>202</v>
      </c>
      <c r="B66" s="121" t="s">
        <v>203</v>
      </c>
      <c r="C66" s="155" t="s">
        <v>78</v>
      </c>
      <c r="D66" s="111" t="s">
        <v>204</v>
      </c>
      <c r="E66" s="75"/>
      <c r="F66" s="75"/>
      <c r="G66" s="160">
        <f>H66+I66</f>
        <v>0</v>
      </c>
      <c r="H66" s="159"/>
      <c r="I66" s="160">
        <f>J66</f>
        <v>0</v>
      </c>
      <c r="J66" s="160"/>
    </row>
    <row r="67" spans="1:11" s="81" customFormat="1" ht="47.25" x14ac:dyDescent="0.25">
      <c r="A67" s="76"/>
      <c r="B67" s="76"/>
      <c r="C67" s="76"/>
      <c r="D67" s="77"/>
      <c r="E67" s="77" t="s">
        <v>284</v>
      </c>
      <c r="F67" s="78" t="s">
        <v>280</v>
      </c>
      <c r="G67" s="79">
        <f>H67+I67</f>
        <v>9159619</v>
      </c>
      <c r="H67" s="79">
        <f>H69</f>
        <v>9159619</v>
      </c>
      <c r="I67" s="80">
        <f t="shared" ref="I67:J67" si="16">I69</f>
        <v>0</v>
      </c>
      <c r="J67" s="80">
        <f t="shared" si="16"/>
        <v>0</v>
      </c>
    </row>
    <row r="68" spans="1:11" s="84" customFormat="1" ht="15.75" x14ac:dyDescent="0.25">
      <c r="A68" s="82"/>
      <c r="B68" s="82"/>
      <c r="C68" s="82"/>
      <c r="D68" s="78"/>
      <c r="E68" s="78" t="s">
        <v>187</v>
      </c>
      <c r="F68" s="78"/>
      <c r="G68" s="96"/>
      <c r="H68" s="96"/>
      <c r="I68" s="83"/>
      <c r="J68" s="83"/>
    </row>
    <row r="69" spans="1:11" s="92" customFormat="1" ht="15.75" x14ac:dyDescent="0.25">
      <c r="A69" s="85" t="s">
        <v>153</v>
      </c>
      <c r="B69" s="85"/>
      <c r="C69" s="85"/>
      <c r="D69" s="86" t="s">
        <v>188</v>
      </c>
      <c r="E69" s="87"/>
      <c r="F69" s="105"/>
      <c r="G69" s="88">
        <f t="shared" ref="G69:G99" si="17">H69+I69</f>
        <v>9159619</v>
      </c>
      <c r="H69" s="89">
        <f>H70</f>
        <v>9159619</v>
      </c>
      <c r="I69" s="90">
        <f t="shared" ref="I69:J69" si="18">I70</f>
        <v>0</v>
      </c>
      <c r="J69" s="90">
        <f t="shared" si="18"/>
        <v>0</v>
      </c>
      <c r="K69" s="91"/>
    </row>
    <row r="70" spans="1:11" s="92" customFormat="1" ht="21.75" customHeight="1" x14ac:dyDescent="0.25">
      <c r="A70" s="85" t="s">
        <v>152</v>
      </c>
      <c r="B70" s="85"/>
      <c r="C70" s="85"/>
      <c r="D70" s="227" t="s">
        <v>188</v>
      </c>
      <c r="E70" s="87"/>
      <c r="F70" s="87"/>
      <c r="G70" s="88">
        <f t="shared" si="17"/>
        <v>9159619</v>
      </c>
      <c r="H70" s="89">
        <f>H72+H73+H74</f>
        <v>9159619</v>
      </c>
      <c r="I70" s="90">
        <f t="shared" ref="I70:J70" si="19">I72+I73</f>
        <v>0</v>
      </c>
      <c r="J70" s="90">
        <f t="shared" si="19"/>
        <v>0</v>
      </c>
      <c r="K70" s="91"/>
    </row>
    <row r="71" spans="1:11" s="92" customFormat="1" ht="21.75" hidden="1" customHeight="1" x14ac:dyDescent="0.25">
      <c r="A71" s="161"/>
      <c r="B71" s="161"/>
      <c r="C71" s="161"/>
      <c r="D71" s="86"/>
      <c r="E71" s="162"/>
      <c r="F71" s="162"/>
      <c r="G71" s="163"/>
      <c r="H71" s="164"/>
      <c r="I71" s="164"/>
      <c r="J71" s="164"/>
      <c r="K71" s="91"/>
    </row>
    <row r="72" spans="1:11" ht="15.75" x14ac:dyDescent="0.2">
      <c r="A72" s="100" t="s">
        <v>96</v>
      </c>
      <c r="B72" s="100" t="s">
        <v>95</v>
      </c>
      <c r="C72" s="100" t="s">
        <v>94</v>
      </c>
      <c r="D72" s="106" t="s">
        <v>93</v>
      </c>
      <c r="E72" s="75"/>
      <c r="F72" s="78"/>
      <c r="G72" s="159">
        <f>H72+I72</f>
        <v>9099619</v>
      </c>
      <c r="H72" s="159">
        <v>9099619</v>
      </c>
      <c r="I72" s="159">
        <f>J72</f>
        <v>0</v>
      </c>
      <c r="J72" s="159">
        <v>0</v>
      </c>
    </row>
    <row r="73" spans="1:11" s="92" customFormat="1" ht="32.25" customHeight="1" x14ac:dyDescent="0.25">
      <c r="A73" s="100" t="s">
        <v>92</v>
      </c>
      <c r="B73" s="100" t="s">
        <v>91</v>
      </c>
      <c r="C73" s="100" t="s">
        <v>90</v>
      </c>
      <c r="D73" s="106" t="s">
        <v>205</v>
      </c>
      <c r="E73" s="87"/>
      <c r="F73" s="78"/>
      <c r="G73" s="165">
        <f t="shared" si="17"/>
        <v>60000</v>
      </c>
      <c r="H73" s="166">
        <v>60000</v>
      </c>
      <c r="I73" s="107">
        <v>0</v>
      </c>
      <c r="J73" s="107">
        <v>0</v>
      </c>
      <c r="K73" s="91"/>
    </row>
    <row r="74" spans="1:11" s="92" customFormat="1" ht="33.75" hidden="1" customHeight="1" x14ac:dyDescent="0.25">
      <c r="A74" s="100"/>
      <c r="B74" s="100"/>
      <c r="C74" s="100"/>
      <c r="D74" s="106"/>
      <c r="E74" s="114"/>
      <c r="F74" s="78"/>
      <c r="G74" s="102">
        <f>H74+I74</f>
        <v>0</v>
      </c>
      <c r="H74" s="107">
        <v>0</v>
      </c>
      <c r="I74" s="107"/>
      <c r="J74" s="107"/>
      <c r="K74" s="91"/>
    </row>
    <row r="75" spans="1:11" s="92" customFormat="1" ht="47.25" hidden="1" customHeight="1" x14ac:dyDescent="0.25">
      <c r="A75" s="100"/>
      <c r="B75" s="100"/>
      <c r="C75" s="100"/>
      <c r="D75" s="106"/>
      <c r="E75" s="77" t="s">
        <v>257</v>
      </c>
      <c r="F75" s="78" t="s">
        <v>261</v>
      </c>
      <c r="G75" s="97">
        <f>H75</f>
        <v>0</v>
      </c>
      <c r="H75" s="142">
        <f>H77</f>
        <v>0</v>
      </c>
      <c r="I75" s="107"/>
      <c r="J75" s="107"/>
      <c r="K75" s="91"/>
    </row>
    <row r="76" spans="1:11" s="92" customFormat="1" ht="47.25" hidden="1" customHeight="1" x14ac:dyDescent="0.25">
      <c r="A76" s="82"/>
      <c r="B76" s="82"/>
      <c r="C76" s="82"/>
      <c r="D76" s="78"/>
      <c r="E76" s="78" t="s">
        <v>187</v>
      </c>
      <c r="F76" s="78"/>
      <c r="G76" s="102"/>
      <c r="H76" s="107"/>
      <c r="I76" s="107"/>
      <c r="J76" s="107"/>
      <c r="K76" s="91"/>
    </row>
    <row r="77" spans="1:11" s="92" customFormat="1" ht="20.25" hidden="1" customHeight="1" x14ac:dyDescent="0.25">
      <c r="A77" s="85" t="s">
        <v>153</v>
      </c>
      <c r="B77" s="85"/>
      <c r="C77" s="85"/>
      <c r="D77" s="227" t="s">
        <v>188</v>
      </c>
      <c r="E77" s="87"/>
      <c r="F77" s="78"/>
      <c r="G77" s="97">
        <f>H77</f>
        <v>0</v>
      </c>
      <c r="H77" s="142">
        <f>H78</f>
        <v>0</v>
      </c>
      <c r="I77" s="107"/>
      <c r="J77" s="107"/>
      <c r="K77" s="91"/>
    </row>
    <row r="78" spans="1:11" s="92" customFormat="1" ht="15" hidden="1" customHeight="1" x14ac:dyDescent="0.25">
      <c r="A78" s="85" t="s">
        <v>152</v>
      </c>
      <c r="B78" s="85"/>
      <c r="C78" s="85"/>
      <c r="D78" s="86" t="s">
        <v>188</v>
      </c>
      <c r="E78" s="87"/>
      <c r="F78" s="78"/>
      <c r="G78" s="97">
        <f>H78</f>
        <v>0</v>
      </c>
      <c r="H78" s="142">
        <f>H79</f>
        <v>0</v>
      </c>
      <c r="I78" s="107"/>
      <c r="J78" s="107"/>
      <c r="K78" s="91"/>
    </row>
    <row r="79" spans="1:11" s="92" customFormat="1" ht="21" hidden="1" customHeight="1" x14ac:dyDescent="0.25">
      <c r="A79" s="154" t="s">
        <v>260</v>
      </c>
      <c r="B79" s="154" t="s">
        <v>259</v>
      </c>
      <c r="C79" s="155" t="s">
        <v>94</v>
      </c>
      <c r="D79" s="111" t="s">
        <v>258</v>
      </c>
      <c r="E79" s="162"/>
      <c r="F79" s="78"/>
      <c r="G79" s="102">
        <f>H79</f>
        <v>0</v>
      </c>
      <c r="H79" s="107">
        <v>0</v>
      </c>
      <c r="I79" s="107"/>
      <c r="J79" s="107"/>
      <c r="K79" s="91"/>
    </row>
    <row r="80" spans="1:11" s="92" customFormat="1" ht="54" customHeight="1" x14ac:dyDescent="0.25">
      <c r="A80" s="85"/>
      <c r="B80" s="85"/>
      <c r="C80" s="85"/>
      <c r="D80" s="86"/>
      <c r="E80" s="77" t="s">
        <v>285</v>
      </c>
      <c r="F80" s="78" t="s">
        <v>280</v>
      </c>
      <c r="G80" s="97">
        <f>H80+I80</f>
        <v>200000</v>
      </c>
      <c r="H80" s="90">
        <f>H82</f>
        <v>200000</v>
      </c>
      <c r="I80" s="142">
        <f>I82</f>
        <v>0</v>
      </c>
      <c r="J80" s="142">
        <f>J82</f>
        <v>0</v>
      </c>
      <c r="K80" s="91"/>
    </row>
    <row r="81" spans="1:11" s="92" customFormat="1" ht="15.75" x14ac:dyDescent="0.25">
      <c r="A81" s="85"/>
      <c r="B81" s="85"/>
      <c r="C81" s="85"/>
      <c r="D81" s="86"/>
      <c r="E81" s="118" t="s">
        <v>187</v>
      </c>
      <c r="F81" s="87"/>
      <c r="G81" s="97"/>
      <c r="H81" s="90"/>
      <c r="I81" s="142"/>
      <c r="J81" s="142"/>
      <c r="K81" s="91"/>
    </row>
    <row r="82" spans="1:11" s="92" customFormat="1" ht="15.75" x14ac:dyDescent="0.25">
      <c r="A82" s="85" t="s">
        <v>153</v>
      </c>
      <c r="B82" s="85"/>
      <c r="C82" s="85"/>
      <c r="D82" s="86" t="s">
        <v>188</v>
      </c>
      <c r="E82" s="87"/>
      <c r="F82" s="87"/>
      <c r="G82" s="97">
        <f t="shared" ref="G82:G90" si="20">H82+I82</f>
        <v>200000</v>
      </c>
      <c r="H82" s="142">
        <f>H83</f>
        <v>200000</v>
      </c>
      <c r="I82" s="142">
        <f>I83</f>
        <v>0</v>
      </c>
      <c r="J82" s="142">
        <f>J83</f>
        <v>0</v>
      </c>
      <c r="K82" s="91"/>
    </row>
    <row r="83" spans="1:11" s="92" customFormat="1" ht="15.75" x14ac:dyDescent="0.25">
      <c r="A83" s="85" t="s">
        <v>152</v>
      </c>
      <c r="B83" s="85"/>
      <c r="C83" s="85"/>
      <c r="D83" s="86" t="s">
        <v>188</v>
      </c>
      <c r="E83" s="114"/>
      <c r="F83" s="105"/>
      <c r="G83" s="97">
        <f t="shared" si="20"/>
        <v>200000</v>
      </c>
      <c r="H83" s="142">
        <f>H84</f>
        <v>200000</v>
      </c>
      <c r="I83" s="142">
        <v>0</v>
      </c>
      <c r="J83" s="142">
        <v>0</v>
      </c>
      <c r="K83" s="91"/>
    </row>
    <row r="84" spans="1:11" s="92" customFormat="1" ht="15.75" x14ac:dyDescent="0.25">
      <c r="A84" s="167" t="s">
        <v>88</v>
      </c>
      <c r="B84" s="100" t="s">
        <v>87</v>
      </c>
      <c r="C84" s="100" t="s">
        <v>86</v>
      </c>
      <c r="D84" s="111" t="s">
        <v>85</v>
      </c>
      <c r="E84" s="87"/>
      <c r="F84" s="87"/>
      <c r="G84" s="102">
        <f t="shared" si="20"/>
        <v>200000</v>
      </c>
      <c r="H84" s="103">
        <v>200000</v>
      </c>
      <c r="I84" s="107">
        <v>0</v>
      </c>
      <c r="J84" s="107">
        <v>0</v>
      </c>
      <c r="K84" s="91"/>
    </row>
    <row r="85" spans="1:11" s="92" customFormat="1" ht="47.25" hidden="1" x14ac:dyDescent="0.25">
      <c r="A85" s="149"/>
      <c r="B85" s="150"/>
      <c r="C85" s="151"/>
      <c r="D85" s="77"/>
      <c r="E85" s="77" t="s">
        <v>208</v>
      </c>
      <c r="F85" s="87"/>
      <c r="G85" s="97">
        <f>H85+I85</f>
        <v>0</v>
      </c>
      <c r="H85" s="97">
        <f>H87</f>
        <v>0</v>
      </c>
      <c r="I85" s="142">
        <f>I87+I96</f>
        <v>0</v>
      </c>
      <c r="J85" s="142">
        <f>J87+J96</f>
        <v>0</v>
      </c>
      <c r="K85" s="91"/>
    </row>
    <row r="86" spans="1:11" s="92" customFormat="1" ht="15.75" hidden="1" x14ac:dyDescent="0.25">
      <c r="A86" s="82"/>
      <c r="B86" s="82"/>
      <c r="C86" s="82"/>
      <c r="D86" s="78"/>
      <c r="E86" s="78" t="s">
        <v>187</v>
      </c>
      <c r="F86" s="87"/>
      <c r="G86" s="97"/>
      <c r="H86" s="97"/>
      <c r="I86" s="142"/>
      <c r="J86" s="142"/>
      <c r="K86" s="91"/>
    </row>
    <row r="87" spans="1:11" s="92" customFormat="1" ht="15.75" hidden="1" x14ac:dyDescent="0.25">
      <c r="A87" s="85" t="s">
        <v>153</v>
      </c>
      <c r="B87" s="85"/>
      <c r="C87" s="85"/>
      <c r="D87" s="86" t="s">
        <v>188</v>
      </c>
      <c r="E87" s="87"/>
      <c r="F87" s="87"/>
      <c r="G87" s="97">
        <f t="shared" si="20"/>
        <v>0</v>
      </c>
      <c r="H87" s="97">
        <f>H88</f>
        <v>0</v>
      </c>
      <c r="I87" s="142">
        <f>I88</f>
        <v>0</v>
      </c>
      <c r="J87" s="142">
        <f>J88</f>
        <v>0</v>
      </c>
      <c r="K87" s="91"/>
    </row>
    <row r="88" spans="1:11" s="92" customFormat="1" ht="15.75" hidden="1" x14ac:dyDescent="0.25">
      <c r="A88" s="85" t="s">
        <v>152</v>
      </c>
      <c r="B88" s="85"/>
      <c r="C88" s="85"/>
      <c r="D88" s="86" t="s">
        <v>188</v>
      </c>
      <c r="E88" s="87"/>
      <c r="F88" s="87"/>
      <c r="G88" s="97">
        <f t="shared" si="20"/>
        <v>0</v>
      </c>
      <c r="H88" s="97">
        <f>H90+H89+H91</f>
        <v>0</v>
      </c>
      <c r="I88" s="142">
        <f>I89+I90+I91+I92+I93+I94+I95</f>
        <v>0</v>
      </c>
      <c r="J88" s="142">
        <f>J89+J90+J91+J92+J93+J94+J95</f>
        <v>0</v>
      </c>
      <c r="K88" s="91"/>
    </row>
    <row r="89" spans="1:11" s="92" customFormat="1" ht="31.5" hidden="1" x14ac:dyDescent="0.25">
      <c r="A89" s="108" t="s">
        <v>179</v>
      </c>
      <c r="B89" s="100" t="s">
        <v>178</v>
      </c>
      <c r="C89" s="100" t="s">
        <v>177</v>
      </c>
      <c r="D89" s="106" t="s">
        <v>201</v>
      </c>
      <c r="E89" s="87"/>
      <c r="F89" s="78"/>
      <c r="G89" s="97">
        <f>H89+I89</f>
        <v>0</v>
      </c>
      <c r="H89" s="97">
        <v>0</v>
      </c>
      <c r="I89" s="107">
        <f>J89</f>
        <v>0</v>
      </c>
      <c r="J89" s="107">
        <v>0</v>
      </c>
      <c r="K89" s="91"/>
    </row>
    <row r="90" spans="1:11" s="92" customFormat="1" ht="31.5" hidden="1" x14ac:dyDescent="0.25">
      <c r="A90" s="100" t="s">
        <v>144</v>
      </c>
      <c r="B90" s="100" t="s">
        <v>143</v>
      </c>
      <c r="C90" s="100" t="s">
        <v>139</v>
      </c>
      <c r="D90" s="111" t="s">
        <v>142</v>
      </c>
      <c r="E90" s="87"/>
      <c r="F90" s="87"/>
      <c r="G90" s="97">
        <f t="shared" si="20"/>
        <v>0</v>
      </c>
      <c r="H90" s="97">
        <v>0</v>
      </c>
      <c r="I90" s="107">
        <f t="shared" ref="I90:I98" si="21">J90</f>
        <v>0</v>
      </c>
      <c r="J90" s="107">
        <v>0</v>
      </c>
      <c r="K90" s="91"/>
    </row>
    <row r="91" spans="1:11" s="92" customFormat="1" ht="15.75" hidden="1" x14ac:dyDescent="0.25">
      <c r="A91" s="167" t="s">
        <v>147</v>
      </c>
      <c r="B91" s="100" t="s">
        <v>114</v>
      </c>
      <c r="C91" s="155" t="s">
        <v>146</v>
      </c>
      <c r="D91" s="111" t="s">
        <v>145</v>
      </c>
      <c r="E91" s="87"/>
      <c r="F91" s="162"/>
      <c r="G91" s="97">
        <f>H91+I91</f>
        <v>0</v>
      </c>
      <c r="H91" s="97">
        <v>0</v>
      </c>
      <c r="I91" s="107">
        <f t="shared" si="21"/>
        <v>0</v>
      </c>
      <c r="J91" s="107">
        <v>0</v>
      </c>
      <c r="K91" s="91"/>
    </row>
    <row r="92" spans="1:11" s="92" customFormat="1" ht="63" hidden="1" x14ac:dyDescent="0.25">
      <c r="A92" s="154" t="s">
        <v>150</v>
      </c>
      <c r="B92" s="154" t="s">
        <v>149</v>
      </c>
      <c r="C92" s="155" t="s">
        <v>58</v>
      </c>
      <c r="D92" s="111" t="s">
        <v>148</v>
      </c>
      <c r="E92" s="87"/>
      <c r="F92" s="87"/>
      <c r="G92" s="97">
        <f>I92</f>
        <v>0</v>
      </c>
      <c r="H92" s="97"/>
      <c r="I92" s="107">
        <f t="shared" si="21"/>
        <v>0</v>
      </c>
      <c r="J92" s="107">
        <v>0</v>
      </c>
      <c r="K92" s="91"/>
    </row>
    <row r="93" spans="1:11" s="92" customFormat="1" ht="15.75" hidden="1" x14ac:dyDescent="0.25">
      <c r="A93" s="154" t="s">
        <v>108</v>
      </c>
      <c r="B93" s="154" t="s">
        <v>107</v>
      </c>
      <c r="C93" s="155" t="s">
        <v>106</v>
      </c>
      <c r="D93" s="111" t="s">
        <v>105</v>
      </c>
      <c r="E93" s="87"/>
      <c r="F93" s="87"/>
      <c r="G93" s="97">
        <f>I93</f>
        <v>0</v>
      </c>
      <c r="H93" s="97"/>
      <c r="I93" s="107">
        <f t="shared" si="21"/>
        <v>0</v>
      </c>
      <c r="J93" s="107">
        <v>0</v>
      </c>
      <c r="K93" s="91"/>
    </row>
    <row r="94" spans="1:11" s="92" customFormat="1" ht="15.75" hidden="1" x14ac:dyDescent="0.25">
      <c r="A94" s="154" t="s">
        <v>215</v>
      </c>
      <c r="B94" s="154">
        <v>7321</v>
      </c>
      <c r="C94" s="155" t="s">
        <v>177</v>
      </c>
      <c r="D94" s="111" t="s">
        <v>264</v>
      </c>
      <c r="E94" s="87"/>
      <c r="F94" s="87"/>
      <c r="G94" s="97">
        <f>H94+I94</f>
        <v>0</v>
      </c>
      <c r="H94" s="97"/>
      <c r="I94" s="107">
        <f t="shared" si="21"/>
        <v>0</v>
      </c>
      <c r="J94" s="107">
        <v>0</v>
      </c>
      <c r="K94" s="91"/>
    </row>
    <row r="95" spans="1:11" s="92" customFormat="1" ht="31.5" hidden="1" x14ac:dyDescent="0.25">
      <c r="A95" s="154" t="s">
        <v>104</v>
      </c>
      <c r="B95" s="154" t="s">
        <v>103</v>
      </c>
      <c r="C95" s="155" t="s">
        <v>102</v>
      </c>
      <c r="D95" s="111" t="s">
        <v>101</v>
      </c>
      <c r="E95" s="87"/>
      <c r="F95" s="87"/>
      <c r="G95" s="97">
        <f>I95</f>
        <v>0</v>
      </c>
      <c r="H95" s="97"/>
      <c r="I95" s="107">
        <f>J95</f>
        <v>0</v>
      </c>
      <c r="J95" s="107">
        <v>0</v>
      </c>
      <c r="K95" s="91"/>
    </row>
    <row r="96" spans="1:11" s="92" customFormat="1" ht="15.75" hidden="1" x14ac:dyDescent="0.25">
      <c r="A96" s="195" t="s">
        <v>63</v>
      </c>
      <c r="B96" s="244"/>
      <c r="C96" s="245"/>
      <c r="D96" s="242" t="s">
        <v>61</v>
      </c>
      <c r="E96" s="241"/>
      <c r="F96" s="87"/>
      <c r="G96" s="97">
        <f>G97</f>
        <v>0</v>
      </c>
      <c r="H96" s="97">
        <f>H97</f>
        <v>0</v>
      </c>
      <c r="I96" s="142">
        <f t="shared" si="21"/>
        <v>0</v>
      </c>
      <c r="J96" s="142">
        <f>J97</f>
        <v>0</v>
      </c>
      <c r="K96" s="91"/>
    </row>
    <row r="97" spans="1:11" s="92" customFormat="1" ht="15.75" hidden="1" x14ac:dyDescent="0.25">
      <c r="A97" s="195" t="s">
        <v>62</v>
      </c>
      <c r="B97" s="244"/>
      <c r="C97" s="245"/>
      <c r="D97" s="242" t="s">
        <v>61</v>
      </c>
      <c r="E97" s="114"/>
      <c r="F97" s="87"/>
      <c r="G97" s="97">
        <f>G98</f>
        <v>0</v>
      </c>
      <c r="H97" s="97">
        <f>H98</f>
        <v>0</v>
      </c>
      <c r="I97" s="107">
        <f t="shared" si="21"/>
        <v>0</v>
      </c>
      <c r="J97" s="107">
        <f>J98</f>
        <v>0</v>
      </c>
      <c r="K97" s="91"/>
    </row>
    <row r="98" spans="1:11" s="92" customFormat="1" ht="30" hidden="1" x14ac:dyDescent="0.25">
      <c r="A98" s="195" t="s">
        <v>60</v>
      </c>
      <c r="B98" s="195" t="s">
        <v>59</v>
      </c>
      <c r="C98" s="196" t="s">
        <v>58</v>
      </c>
      <c r="D98" s="243" t="s">
        <v>57</v>
      </c>
      <c r="E98" s="230"/>
      <c r="F98" s="87"/>
      <c r="G98" s="97">
        <f>H98+I98</f>
        <v>0</v>
      </c>
      <c r="H98" s="97"/>
      <c r="I98" s="107">
        <f t="shared" si="21"/>
        <v>0</v>
      </c>
      <c r="J98" s="107">
        <v>0</v>
      </c>
      <c r="K98" s="91"/>
    </row>
    <row r="99" spans="1:11" ht="93" customHeight="1" x14ac:dyDescent="0.2">
      <c r="A99" s="113"/>
      <c r="B99" s="113"/>
      <c r="C99" s="113"/>
      <c r="D99" s="114"/>
      <c r="E99" s="114" t="s">
        <v>286</v>
      </c>
      <c r="F99" s="78" t="s">
        <v>280</v>
      </c>
      <c r="G99" s="116">
        <f t="shared" si="17"/>
        <v>2300000</v>
      </c>
      <c r="H99" s="116">
        <f>H101</f>
        <v>2300000</v>
      </c>
      <c r="I99" s="116">
        <f t="shared" ref="I99:J99" si="22">I101</f>
        <v>0</v>
      </c>
      <c r="J99" s="116">
        <f t="shared" si="22"/>
        <v>0</v>
      </c>
    </row>
    <row r="100" spans="1:11" s="94" customFormat="1" ht="15.75" x14ac:dyDescent="0.2">
      <c r="A100" s="117"/>
      <c r="B100" s="117"/>
      <c r="C100" s="117"/>
      <c r="D100" s="118"/>
      <c r="E100" s="118" t="s">
        <v>187</v>
      </c>
      <c r="F100" s="118"/>
      <c r="G100" s="120"/>
      <c r="H100" s="120"/>
      <c r="I100" s="120"/>
      <c r="J100" s="120"/>
    </row>
    <row r="101" spans="1:11" ht="15.75" x14ac:dyDescent="0.2">
      <c r="A101" s="85" t="s">
        <v>153</v>
      </c>
      <c r="B101" s="85"/>
      <c r="C101" s="85"/>
      <c r="D101" s="86" t="s">
        <v>188</v>
      </c>
      <c r="E101" s="87"/>
      <c r="F101" s="87"/>
      <c r="G101" s="97">
        <f>H101+I101</f>
        <v>2300000</v>
      </c>
      <c r="H101" s="90">
        <f>H102</f>
        <v>2300000</v>
      </c>
      <c r="I101" s="90">
        <f t="shared" ref="I101:J102" si="23">I102</f>
        <v>0</v>
      </c>
      <c r="J101" s="90">
        <f t="shared" si="23"/>
        <v>0</v>
      </c>
    </row>
    <row r="102" spans="1:11" ht="15.75" x14ac:dyDescent="0.2">
      <c r="A102" s="85" t="s">
        <v>152</v>
      </c>
      <c r="B102" s="85"/>
      <c r="C102" s="85"/>
      <c r="D102" s="86" t="s">
        <v>188</v>
      </c>
      <c r="E102" s="87"/>
      <c r="F102" s="87"/>
      <c r="G102" s="97">
        <f>H102+I102</f>
        <v>2300000</v>
      </c>
      <c r="H102" s="90">
        <f>H103</f>
        <v>2300000</v>
      </c>
      <c r="I102" s="90">
        <f t="shared" si="23"/>
        <v>0</v>
      </c>
      <c r="J102" s="90">
        <f t="shared" si="23"/>
        <v>0</v>
      </c>
    </row>
    <row r="103" spans="1:11" ht="62.25" customHeight="1" x14ac:dyDescent="0.2">
      <c r="A103" s="85" t="s">
        <v>84</v>
      </c>
      <c r="B103" s="85" t="s">
        <v>83</v>
      </c>
      <c r="C103" s="85" t="s">
        <v>82</v>
      </c>
      <c r="D103" s="106" t="s">
        <v>206</v>
      </c>
      <c r="E103" s="87"/>
      <c r="F103" s="78"/>
      <c r="G103" s="102">
        <f>H103+I103</f>
        <v>2300000</v>
      </c>
      <c r="H103" s="107">
        <v>2300000</v>
      </c>
      <c r="I103" s="107">
        <f>J103</f>
        <v>0</v>
      </c>
      <c r="J103" s="107">
        <v>0</v>
      </c>
    </row>
    <row r="104" spans="1:11" s="81" customFormat="1" ht="47.25" x14ac:dyDescent="0.25">
      <c r="A104" s="76"/>
      <c r="B104" s="76"/>
      <c r="C104" s="76"/>
      <c r="D104" s="77"/>
      <c r="E104" s="77" t="s">
        <v>287</v>
      </c>
      <c r="F104" s="78" t="s">
        <v>280</v>
      </c>
      <c r="G104" s="79">
        <f>H104+I104</f>
        <v>1042777</v>
      </c>
      <c r="H104" s="80">
        <f>H106</f>
        <v>1042777</v>
      </c>
      <c r="I104" s="79">
        <f t="shared" ref="I104:J104" si="24">I106</f>
        <v>0</v>
      </c>
      <c r="J104" s="80">
        <f t="shared" si="24"/>
        <v>0</v>
      </c>
    </row>
    <row r="105" spans="1:11" s="84" customFormat="1" ht="15.75" x14ac:dyDescent="0.25">
      <c r="A105" s="82"/>
      <c r="B105" s="82"/>
      <c r="C105" s="82"/>
      <c r="D105" s="78"/>
      <c r="E105" s="78" t="s">
        <v>187</v>
      </c>
      <c r="F105" s="78"/>
      <c r="G105" s="96"/>
      <c r="H105" s="83"/>
      <c r="I105" s="96"/>
      <c r="J105" s="83"/>
    </row>
    <row r="106" spans="1:11" s="92" customFormat="1" ht="15.75" x14ac:dyDescent="0.25">
      <c r="A106" s="85" t="s">
        <v>153</v>
      </c>
      <c r="B106" s="85"/>
      <c r="C106" s="85"/>
      <c r="D106" s="86" t="s">
        <v>188</v>
      </c>
      <c r="E106" s="87"/>
      <c r="F106" s="87"/>
      <c r="G106" s="88">
        <f>H106+I106</f>
        <v>1042777</v>
      </c>
      <c r="H106" s="90">
        <f>H107</f>
        <v>1042777</v>
      </c>
      <c r="I106" s="89">
        <f t="shared" ref="I106:J106" si="25">I107</f>
        <v>0</v>
      </c>
      <c r="J106" s="90">
        <f t="shared" si="25"/>
        <v>0</v>
      </c>
      <c r="K106" s="91"/>
    </row>
    <row r="107" spans="1:11" s="92" customFormat="1" ht="15.75" x14ac:dyDescent="0.25">
      <c r="A107" s="85" t="s">
        <v>152</v>
      </c>
      <c r="B107" s="85"/>
      <c r="C107" s="85"/>
      <c r="D107" s="86" t="s">
        <v>188</v>
      </c>
      <c r="E107" s="87"/>
      <c r="F107" s="87"/>
      <c r="G107" s="88">
        <f>H107+I107</f>
        <v>1042777</v>
      </c>
      <c r="H107" s="90">
        <f>H108</f>
        <v>1042777</v>
      </c>
      <c r="I107" s="89">
        <f>I108</f>
        <v>0</v>
      </c>
      <c r="J107" s="90">
        <f>J108</f>
        <v>0</v>
      </c>
      <c r="K107" s="91"/>
    </row>
    <row r="108" spans="1:11" s="92" customFormat="1" ht="15.75" x14ac:dyDescent="0.25">
      <c r="A108" s="182" t="s">
        <v>76</v>
      </c>
      <c r="B108" s="182" t="s">
        <v>75</v>
      </c>
      <c r="C108" s="182" t="s">
        <v>74</v>
      </c>
      <c r="D108" s="168" t="s">
        <v>73</v>
      </c>
      <c r="E108" s="184"/>
      <c r="F108" s="237"/>
      <c r="G108" s="267">
        <f>H108+I108</f>
        <v>1042777</v>
      </c>
      <c r="H108" s="170">
        <v>1042777</v>
      </c>
      <c r="I108" s="222">
        <f>J108</f>
        <v>0</v>
      </c>
      <c r="J108" s="170">
        <v>0</v>
      </c>
      <c r="K108" s="91"/>
    </row>
    <row r="109" spans="1:11" s="92" customFormat="1" ht="63" x14ac:dyDescent="0.25">
      <c r="A109" s="85"/>
      <c r="B109" s="85"/>
      <c r="C109" s="85"/>
      <c r="D109" s="106"/>
      <c r="E109" s="101" t="s">
        <v>290</v>
      </c>
      <c r="F109" s="105"/>
      <c r="G109" s="88">
        <f>H109</f>
        <v>99000</v>
      </c>
      <c r="H109" s="142">
        <f>H111</f>
        <v>99000</v>
      </c>
      <c r="I109" s="166"/>
      <c r="J109" s="107"/>
      <c r="K109" s="91"/>
    </row>
    <row r="110" spans="1:11" s="92" customFormat="1" ht="15.75" x14ac:dyDescent="0.25">
      <c r="A110" s="268"/>
      <c r="B110" s="268"/>
      <c r="C110" s="268"/>
      <c r="D110" s="105"/>
      <c r="E110" s="105" t="s">
        <v>187</v>
      </c>
      <c r="F110" s="105"/>
      <c r="G110" s="165"/>
      <c r="H110" s="107"/>
      <c r="I110" s="166"/>
      <c r="J110" s="107"/>
      <c r="K110" s="91"/>
    </row>
    <row r="111" spans="1:11" s="92" customFormat="1" ht="15.75" x14ac:dyDescent="0.25">
      <c r="A111" s="85" t="s">
        <v>153</v>
      </c>
      <c r="B111" s="85"/>
      <c r="C111" s="85"/>
      <c r="D111" s="86" t="s">
        <v>188</v>
      </c>
      <c r="E111" s="87"/>
      <c r="F111" s="105"/>
      <c r="G111" s="88">
        <f>H111</f>
        <v>99000</v>
      </c>
      <c r="H111" s="142">
        <f>H112</f>
        <v>99000</v>
      </c>
      <c r="I111" s="166"/>
      <c r="J111" s="107"/>
      <c r="K111" s="91"/>
    </row>
    <row r="112" spans="1:11" s="92" customFormat="1" ht="15.75" x14ac:dyDescent="0.25">
      <c r="A112" s="85" t="s">
        <v>152</v>
      </c>
      <c r="B112" s="85"/>
      <c r="C112" s="85"/>
      <c r="D112" s="86" t="s">
        <v>188</v>
      </c>
      <c r="E112" s="87"/>
      <c r="F112" s="105"/>
      <c r="G112" s="88">
        <f>H112</f>
        <v>99000</v>
      </c>
      <c r="H112" s="142">
        <f>H113</f>
        <v>99000</v>
      </c>
      <c r="I112" s="166"/>
      <c r="J112" s="107"/>
      <c r="K112" s="91"/>
    </row>
    <row r="113" spans="1:11" s="92" customFormat="1" ht="63" x14ac:dyDescent="0.25">
      <c r="A113" s="195" t="s">
        <v>270</v>
      </c>
      <c r="B113" s="195" t="s">
        <v>269</v>
      </c>
      <c r="C113" s="196" t="s">
        <v>70</v>
      </c>
      <c r="D113" s="111" t="s">
        <v>268</v>
      </c>
      <c r="E113" s="101" t="s">
        <v>213</v>
      </c>
      <c r="F113" s="105" t="s">
        <v>280</v>
      </c>
      <c r="G113" s="102">
        <f>H113+I113</f>
        <v>99000</v>
      </c>
      <c r="H113" s="103">
        <v>99000</v>
      </c>
      <c r="I113" s="103">
        <f>J113</f>
        <v>0</v>
      </c>
      <c r="J113" s="103">
        <v>0</v>
      </c>
      <c r="K113" s="91"/>
    </row>
    <row r="114" spans="1:11" s="81" customFormat="1" ht="47.25" x14ac:dyDescent="0.25">
      <c r="A114" s="113"/>
      <c r="B114" s="113"/>
      <c r="C114" s="113"/>
      <c r="D114" s="114"/>
      <c r="E114" s="114" t="s">
        <v>288</v>
      </c>
      <c r="F114" s="105" t="s">
        <v>280</v>
      </c>
      <c r="G114" s="115">
        <f>H114+I114</f>
        <v>60000</v>
      </c>
      <c r="H114" s="116">
        <f>H116</f>
        <v>60000</v>
      </c>
      <c r="I114" s="115">
        <f t="shared" ref="I114:J114" si="26">I116</f>
        <v>0</v>
      </c>
      <c r="J114" s="116">
        <f t="shared" si="26"/>
        <v>0</v>
      </c>
    </row>
    <row r="115" spans="1:11" s="84" customFormat="1" ht="15.75" x14ac:dyDescent="0.25">
      <c r="A115" s="117"/>
      <c r="B115" s="117"/>
      <c r="C115" s="117"/>
      <c r="D115" s="118"/>
      <c r="E115" s="118" t="s">
        <v>187</v>
      </c>
      <c r="F115" s="118"/>
      <c r="G115" s="119"/>
      <c r="H115" s="120"/>
      <c r="I115" s="119"/>
      <c r="J115" s="120"/>
    </row>
    <row r="116" spans="1:11" s="92" customFormat="1" ht="15.75" x14ac:dyDescent="0.25">
      <c r="A116" s="85" t="s">
        <v>153</v>
      </c>
      <c r="B116" s="85"/>
      <c r="C116" s="85"/>
      <c r="D116" s="86" t="s">
        <v>188</v>
      </c>
      <c r="E116" s="87"/>
      <c r="F116" s="87"/>
      <c r="G116" s="88">
        <f>H116+I116</f>
        <v>60000</v>
      </c>
      <c r="H116" s="90">
        <f>H117</f>
        <v>60000</v>
      </c>
      <c r="I116" s="89">
        <f t="shared" ref="I116:J116" si="27">I117</f>
        <v>0</v>
      </c>
      <c r="J116" s="90">
        <f t="shared" si="27"/>
        <v>0</v>
      </c>
      <c r="K116" s="91"/>
    </row>
    <row r="117" spans="1:11" s="92" customFormat="1" ht="15.75" x14ac:dyDescent="0.25">
      <c r="A117" s="85" t="s">
        <v>152</v>
      </c>
      <c r="B117" s="85"/>
      <c r="C117" s="85"/>
      <c r="D117" s="86" t="s">
        <v>188</v>
      </c>
      <c r="E117" s="87"/>
      <c r="F117" s="87"/>
      <c r="G117" s="88">
        <f>H117+I117</f>
        <v>60000</v>
      </c>
      <c r="H117" s="90">
        <f>H118</f>
        <v>60000</v>
      </c>
      <c r="I117" s="89">
        <f>I118</f>
        <v>0</v>
      </c>
      <c r="J117" s="90">
        <f>J118</f>
        <v>0</v>
      </c>
      <c r="K117" s="91"/>
    </row>
    <row r="118" spans="1:11" s="92" customFormat="1" ht="15.75" x14ac:dyDescent="0.25">
      <c r="A118" s="85" t="s">
        <v>72</v>
      </c>
      <c r="B118" s="85" t="s">
        <v>71</v>
      </c>
      <c r="C118" s="85" t="s">
        <v>70</v>
      </c>
      <c r="D118" s="106" t="s">
        <v>69</v>
      </c>
      <c r="E118" s="87"/>
      <c r="F118" s="78"/>
      <c r="G118" s="165">
        <f>H118+I118</f>
        <v>60000</v>
      </c>
      <c r="H118" s="107">
        <v>60000</v>
      </c>
      <c r="I118" s="166">
        <f>J118</f>
        <v>0</v>
      </c>
      <c r="J118" s="107">
        <v>0</v>
      </c>
      <c r="K118" s="91"/>
    </row>
    <row r="119" spans="1:11" ht="47.25" x14ac:dyDescent="0.2">
      <c r="A119" s="76"/>
      <c r="B119" s="76"/>
      <c r="C119" s="76"/>
      <c r="D119" s="77"/>
      <c r="E119" s="77" t="s">
        <v>289</v>
      </c>
      <c r="F119" s="78" t="s">
        <v>280</v>
      </c>
      <c r="G119" s="80">
        <f>H119+I119</f>
        <v>13200000</v>
      </c>
      <c r="H119" s="80">
        <f>H121</f>
        <v>0</v>
      </c>
      <c r="I119" s="80">
        <f t="shared" ref="I119:J119" si="28">I121</f>
        <v>13200000</v>
      </c>
      <c r="J119" s="80">
        <f t="shared" si="28"/>
        <v>0</v>
      </c>
    </row>
    <row r="120" spans="1:11" s="94" customFormat="1" ht="15.75" x14ac:dyDescent="0.2">
      <c r="A120" s="82"/>
      <c r="B120" s="82"/>
      <c r="C120" s="82"/>
      <c r="D120" s="78"/>
      <c r="E120" s="78" t="s">
        <v>187</v>
      </c>
      <c r="F120" s="78"/>
      <c r="G120" s="83"/>
      <c r="H120" s="83"/>
      <c r="I120" s="83"/>
      <c r="J120" s="83"/>
    </row>
    <row r="121" spans="1:11" ht="15.75" x14ac:dyDescent="0.2">
      <c r="A121" s="85" t="s">
        <v>153</v>
      </c>
      <c r="B121" s="85"/>
      <c r="C121" s="85"/>
      <c r="D121" s="86" t="s">
        <v>188</v>
      </c>
      <c r="E121" s="87"/>
      <c r="F121" s="87"/>
      <c r="G121" s="97">
        <f>H121+I121</f>
        <v>13200000</v>
      </c>
      <c r="H121" s="90">
        <f>H122</f>
        <v>0</v>
      </c>
      <c r="I121" s="90">
        <f t="shared" ref="I121:J122" si="29">I122</f>
        <v>13200000</v>
      </c>
      <c r="J121" s="90">
        <f t="shared" si="29"/>
        <v>0</v>
      </c>
    </row>
    <row r="122" spans="1:11" ht="15.75" x14ac:dyDescent="0.2">
      <c r="A122" s="85" t="s">
        <v>152</v>
      </c>
      <c r="B122" s="85"/>
      <c r="C122" s="85"/>
      <c r="D122" s="86" t="s">
        <v>188</v>
      </c>
      <c r="E122" s="87"/>
      <c r="F122" s="87"/>
      <c r="G122" s="97">
        <f>H122+I122</f>
        <v>13200000</v>
      </c>
      <c r="H122" s="90">
        <f>H123</f>
        <v>0</v>
      </c>
      <c r="I122" s="90">
        <f t="shared" si="29"/>
        <v>13200000</v>
      </c>
      <c r="J122" s="90">
        <f t="shared" si="29"/>
        <v>0</v>
      </c>
    </row>
    <row r="123" spans="1:11" ht="15.75" x14ac:dyDescent="0.2">
      <c r="A123" s="85" t="s">
        <v>68</v>
      </c>
      <c r="B123" s="85" t="s">
        <v>67</v>
      </c>
      <c r="C123" s="85" t="s">
        <v>66</v>
      </c>
      <c r="D123" s="106" t="s">
        <v>65</v>
      </c>
      <c r="E123" s="87"/>
      <c r="F123" s="78"/>
      <c r="G123" s="102">
        <f>H123+I123</f>
        <v>13200000</v>
      </c>
      <c r="H123" s="107">
        <v>0</v>
      </c>
      <c r="I123" s="107">
        <v>13200000</v>
      </c>
      <c r="J123" s="107">
        <v>0</v>
      </c>
    </row>
    <row r="124" spans="1:11" ht="15" hidden="1" customHeight="1" x14ac:dyDescent="0.2">
      <c r="A124" s="100"/>
      <c r="B124" s="100"/>
      <c r="C124" s="100"/>
      <c r="D124" s="106"/>
      <c r="E124" s="87"/>
      <c r="F124" s="87"/>
      <c r="G124" s="102"/>
      <c r="H124" s="107"/>
      <c r="I124" s="107"/>
      <c r="J124" s="107"/>
    </row>
    <row r="125" spans="1:11" ht="18.75" hidden="1" x14ac:dyDescent="0.3">
      <c r="A125" s="100"/>
      <c r="B125" s="100"/>
      <c r="C125" s="100"/>
      <c r="D125" s="37"/>
      <c r="E125" s="114"/>
      <c r="F125" s="105"/>
      <c r="G125" s="97"/>
      <c r="H125" s="142"/>
      <c r="I125" s="107"/>
      <c r="J125" s="107"/>
    </row>
    <row r="126" spans="1:11" ht="18.75" hidden="1" x14ac:dyDescent="0.3">
      <c r="A126" s="100"/>
      <c r="B126" s="100"/>
      <c r="C126" s="100"/>
      <c r="D126" s="37"/>
      <c r="E126" s="114"/>
      <c r="F126" s="105"/>
      <c r="G126" s="97">
        <f>H126+I126</f>
        <v>0</v>
      </c>
      <c r="H126" s="142">
        <v>0</v>
      </c>
      <c r="I126" s="142">
        <f>J126</f>
        <v>0</v>
      </c>
      <c r="J126" s="142">
        <v>0</v>
      </c>
    </row>
    <row r="127" spans="1:11" ht="18.75" hidden="1" x14ac:dyDescent="0.3">
      <c r="A127" s="100"/>
      <c r="B127" s="100"/>
      <c r="C127" s="100"/>
      <c r="D127" s="37"/>
      <c r="E127" s="114"/>
      <c r="F127" s="105"/>
      <c r="G127" s="97">
        <f>H127+I127</f>
        <v>0</v>
      </c>
      <c r="H127" s="142">
        <v>0</v>
      </c>
      <c r="I127" s="142">
        <f>J127</f>
        <v>0</v>
      </c>
      <c r="J127" s="142">
        <v>0</v>
      </c>
    </row>
    <row r="128" spans="1:11" ht="18.75" hidden="1" x14ac:dyDescent="0.3">
      <c r="A128" s="100"/>
      <c r="B128" s="100"/>
      <c r="C128" s="100"/>
      <c r="D128" s="37"/>
      <c r="E128" s="114"/>
      <c r="F128" s="105"/>
      <c r="G128" s="97">
        <f>H128+I128</f>
        <v>0</v>
      </c>
      <c r="H128" s="142"/>
      <c r="I128" s="142">
        <f>J128</f>
        <v>0</v>
      </c>
      <c r="J128" s="142">
        <v>0</v>
      </c>
    </row>
    <row r="129" spans="1:10" ht="87.75" hidden="1" customHeight="1" x14ac:dyDescent="0.2">
      <c r="A129" s="113"/>
      <c r="B129" s="113"/>
      <c r="C129" s="113"/>
      <c r="D129" s="114"/>
      <c r="E129" s="114"/>
      <c r="F129" s="78"/>
      <c r="G129" s="116">
        <f>H129+I129</f>
        <v>0</v>
      </c>
      <c r="H129" s="116">
        <f>H131</f>
        <v>0</v>
      </c>
      <c r="I129" s="116">
        <f t="shared" ref="I129:J129" si="30">I131</f>
        <v>0</v>
      </c>
      <c r="J129" s="116">
        <f t="shared" si="30"/>
        <v>0</v>
      </c>
    </row>
    <row r="130" spans="1:10" s="94" customFormat="1" ht="15.75" hidden="1" x14ac:dyDescent="0.2">
      <c r="A130" s="117"/>
      <c r="B130" s="117"/>
      <c r="C130" s="117"/>
      <c r="D130" s="118"/>
      <c r="E130" s="118"/>
      <c r="F130" s="118"/>
      <c r="G130" s="120"/>
      <c r="H130" s="120"/>
      <c r="I130" s="120"/>
      <c r="J130" s="120"/>
    </row>
    <row r="131" spans="1:10" ht="15.75" hidden="1" x14ac:dyDescent="0.2">
      <c r="A131" s="85"/>
      <c r="B131" s="85"/>
      <c r="C131" s="85"/>
      <c r="D131" s="86"/>
      <c r="E131" s="87"/>
      <c r="F131" s="87"/>
      <c r="G131" s="97">
        <f>H131+I131</f>
        <v>0</v>
      </c>
      <c r="H131" s="90">
        <f>H132</f>
        <v>0</v>
      </c>
      <c r="I131" s="90">
        <f t="shared" ref="I131:J131" si="31">I132</f>
        <v>0</v>
      </c>
      <c r="J131" s="90">
        <f t="shared" si="31"/>
        <v>0</v>
      </c>
    </row>
    <row r="132" spans="1:10" ht="15.75" hidden="1" x14ac:dyDescent="0.2">
      <c r="A132" s="85"/>
      <c r="B132" s="85"/>
      <c r="C132" s="85"/>
      <c r="D132" s="86"/>
      <c r="E132" s="87"/>
      <c r="F132" s="87"/>
      <c r="G132" s="97">
        <f>H132+I132</f>
        <v>0</v>
      </c>
      <c r="H132" s="90">
        <f>H133</f>
        <v>0</v>
      </c>
      <c r="I132" s="90">
        <f>I137</f>
        <v>0</v>
      </c>
      <c r="J132" s="90">
        <f>J137</f>
        <v>0</v>
      </c>
    </row>
    <row r="133" spans="1:10" ht="15.75" hidden="1" x14ac:dyDescent="0.2">
      <c r="A133" s="100"/>
      <c r="B133" s="100"/>
      <c r="C133" s="100"/>
      <c r="D133" s="106"/>
      <c r="E133" s="87"/>
      <c r="F133" s="78"/>
      <c r="G133" s="102">
        <f>H133</f>
        <v>0</v>
      </c>
      <c r="H133" s="103"/>
      <c r="I133" s="90"/>
      <c r="J133" s="90"/>
    </row>
    <row r="134" spans="1:10" ht="57.75" hidden="1" customHeight="1" x14ac:dyDescent="0.2">
      <c r="A134" s="100"/>
      <c r="B134" s="100"/>
      <c r="C134" s="100"/>
      <c r="D134" s="106"/>
      <c r="E134" s="114"/>
      <c r="F134" s="95"/>
      <c r="G134" s="97">
        <f t="shared" ref="G134:G141" si="32">H134+I134</f>
        <v>0</v>
      </c>
      <c r="H134" s="90">
        <f>H135</f>
        <v>0</v>
      </c>
      <c r="I134" s="90">
        <f>I135</f>
        <v>0</v>
      </c>
      <c r="J134" s="90">
        <f>J135</f>
        <v>0</v>
      </c>
    </row>
    <row r="135" spans="1:10" ht="15.75" hidden="1" x14ac:dyDescent="0.2">
      <c r="A135" s="85"/>
      <c r="B135" s="85"/>
      <c r="C135" s="85"/>
      <c r="D135" s="86"/>
      <c r="E135" s="87"/>
      <c r="F135" s="105"/>
      <c r="G135" s="97">
        <f t="shared" si="32"/>
        <v>0</v>
      </c>
      <c r="H135" s="90">
        <f>H136</f>
        <v>0</v>
      </c>
      <c r="I135" s="90"/>
      <c r="J135" s="90"/>
    </row>
    <row r="136" spans="1:10" ht="15.75" hidden="1" x14ac:dyDescent="0.2">
      <c r="A136" s="85"/>
      <c r="B136" s="85"/>
      <c r="C136" s="85"/>
      <c r="D136" s="86"/>
      <c r="E136" s="87"/>
      <c r="F136" s="105"/>
      <c r="G136" s="97">
        <f t="shared" si="32"/>
        <v>0</v>
      </c>
      <c r="H136" s="90">
        <f>H137</f>
        <v>0</v>
      </c>
      <c r="I136" s="90"/>
      <c r="J136" s="90"/>
    </row>
    <row r="137" spans="1:10" ht="18.75" hidden="1" x14ac:dyDescent="0.3">
      <c r="A137" s="100"/>
      <c r="B137" s="100"/>
      <c r="C137" s="100"/>
      <c r="D137" s="168"/>
      <c r="E137" s="169"/>
      <c r="F137" s="105"/>
      <c r="G137" s="144">
        <f t="shared" si="32"/>
        <v>0</v>
      </c>
      <c r="H137" s="170"/>
      <c r="I137" s="170">
        <v>0</v>
      </c>
      <c r="J137" s="170">
        <v>0</v>
      </c>
    </row>
    <row r="138" spans="1:10" ht="53.25" hidden="1" customHeight="1" x14ac:dyDescent="0.2">
      <c r="A138" s="100"/>
      <c r="B138" s="100"/>
      <c r="C138" s="100"/>
      <c r="D138" s="106"/>
      <c r="E138" s="171"/>
      <c r="F138" s="95"/>
      <c r="G138" s="97">
        <f t="shared" si="32"/>
        <v>0</v>
      </c>
      <c r="H138" s="142">
        <f>H139</f>
        <v>0</v>
      </c>
      <c r="I138" s="107">
        <f>I139</f>
        <v>0</v>
      </c>
      <c r="J138" s="107">
        <f>J139</f>
        <v>0</v>
      </c>
    </row>
    <row r="139" spans="1:10" ht="15.75" hidden="1" x14ac:dyDescent="0.2">
      <c r="A139" s="85"/>
      <c r="B139" s="85"/>
      <c r="C139" s="85"/>
      <c r="D139" s="86"/>
      <c r="E139" s="87"/>
      <c r="F139" s="105"/>
      <c r="G139" s="97">
        <f t="shared" si="32"/>
        <v>0</v>
      </c>
      <c r="H139" s="142">
        <f>H140</f>
        <v>0</v>
      </c>
      <c r="I139" s="107"/>
      <c r="J139" s="107"/>
    </row>
    <row r="140" spans="1:10" ht="15.75" hidden="1" x14ac:dyDescent="0.2">
      <c r="A140" s="85"/>
      <c r="B140" s="85"/>
      <c r="C140" s="85"/>
      <c r="D140" s="86"/>
      <c r="E140" s="87"/>
      <c r="F140" s="105"/>
      <c r="G140" s="172">
        <f t="shared" si="32"/>
        <v>0</v>
      </c>
      <c r="H140" s="142">
        <f>H141</f>
        <v>0</v>
      </c>
      <c r="I140" s="107"/>
      <c r="J140" s="148"/>
    </row>
    <row r="141" spans="1:10" ht="18.75" hidden="1" x14ac:dyDescent="0.3">
      <c r="A141" s="100"/>
      <c r="B141" s="100"/>
      <c r="C141" s="100"/>
      <c r="D141" s="106"/>
      <c r="E141" s="173"/>
      <c r="F141" s="105"/>
      <c r="G141" s="174">
        <f t="shared" si="32"/>
        <v>0</v>
      </c>
      <c r="H141" s="107"/>
      <c r="I141" s="107"/>
      <c r="J141" s="148"/>
    </row>
    <row r="142" spans="1:10" ht="15.75" hidden="1" x14ac:dyDescent="0.2">
      <c r="A142" s="100"/>
      <c r="B142" s="100"/>
      <c r="C142" s="100"/>
      <c r="D142" s="106"/>
      <c r="E142" s="114"/>
      <c r="F142" s="105"/>
      <c r="G142" s="163"/>
      <c r="H142" s="142"/>
      <c r="I142" s="142"/>
      <c r="J142" s="175"/>
    </row>
    <row r="143" spans="1:10" ht="63" hidden="1" customHeight="1" x14ac:dyDescent="0.2">
      <c r="A143" s="176"/>
      <c r="B143" s="176"/>
      <c r="C143" s="176"/>
      <c r="D143" s="177"/>
      <c r="E143" s="171" t="s">
        <v>210</v>
      </c>
      <c r="F143" s="118">
        <v>0</v>
      </c>
      <c r="G143" s="178">
        <f>H143+I143</f>
        <v>0</v>
      </c>
      <c r="H143" s="178">
        <f>H145</f>
        <v>0</v>
      </c>
      <c r="I143" s="178">
        <f>I145</f>
        <v>0</v>
      </c>
      <c r="J143" s="178">
        <f t="shared" ref="J143" si="33">J145</f>
        <v>0</v>
      </c>
    </row>
    <row r="144" spans="1:10" ht="18" hidden="1" customHeight="1" x14ac:dyDescent="0.2">
      <c r="A144" s="85" t="s">
        <v>153</v>
      </c>
      <c r="B144" s="85"/>
      <c r="C144" s="85"/>
      <c r="D144" s="86" t="s">
        <v>188</v>
      </c>
      <c r="E144" s="179"/>
      <c r="F144" s="179"/>
      <c r="G144" s="180"/>
      <c r="H144" s="180"/>
      <c r="I144" s="180"/>
      <c r="J144" s="180"/>
    </row>
    <row r="145" spans="1:10" ht="15.75" hidden="1" x14ac:dyDescent="0.2">
      <c r="A145" s="85" t="s">
        <v>152</v>
      </c>
      <c r="B145" s="85"/>
      <c r="C145" s="85"/>
      <c r="D145" s="86" t="s">
        <v>188</v>
      </c>
      <c r="E145" s="87"/>
      <c r="F145" s="87"/>
      <c r="G145" s="97">
        <f>H145+I145</f>
        <v>0</v>
      </c>
      <c r="H145" s="90">
        <f>H146</f>
        <v>0</v>
      </c>
      <c r="I145" s="90">
        <f>I147</f>
        <v>0</v>
      </c>
      <c r="J145" s="90">
        <f>J147</f>
        <v>0</v>
      </c>
    </row>
    <row r="146" spans="1:10" ht="15.75" hidden="1" x14ac:dyDescent="0.2">
      <c r="A146" s="85" t="s">
        <v>168</v>
      </c>
      <c r="B146" s="85" t="s">
        <v>169</v>
      </c>
      <c r="C146" s="85" t="s">
        <v>78</v>
      </c>
      <c r="D146" s="111" t="s">
        <v>170</v>
      </c>
      <c r="E146" s="87"/>
      <c r="F146" s="78"/>
      <c r="G146" s="102">
        <f>H146+I146</f>
        <v>0</v>
      </c>
      <c r="H146" s="103">
        <v>0</v>
      </c>
      <c r="I146" s="90">
        <v>0</v>
      </c>
      <c r="J146" s="90">
        <v>0</v>
      </c>
    </row>
    <row r="147" spans="1:10" ht="15.75" hidden="1" x14ac:dyDescent="0.2">
      <c r="A147" s="181" t="s">
        <v>176</v>
      </c>
      <c r="B147" s="182" t="s">
        <v>175</v>
      </c>
      <c r="C147" s="182" t="s">
        <v>209</v>
      </c>
      <c r="D147" s="183" t="s">
        <v>174</v>
      </c>
      <c r="E147" s="184"/>
      <c r="F147" s="78"/>
      <c r="G147" s="144">
        <f>H147+I147</f>
        <v>0</v>
      </c>
      <c r="H147" s="170"/>
      <c r="I147" s="170">
        <f>J147</f>
        <v>0</v>
      </c>
      <c r="J147" s="170">
        <v>0</v>
      </c>
    </row>
    <row r="148" spans="1:10" ht="63" hidden="1" x14ac:dyDescent="0.2">
      <c r="A148" s="181"/>
      <c r="B148" s="182"/>
      <c r="C148" s="182"/>
      <c r="D148" s="183"/>
      <c r="E148" s="114" t="s">
        <v>219</v>
      </c>
      <c r="F148" s="87">
        <v>0</v>
      </c>
      <c r="G148" s="204">
        <f>H148</f>
        <v>0</v>
      </c>
      <c r="H148" s="205">
        <f>H149</f>
        <v>0</v>
      </c>
      <c r="I148" s="170"/>
      <c r="J148" s="170"/>
    </row>
    <row r="149" spans="1:10" ht="15.75" hidden="1" x14ac:dyDescent="0.2">
      <c r="A149" s="181"/>
      <c r="B149" s="182"/>
      <c r="C149" s="182"/>
      <c r="D149" s="183"/>
      <c r="E149" s="197" t="s">
        <v>187</v>
      </c>
      <c r="F149" s="87"/>
      <c r="G149" s="204">
        <f>H149</f>
        <v>0</v>
      </c>
      <c r="H149" s="205">
        <f>H150</f>
        <v>0</v>
      </c>
      <c r="I149" s="170"/>
      <c r="J149" s="170"/>
    </row>
    <row r="150" spans="1:10" ht="15.75" hidden="1" x14ac:dyDescent="0.2">
      <c r="A150" s="181" t="s">
        <v>153</v>
      </c>
      <c r="B150" s="182"/>
      <c r="C150" s="182"/>
      <c r="D150" s="183" t="s">
        <v>188</v>
      </c>
      <c r="E150" s="197"/>
      <c r="F150" s="87"/>
      <c r="G150" s="204">
        <f>H150</f>
        <v>0</v>
      </c>
      <c r="H150" s="205">
        <f>H151</f>
        <v>0</v>
      </c>
      <c r="I150" s="170"/>
      <c r="J150" s="170"/>
    </row>
    <row r="151" spans="1:10" ht="15.75" hidden="1" x14ac:dyDescent="0.2">
      <c r="A151" s="181" t="s">
        <v>25</v>
      </c>
      <c r="B151" s="85" t="s">
        <v>26</v>
      </c>
      <c r="C151" s="85" t="s">
        <v>64</v>
      </c>
      <c r="D151" s="101" t="s">
        <v>220</v>
      </c>
      <c r="E151" s="197"/>
      <c r="F151" s="87"/>
      <c r="G151" s="201">
        <v>0</v>
      </c>
      <c r="H151" s="170">
        <v>0</v>
      </c>
      <c r="I151" s="170"/>
      <c r="J151" s="170"/>
    </row>
    <row r="152" spans="1:10" ht="55.5" hidden="1" customHeight="1" x14ac:dyDescent="0.2">
      <c r="A152" s="181"/>
      <c r="B152" s="182"/>
      <c r="C152" s="182"/>
      <c r="D152" s="183"/>
      <c r="E152" s="114"/>
      <c r="F152" s="87"/>
      <c r="G152" s="204">
        <f t="shared" ref="G152:G154" si="34">H152</f>
        <v>0</v>
      </c>
      <c r="H152" s="205">
        <f>H153</f>
        <v>0</v>
      </c>
      <c r="I152" s="170"/>
      <c r="J152" s="170"/>
    </row>
    <row r="153" spans="1:10" ht="15.75" hidden="1" x14ac:dyDescent="0.2">
      <c r="A153" s="181"/>
      <c r="B153" s="182"/>
      <c r="C153" s="182"/>
      <c r="D153" s="183"/>
      <c r="E153" s="197"/>
      <c r="F153" s="87"/>
      <c r="G153" s="201">
        <f t="shared" si="34"/>
        <v>0</v>
      </c>
      <c r="H153" s="170">
        <f>H154</f>
        <v>0</v>
      </c>
      <c r="I153" s="170"/>
      <c r="J153" s="170"/>
    </row>
    <row r="154" spans="1:10" ht="15.75" hidden="1" x14ac:dyDescent="0.2">
      <c r="A154" s="181"/>
      <c r="B154" s="182"/>
      <c r="C154" s="182"/>
      <c r="D154" s="183"/>
      <c r="E154" s="197"/>
      <c r="F154" s="87"/>
      <c r="G154" s="201">
        <f t="shared" si="34"/>
        <v>0</v>
      </c>
      <c r="H154" s="170">
        <f>H155</f>
        <v>0</v>
      </c>
      <c r="I154" s="170"/>
      <c r="J154" s="170"/>
    </row>
    <row r="155" spans="1:10" ht="15.75" hidden="1" x14ac:dyDescent="0.2">
      <c r="A155" s="181"/>
      <c r="B155" s="85"/>
      <c r="C155" s="85"/>
      <c r="D155" s="101"/>
      <c r="E155" s="197"/>
      <c r="F155" s="87"/>
      <c r="G155" s="201">
        <f>H155</f>
        <v>0</v>
      </c>
      <c r="H155" s="170">
        <v>0</v>
      </c>
      <c r="I155" s="170"/>
      <c r="J155" s="170"/>
    </row>
    <row r="156" spans="1:10" ht="15.75" hidden="1" x14ac:dyDescent="0.2">
      <c r="A156" s="181"/>
      <c r="B156" s="182"/>
      <c r="C156" s="182"/>
      <c r="D156" s="183"/>
      <c r="E156" s="114"/>
      <c r="F156" s="87"/>
      <c r="G156" s="223">
        <f>H156</f>
        <v>0</v>
      </c>
      <c r="H156" s="224">
        <f>H157</f>
        <v>0</v>
      </c>
      <c r="I156" s="170"/>
      <c r="J156" s="170"/>
    </row>
    <row r="157" spans="1:10" ht="15.75" hidden="1" x14ac:dyDescent="0.2">
      <c r="A157" s="181"/>
      <c r="B157" s="182"/>
      <c r="C157" s="182"/>
      <c r="D157" s="183"/>
      <c r="E157" s="197"/>
      <c r="F157" s="87"/>
      <c r="G157" s="223">
        <f>H157</f>
        <v>0</v>
      </c>
      <c r="H157" s="224">
        <f>H158</f>
        <v>0</v>
      </c>
      <c r="I157" s="170"/>
      <c r="J157" s="170"/>
    </row>
    <row r="158" spans="1:10" ht="15.75" hidden="1" x14ac:dyDescent="0.2">
      <c r="A158" s="181"/>
      <c r="B158" s="182"/>
      <c r="C158" s="182"/>
      <c r="D158" s="183"/>
      <c r="E158" s="197"/>
      <c r="F158" s="87"/>
      <c r="G158" s="223">
        <f>H158</f>
        <v>0</v>
      </c>
      <c r="H158" s="224">
        <f>H159</f>
        <v>0</v>
      </c>
      <c r="I158" s="170"/>
      <c r="J158" s="170"/>
    </row>
    <row r="159" spans="1:10" ht="15.75" hidden="1" x14ac:dyDescent="0.2">
      <c r="A159" s="181"/>
      <c r="B159" s="85"/>
      <c r="C159" s="85"/>
      <c r="D159" s="101"/>
      <c r="E159" s="197"/>
      <c r="F159" s="87"/>
      <c r="G159" s="225">
        <f>H159</f>
        <v>0</v>
      </c>
      <c r="H159" s="222">
        <v>0</v>
      </c>
      <c r="I159" s="170"/>
      <c r="J159" s="170"/>
    </row>
    <row r="160" spans="1:10" ht="63" x14ac:dyDescent="0.2">
      <c r="A160" s="206"/>
      <c r="B160" s="113"/>
      <c r="C160" s="113"/>
      <c r="D160" s="114"/>
      <c r="E160" s="198" t="s">
        <v>214</v>
      </c>
      <c r="F160" s="78" t="s">
        <v>280</v>
      </c>
      <c r="G160" s="202">
        <f>H160+I160</f>
        <v>500000</v>
      </c>
      <c r="H160" s="116">
        <f>H162</f>
        <v>500000</v>
      </c>
      <c r="I160" s="116">
        <f>I162</f>
        <v>0</v>
      </c>
      <c r="J160" s="116">
        <f>J162</f>
        <v>0</v>
      </c>
    </row>
    <row r="161" spans="1:10" ht="15.75" x14ac:dyDescent="0.2">
      <c r="A161" s="117"/>
      <c r="B161" s="117"/>
      <c r="C161" s="117"/>
      <c r="D161" s="118"/>
      <c r="E161" s="199" t="s">
        <v>187</v>
      </c>
      <c r="F161" s="105"/>
      <c r="G161" s="203"/>
      <c r="H161" s="120"/>
      <c r="I161" s="120"/>
      <c r="J161" s="120"/>
    </row>
    <row r="162" spans="1:10" ht="16.5" customHeight="1" x14ac:dyDescent="0.2">
      <c r="A162" s="85" t="s">
        <v>153</v>
      </c>
      <c r="B162" s="85"/>
      <c r="C162" s="85"/>
      <c r="D162" s="101" t="s">
        <v>188</v>
      </c>
      <c r="E162" s="200"/>
      <c r="F162" s="87"/>
      <c r="G162" s="172">
        <f t="shared" ref="G162:G169" si="35">H162+I162</f>
        <v>500000</v>
      </c>
      <c r="H162" s="90">
        <f>H163</f>
        <v>500000</v>
      </c>
      <c r="I162" s="90">
        <f>I163</f>
        <v>0</v>
      </c>
      <c r="J162" s="90">
        <f>J163</f>
        <v>0</v>
      </c>
    </row>
    <row r="163" spans="1:10" ht="18" customHeight="1" x14ac:dyDescent="0.2">
      <c r="A163" s="85" t="s">
        <v>152</v>
      </c>
      <c r="B163" s="85"/>
      <c r="C163" s="85"/>
      <c r="D163" s="101" t="s">
        <v>188</v>
      </c>
      <c r="E163" s="200"/>
      <c r="F163" s="87"/>
      <c r="G163" s="172">
        <f>H163+I163</f>
        <v>500000</v>
      </c>
      <c r="H163" s="90">
        <f>H164+H165+H166+H168+H169</f>
        <v>500000</v>
      </c>
      <c r="I163" s="90">
        <f>J163</f>
        <v>0</v>
      </c>
      <c r="J163" s="90">
        <f>J166+J165+J164+J168+J169+J170</f>
        <v>0</v>
      </c>
    </row>
    <row r="164" spans="1:10" ht="105" hidden="1" customHeight="1" x14ac:dyDescent="0.25">
      <c r="A164" s="195"/>
      <c r="B164" s="195"/>
      <c r="C164" s="196"/>
      <c r="D164" s="192"/>
      <c r="E164" s="114"/>
      <c r="F164" s="118"/>
      <c r="G164" s="102">
        <f t="shared" si="35"/>
        <v>0</v>
      </c>
      <c r="H164" s="103">
        <v>0</v>
      </c>
      <c r="I164" s="90">
        <v>0</v>
      </c>
      <c r="J164" s="90">
        <v>0</v>
      </c>
    </row>
    <row r="165" spans="1:10" ht="75.75" customHeight="1" x14ac:dyDescent="0.25">
      <c r="A165" s="195" t="s">
        <v>171</v>
      </c>
      <c r="B165" s="195" t="s">
        <v>172</v>
      </c>
      <c r="C165" s="196" t="s">
        <v>64</v>
      </c>
      <c r="D165" s="192" t="s">
        <v>207</v>
      </c>
      <c r="E165" s="114" t="s">
        <v>291</v>
      </c>
      <c r="F165" s="118"/>
      <c r="G165" s="102">
        <f>H165+I165</f>
        <v>500000</v>
      </c>
      <c r="H165" s="103">
        <v>500000</v>
      </c>
      <c r="I165" s="103">
        <f>J165</f>
        <v>0</v>
      </c>
      <c r="J165" s="103">
        <v>0</v>
      </c>
    </row>
    <row r="166" spans="1:10" ht="60.75" hidden="1" customHeight="1" x14ac:dyDescent="0.25">
      <c r="A166" s="195"/>
      <c r="B166" s="195"/>
      <c r="C166" s="196"/>
      <c r="D166" s="192"/>
      <c r="E166" s="101"/>
      <c r="F166" s="118"/>
      <c r="G166" s="102">
        <f t="shared" si="35"/>
        <v>0</v>
      </c>
      <c r="H166" s="103">
        <v>0</v>
      </c>
      <c r="I166" s="103">
        <f>J166</f>
        <v>0</v>
      </c>
      <c r="J166" s="103">
        <v>0</v>
      </c>
    </row>
    <row r="167" spans="1:10" ht="60.75" hidden="1" customHeight="1" x14ac:dyDescent="0.2">
      <c r="A167" s="195"/>
      <c r="B167" s="195"/>
      <c r="C167" s="196"/>
      <c r="D167" s="111"/>
      <c r="E167" s="246"/>
      <c r="F167" s="247"/>
      <c r="G167" s="144">
        <f>H167</f>
        <v>0</v>
      </c>
      <c r="H167" s="238"/>
      <c r="I167" s="238"/>
      <c r="J167" s="238"/>
    </row>
    <row r="168" spans="1:10" ht="84" hidden="1" customHeight="1" x14ac:dyDescent="0.2">
      <c r="A168" s="195" t="s">
        <v>171</v>
      </c>
      <c r="B168" s="195" t="s">
        <v>172</v>
      </c>
      <c r="C168" s="196" t="s">
        <v>64</v>
      </c>
      <c r="D168" s="183" t="s">
        <v>272</v>
      </c>
      <c r="E168" s="236" t="s">
        <v>266</v>
      </c>
      <c r="F168" s="237"/>
      <c r="G168" s="144">
        <f t="shared" si="35"/>
        <v>0</v>
      </c>
      <c r="H168" s="238">
        <v>0</v>
      </c>
      <c r="I168" s="238">
        <f>J168</f>
        <v>0</v>
      </c>
      <c r="J168" s="238">
        <v>0</v>
      </c>
    </row>
    <row r="169" spans="1:10" ht="60" hidden="1" customHeight="1" x14ac:dyDescent="0.25">
      <c r="A169" s="195"/>
      <c r="B169" s="195"/>
      <c r="C169" s="196"/>
      <c r="D169" s="192"/>
      <c r="E169" s="114"/>
      <c r="F169" s="105"/>
      <c r="G169" s="102">
        <f t="shared" si="35"/>
        <v>0</v>
      </c>
      <c r="H169" s="103">
        <v>0</v>
      </c>
      <c r="I169" s="103">
        <f>J169</f>
        <v>0</v>
      </c>
      <c r="J169" s="103"/>
    </row>
    <row r="170" spans="1:10" ht="83.25" hidden="1" customHeight="1" x14ac:dyDescent="0.2">
      <c r="A170" s="195"/>
      <c r="B170" s="195"/>
      <c r="C170" s="196"/>
      <c r="D170" s="111"/>
      <c r="E170" s="101"/>
      <c r="F170" s="118"/>
      <c r="G170" s="102">
        <f>H170+I170</f>
        <v>0</v>
      </c>
      <c r="H170" s="103">
        <v>0</v>
      </c>
      <c r="I170" s="103">
        <f>J170</f>
        <v>0</v>
      </c>
      <c r="J170" s="103">
        <v>0</v>
      </c>
    </row>
    <row r="171" spans="1:10" s="188" customFormat="1" ht="15.75" x14ac:dyDescent="0.2">
      <c r="A171" s="185" t="s">
        <v>15</v>
      </c>
      <c r="B171" s="185" t="s">
        <v>15</v>
      </c>
      <c r="C171" s="185" t="s">
        <v>15</v>
      </c>
      <c r="D171" s="186" t="s">
        <v>56</v>
      </c>
      <c r="E171" s="185" t="s">
        <v>15</v>
      </c>
      <c r="F171" s="185" t="s">
        <v>15</v>
      </c>
      <c r="G171" s="187">
        <f>H171+I171</f>
        <v>39339597</v>
      </c>
      <c r="H171" s="187">
        <f>H160+H143+H114+H104+H99+H80+H67+H37+H18+H12+H85+H148+H152+H156+H75+H170+H109</f>
        <v>26139597</v>
      </c>
      <c r="I171" s="187">
        <f>I143+I119+I104+I85+I160+I99+I18</f>
        <v>13200000</v>
      </c>
      <c r="J171" s="187">
        <f>J143+J104+J85+J160+J99+J18</f>
        <v>0</v>
      </c>
    </row>
    <row r="173" spans="1:10" x14ac:dyDescent="0.2">
      <c r="I173" s="74"/>
      <c r="J173" s="189"/>
    </row>
    <row r="174" spans="1:10" s="92" customFormat="1" ht="18.75" x14ac:dyDescent="0.3">
      <c r="B174" s="190"/>
      <c r="E174" s="228" t="s">
        <v>263</v>
      </c>
      <c r="F174" s="228"/>
      <c r="G174" s="228" t="s">
        <v>262</v>
      </c>
      <c r="H174" s="229"/>
      <c r="I174" s="235"/>
    </row>
    <row r="175" spans="1:10" x14ac:dyDescent="0.2">
      <c r="A175" s="191"/>
    </row>
    <row r="176" spans="1:10" x14ac:dyDescent="0.2">
      <c r="A176" s="191"/>
    </row>
    <row r="177" spans="1:1" x14ac:dyDescent="0.2">
      <c r="A177" s="191"/>
    </row>
  </sheetData>
  <mergeCells count="11">
    <mergeCell ref="D9:D10"/>
    <mergeCell ref="A6:B6"/>
    <mergeCell ref="A7:B7"/>
    <mergeCell ref="A9:A10"/>
    <mergeCell ref="B9:B10"/>
    <mergeCell ref="C9:C10"/>
    <mergeCell ref="E9:E10"/>
    <mergeCell ref="F9:F10"/>
    <mergeCell ref="G9:G10"/>
    <mergeCell ref="H9:H10"/>
    <mergeCell ref="I9:J9"/>
  </mergeCells>
  <pageMargins left="0.31496062992125984" right="0.31496062992125984" top="0.39370078740157483" bottom="0.39370078740157483" header="0" footer="0"/>
  <pageSetup paperSize="9" scale="42" orientation="landscape" r:id="rId1"/>
  <rowBreaks count="3" manualBreakCount="3">
    <brk id="28" max="9" man="1"/>
    <brk id="84" max="9" man="1"/>
    <brk id="11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3</vt:i4>
      </vt:variant>
    </vt:vector>
  </HeadingPairs>
  <TitlesOfParts>
    <vt:vector size="8" baseType="lpstr">
      <vt:lpstr>додаток 1</vt:lpstr>
      <vt:lpstr>додаток 2</vt:lpstr>
      <vt:lpstr>додаток 3</vt:lpstr>
      <vt:lpstr>продовж додаток 3</vt:lpstr>
      <vt:lpstr>додаток 4</vt:lpstr>
      <vt:lpstr>'додаток 4'!Заголовки_для_друку</vt:lpstr>
      <vt:lpstr>'додаток 3'!Область_друку</vt:lpstr>
      <vt:lpstr>'додаток 4'!Область_друку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User</cp:lastModifiedBy>
  <cp:lastPrinted>2023-12-01T13:05:51Z</cp:lastPrinted>
  <dcterms:created xsi:type="dcterms:W3CDTF">2023-02-02T06:48:22Z</dcterms:created>
  <dcterms:modified xsi:type="dcterms:W3CDTF">2023-12-05T11:49:21Z</dcterms:modified>
</cp:coreProperties>
</file>