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звіти викон бюджету\звіт за 2020 рік\виконання рік ВК 2020\"/>
    </mc:Choice>
  </mc:AlternateContent>
  <xr:revisionPtr revIDLastSave="0" documentId="13_ncr:1_{A153DC76-3211-4998-853C-32558E1E5261}" xr6:coauthVersionLast="36" xr6:coauthVersionMax="36" xr10:uidLastSave="{00000000-0000-0000-0000-000000000000}"/>
  <bookViews>
    <workbookView xWindow="0" yWindow="300" windowWidth="20730" windowHeight="9375" activeTab="1" xr2:uid="{00000000-000D-0000-FFFF-FFFF00000000}"/>
  </bookViews>
  <sheets>
    <sheet name="Д О Д А Т О К " sheetId="2" r:id="rId1"/>
    <sheet name=" зведена форма" sheetId="7" r:id="rId2"/>
    <sheet name="Аркуш3" sheetId="5" state="hidden" r:id="rId3"/>
  </sheets>
  <externalReferences>
    <externalReference r:id="rId4"/>
    <externalReference r:id="rId5"/>
    <externalReference r:id="rId6"/>
  </externalReferences>
  <definedNames>
    <definedName name="_xlnm.Print_Titles" localSheetId="0">'Д О Д А Т О К '!$11:$12</definedName>
    <definedName name="_xlnm.Print_Area" localSheetId="0">'Д О Д А Т О К '!$A$1:$K$2181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46" i="2" l="1"/>
  <c r="D1544" i="2"/>
  <c r="D1543" i="2"/>
  <c r="D1542" i="2"/>
  <c r="D1541" i="2"/>
  <c r="D1540" i="2"/>
  <c r="D1539" i="2"/>
  <c r="D1538" i="2"/>
  <c r="J1338" i="2"/>
  <c r="I1338" i="2"/>
  <c r="H1338" i="2"/>
  <c r="G1338" i="2"/>
  <c r="J1337" i="2"/>
  <c r="I1337" i="2"/>
  <c r="H1337" i="2"/>
  <c r="G1337" i="2"/>
  <c r="J1139" i="2"/>
  <c r="J1138" i="2"/>
  <c r="J1137" i="2"/>
  <c r="J1136" i="2"/>
  <c r="J1135" i="2"/>
  <c r="J1134" i="2"/>
  <c r="J1133" i="2"/>
  <c r="J1132" i="2"/>
  <c r="J1131" i="2"/>
  <c r="J1130" i="2"/>
  <c r="J1129" i="2"/>
  <c r="J1128" i="2"/>
  <c r="J1127" i="2"/>
  <c r="J1126" i="2"/>
  <c r="J1125" i="2"/>
  <c r="J1124" i="2"/>
  <c r="J1123" i="2"/>
  <c r="J1122" i="2"/>
  <c r="J1121" i="2"/>
  <c r="G1076" i="2"/>
  <c r="H1076" i="2"/>
  <c r="I1076" i="2"/>
  <c r="J1076" i="2"/>
  <c r="G1077" i="2"/>
  <c r="H1077" i="2"/>
  <c r="I1077" i="2"/>
  <c r="J1077" i="2"/>
  <c r="G1078" i="2"/>
  <c r="H1078" i="2"/>
  <c r="I1078" i="2"/>
  <c r="J1078" i="2"/>
  <c r="G1079" i="2"/>
  <c r="H1079" i="2"/>
  <c r="I1079" i="2"/>
  <c r="J1079" i="2"/>
  <c r="I1050" i="2"/>
  <c r="J1536" i="2"/>
  <c r="J1535" i="2"/>
  <c r="J1534" i="2"/>
  <c r="J1533" i="2"/>
  <c r="J1532" i="2"/>
  <c r="J1531" i="2"/>
  <c r="J1530" i="2"/>
  <c r="J1529" i="2"/>
  <c r="J1528" i="2"/>
  <c r="J1527" i="2"/>
  <c r="J1526" i="2"/>
  <c r="J1525" i="2"/>
  <c r="J1524" i="2"/>
  <c r="J1523" i="2"/>
  <c r="J1522" i="2"/>
  <c r="J1521" i="2"/>
  <c r="J1520" i="2"/>
  <c r="J1519" i="2"/>
  <c r="J1518" i="2"/>
  <c r="J1517" i="2"/>
  <c r="J1516" i="2"/>
  <c r="J1515" i="2"/>
  <c r="J1514" i="2"/>
  <c r="J1513" i="2"/>
  <c r="J1512" i="2"/>
  <c r="J1511" i="2"/>
  <c r="J1510" i="2"/>
  <c r="J1509" i="2"/>
  <c r="J1508" i="2"/>
  <c r="J1507" i="2"/>
  <c r="J1506" i="2"/>
  <c r="J1505" i="2"/>
  <c r="J1504" i="2"/>
  <c r="J1503" i="2"/>
  <c r="J1502" i="2"/>
  <c r="J1501" i="2"/>
  <c r="J1500" i="2"/>
  <c r="J1499" i="2"/>
  <c r="J1498" i="2"/>
  <c r="J1497" i="2"/>
  <c r="J1496" i="2"/>
  <c r="J1495" i="2"/>
  <c r="J1494" i="2"/>
  <c r="J1493" i="2"/>
  <c r="J1492" i="2"/>
  <c r="J1491" i="2"/>
  <c r="J1490" i="2"/>
  <c r="J1489" i="2"/>
  <c r="J1488" i="2"/>
  <c r="J1487" i="2"/>
  <c r="J1486" i="2"/>
  <c r="J1485" i="2"/>
  <c r="J1484" i="2"/>
  <c r="J1483" i="2"/>
  <c r="J1482" i="2"/>
  <c r="J1481" i="2"/>
  <c r="J1480" i="2"/>
  <c r="J1479" i="2"/>
  <c r="J1478" i="2"/>
  <c r="J1477" i="2"/>
  <c r="J1476" i="2"/>
  <c r="J1475" i="2"/>
  <c r="J1474" i="2"/>
  <c r="J1473" i="2"/>
  <c r="J1472" i="2"/>
  <c r="J1471" i="2"/>
  <c r="J1470" i="2"/>
  <c r="J1469" i="2"/>
  <c r="J1468" i="2"/>
  <c r="J1467" i="2"/>
  <c r="J1466" i="2"/>
  <c r="J1465" i="2"/>
  <c r="J1464" i="2"/>
  <c r="J1463" i="2"/>
  <c r="J1462" i="2"/>
  <c r="J1461" i="2"/>
  <c r="J1460" i="2"/>
  <c r="J1459" i="2"/>
  <c r="J1458" i="2"/>
  <c r="J1457" i="2"/>
  <c r="J1456" i="2"/>
  <c r="J1455" i="2"/>
  <c r="J1454" i="2"/>
  <c r="J1453" i="2"/>
  <c r="J1452" i="2"/>
  <c r="J1451" i="2"/>
  <c r="J1450" i="2"/>
  <c r="J1449" i="2"/>
  <c r="J1448" i="2"/>
  <c r="J1447" i="2"/>
  <c r="J1446" i="2"/>
  <c r="J1445" i="2"/>
  <c r="J1444" i="2"/>
  <c r="J1443" i="2"/>
  <c r="J1442" i="2"/>
  <c r="J1441" i="2"/>
  <c r="J1440" i="2"/>
  <c r="J1439" i="2"/>
  <c r="J1438" i="2"/>
  <c r="J1437" i="2"/>
  <c r="J1436" i="2"/>
  <c r="J1435" i="2"/>
  <c r="J1434" i="2"/>
  <c r="J1433" i="2"/>
  <c r="J1432" i="2"/>
  <c r="J1431" i="2"/>
  <c r="J1430" i="2"/>
  <c r="J1429" i="2"/>
  <c r="J1428" i="2"/>
  <c r="J1427" i="2"/>
  <c r="J1426" i="2"/>
  <c r="J1425" i="2"/>
  <c r="J1424" i="2"/>
  <c r="J1423" i="2"/>
  <c r="J1422" i="2"/>
  <c r="J1421" i="2"/>
  <c r="J1420" i="2"/>
  <c r="J1419" i="2"/>
  <c r="J1418" i="2"/>
  <c r="J1417" i="2"/>
  <c r="J1416" i="2"/>
  <c r="J1415" i="2"/>
  <c r="J1414" i="2"/>
  <c r="J1413" i="2"/>
  <c r="J1412" i="2"/>
  <c r="J1411" i="2"/>
  <c r="J1410" i="2"/>
  <c r="J1409" i="2"/>
  <c r="J1408" i="2"/>
  <c r="J1407" i="2"/>
  <c r="J1406" i="2"/>
  <c r="J1405" i="2"/>
  <c r="J1404" i="2"/>
  <c r="J1403" i="2"/>
  <c r="J1402" i="2"/>
  <c r="J1401" i="2"/>
  <c r="J1400" i="2"/>
  <c r="J1399" i="2"/>
  <c r="J1398" i="2"/>
  <c r="J1397" i="2"/>
  <c r="J1396" i="2"/>
  <c r="J1395" i="2"/>
  <c r="J1394" i="2"/>
  <c r="J1393" i="2"/>
  <c r="J1392" i="2"/>
  <c r="J1391" i="2"/>
  <c r="J1390" i="2"/>
  <c r="J1389" i="2"/>
  <c r="J1388" i="2"/>
  <c r="J1387" i="2"/>
  <c r="J1386" i="2"/>
  <c r="J1385" i="2"/>
  <c r="J1384" i="2"/>
  <c r="J1383" i="2"/>
  <c r="J1382" i="2"/>
  <c r="J1381" i="2"/>
  <c r="J1380" i="2"/>
  <c r="J1379" i="2"/>
  <c r="J1378" i="2"/>
  <c r="J1377" i="2"/>
  <c r="J1376" i="2"/>
  <c r="J1375" i="2"/>
  <c r="J1374" i="2"/>
  <c r="J1373" i="2"/>
  <c r="J1372" i="2"/>
  <c r="J1371" i="2"/>
  <c r="J1370" i="2"/>
  <c r="J1369" i="2"/>
  <c r="J1368" i="2"/>
  <c r="J1367" i="2"/>
  <c r="J1366" i="2"/>
  <c r="J1365" i="2"/>
  <c r="J1364" i="2"/>
  <c r="J1363" i="2"/>
  <c r="J1362" i="2"/>
  <c r="J1361" i="2"/>
  <c r="J1360" i="2"/>
  <c r="J1359" i="2"/>
  <c r="J1358" i="2"/>
  <c r="J1357" i="2"/>
  <c r="J1356" i="2"/>
  <c r="J1355" i="2"/>
  <c r="J1354" i="2"/>
  <c r="J1353" i="2"/>
  <c r="J1352" i="2"/>
  <c r="J1351" i="2"/>
  <c r="J1350" i="2"/>
  <c r="J1349" i="2"/>
  <c r="J1348" i="2"/>
  <c r="J1347" i="2"/>
  <c r="J1346" i="2"/>
  <c r="J1345" i="2"/>
  <c r="J1344" i="2"/>
  <c r="J1343" i="2"/>
  <c r="J1342" i="2"/>
  <c r="J1341" i="2"/>
  <c r="J1340" i="2"/>
  <c r="J1339" i="2"/>
  <c r="J1336" i="2"/>
  <c r="J1335" i="2"/>
  <c r="J1334" i="2"/>
  <c r="J1333" i="2"/>
  <c r="J1332" i="2"/>
  <c r="J1331" i="2"/>
  <c r="J1330" i="2"/>
  <c r="J1329" i="2"/>
  <c r="J1328" i="2"/>
  <c r="J1327" i="2"/>
  <c r="J1326" i="2"/>
  <c r="J1325" i="2"/>
  <c r="J1324" i="2"/>
  <c r="J1323" i="2"/>
  <c r="J1322" i="2"/>
  <c r="J1321" i="2"/>
  <c r="J1320" i="2"/>
  <c r="J1319" i="2"/>
  <c r="J1318" i="2"/>
  <c r="J1317" i="2"/>
  <c r="J1316" i="2"/>
  <c r="J1315" i="2"/>
  <c r="J1314" i="2"/>
  <c r="J1313" i="2"/>
  <c r="J1312" i="2"/>
  <c r="J1311" i="2"/>
  <c r="J1310" i="2"/>
  <c r="J1309" i="2"/>
  <c r="J1308" i="2"/>
  <c r="J1307" i="2"/>
  <c r="J1306" i="2"/>
  <c r="J1305" i="2"/>
  <c r="J1304" i="2"/>
  <c r="J1303" i="2"/>
  <c r="J1302" i="2"/>
  <c r="J1301" i="2"/>
  <c r="J1300" i="2"/>
  <c r="J1299" i="2"/>
  <c r="J1298" i="2"/>
  <c r="J1297" i="2"/>
  <c r="J1296" i="2"/>
  <c r="J1295" i="2"/>
  <c r="J1294" i="2"/>
  <c r="J1293" i="2"/>
  <c r="J1292" i="2"/>
  <c r="J1291" i="2"/>
  <c r="J1290" i="2"/>
  <c r="J1289" i="2"/>
  <c r="J1288" i="2"/>
  <c r="J1287" i="2"/>
  <c r="J1286" i="2"/>
  <c r="J1285" i="2"/>
  <c r="J1284" i="2"/>
  <c r="J1283" i="2"/>
  <c r="J1282" i="2"/>
  <c r="J1281" i="2"/>
  <c r="J1280" i="2"/>
  <c r="J1279" i="2"/>
  <c r="J1278" i="2"/>
  <c r="J1277" i="2"/>
  <c r="J1276" i="2"/>
  <c r="J1275" i="2"/>
  <c r="J1274" i="2"/>
  <c r="J1273" i="2"/>
  <c r="J1272" i="2"/>
  <c r="J1271" i="2"/>
  <c r="J1270" i="2"/>
  <c r="J1269" i="2"/>
  <c r="J1268" i="2"/>
  <c r="J1267" i="2"/>
  <c r="J1266" i="2"/>
  <c r="J1265" i="2"/>
  <c r="J1264" i="2"/>
  <c r="J1263" i="2"/>
  <c r="J1262" i="2"/>
  <c r="J1261" i="2"/>
  <c r="J1260" i="2"/>
  <c r="J1259" i="2"/>
  <c r="J1258" i="2"/>
  <c r="J1257" i="2"/>
  <c r="J1256" i="2"/>
  <c r="J1255" i="2"/>
  <c r="J1254" i="2"/>
  <c r="J1253" i="2"/>
  <c r="J1252" i="2"/>
  <c r="J1251" i="2"/>
  <c r="J1250" i="2"/>
  <c r="J1249" i="2"/>
  <c r="J1248" i="2"/>
  <c r="J1247" i="2"/>
  <c r="J1246" i="2"/>
  <c r="J1245" i="2"/>
  <c r="J1244" i="2"/>
  <c r="J1243" i="2"/>
  <c r="J1242" i="2"/>
  <c r="J1241" i="2"/>
  <c r="J1240" i="2"/>
  <c r="J1239" i="2"/>
  <c r="J1238" i="2"/>
  <c r="J1237" i="2"/>
  <c r="J1236" i="2"/>
  <c r="J1235" i="2"/>
  <c r="J1234" i="2"/>
  <c r="J1233" i="2"/>
  <c r="J1232" i="2"/>
  <c r="J1231" i="2"/>
  <c r="J1230" i="2"/>
  <c r="J1229" i="2"/>
  <c r="J1228" i="2"/>
  <c r="J1227" i="2"/>
  <c r="J1226" i="2"/>
  <c r="J1225" i="2"/>
  <c r="J1224" i="2"/>
  <c r="J1223" i="2"/>
  <c r="J1222" i="2"/>
  <c r="J1221" i="2"/>
  <c r="J1220" i="2"/>
  <c r="J1219" i="2"/>
  <c r="J1218" i="2"/>
  <c r="J1217" i="2"/>
  <c r="J1216" i="2"/>
  <c r="J1215" i="2"/>
  <c r="J1214" i="2"/>
  <c r="J1213" i="2"/>
  <c r="J1212" i="2"/>
  <c r="J1211" i="2"/>
  <c r="J1210" i="2"/>
  <c r="J1209" i="2"/>
  <c r="J1208" i="2"/>
  <c r="J1207" i="2"/>
  <c r="J1206" i="2"/>
  <c r="J1205" i="2"/>
  <c r="J1204" i="2"/>
  <c r="J1203" i="2"/>
  <c r="J1202" i="2"/>
  <c r="J1201" i="2"/>
  <c r="J1200" i="2"/>
  <c r="J1199" i="2"/>
  <c r="J1198" i="2"/>
  <c r="J1197" i="2"/>
  <c r="J1196" i="2"/>
  <c r="J1195" i="2"/>
  <c r="J1194" i="2"/>
  <c r="J1193" i="2"/>
  <c r="J1192" i="2"/>
  <c r="J1191" i="2"/>
  <c r="J1190" i="2"/>
  <c r="J1189" i="2"/>
  <c r="J1188" i="2"/>
  <c r="J1187" i="2"/>
  <c r="J1186" i="2"/>
  <c r="J1185" i="2"/>
  <c r="J1184" i="2"/>
  <c r="J1183" i="2"/>
  <c r="J1182" i="2"/>
  <c r="J1181" i="2"/>
  <c r="J1180" i="2"/>
  <c r="J1179" i="2"/>
  <c r="J1178" i="2"/>
  <c r="J1177" i="2"/>
  <c r="J1176" i="2"/>
  <c r="J1175" i="2"/>
  <c r="J1174" i="2"/>
  <c r="J1173" i="2"/>
  <c r="J1172" i="2"/>
  <c r="J1171" i="2"/>
  <c r="J1170" i="2"/>
  <c r="J1169" i="2"/>
  <c r="J1168" i="2"/>
  <c r="J1167" i="2"/>
  <c r="J1166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8" i="2"/>
  <c r="J1147" i="2"/>
  <c r="J1146" i="2"/>
  <c r="J1145" i="2"/>
  <c r="J1144" i="2"/>
  <c r="J1143" i="2"/>
  <c r="J1142" i="2"/>
  <c r="J1141" i="2"/>
  <c r="J1140" i="2"/>
  <c r="J1120" i="2"/>
  <c r="J1119" i="2"/>
  <c r="J1118" i="2"/>
  <c r="J1117" i="2"/>
  <c r="J1116" i="2"/>
  <c r="J1115" i="2"/>
  <c r="J1114" i="2"/>
  <c r="J1113" i="2"/>
  <c r="J1112" i="2"/>
  <c r="J1111" i="2"/>
  <c r="J1110" i="2"/>
  <c r="J1109" i="2"/>
  <c r="J1108" i="2"/>
  <c r="J1107" i="2"/>
  <c r="J1106" i="2"/>
  <c r="J1105" i="2"/>
  <c r="J1104" i="2"/>
  <c r="J1103" i="2"/>
  <c r="J1102" i="2"/>
  <c r="J1101" i="2"/>
  <c r="J1100" i="2"/>
  <c r="J1099" i="2"/>
  <c r="J1098" i="2"/>
  <c r="J1097" i="2"/>
  <c r="J1096" i="2"/>
  <c r="J1095" i="2"/>
  <c r="J1094" i="2"/>
  <c r="J1093" i="2"/>
  <c r="J1092" i="2"/>
  <c r="J1091" i="2"/>
  <c r="J1090" i="2"/>
  <c r="J1089" i="2"/>
  <c r="J1088" i="2"/>
  <c r="J1087" i="2"/>
  <c r="J1086" i="2"/>
  <c r="J1085" i="2"/>
  <c r="J1084" i="2"/>
  <c r="J1083" i="2"/>
  <c r="J1082" i="2"/>
  <c r="J1081" i="2"/>
  <c r="J1080" i="2"/>
  <c r="J1075" i="2"/>
  <c r="J1074" i="2"/>
  <c r="J1073" i="2"/>
  <c r="J1072" i="2"/>
  <c r="J1071" i="2"/>
  <c r="J1070" i="2"/>
  <c r="J1069" i="2"/>
  <c r="J1068" i="2"/>
  <c r="J1067" i="2"/>
  <c r="J1066" i="2"/>
  <c r="J1065" i="2"/>
  <c r="J1064" i="2"/>
  <c r="J1063" i="2"/>
  <c r="J1062" i="2"/>
  <c r="J1061" i="2"/>
  <c r="J1060" i="2"/>
  <c r="J1059" i="2"/>
  <c r="J1058" i="2"/>
  <c r="J1057" i="2"/>
  <c r="J1056" i="2"/>
  <c r="J1055" i="2"/>
  <c r="J1054" i="2"/>
  <c r="J1053" i="2"/>
  <c r="J1052" i="2"/>
  <c r="J1051" i="2"/>
  <c r="J1050" i="2"/>
  <c r="J1049" i="2"/>
  <c r="J1048" i="2"/>
  <c r="J1047" i="2"/>
  <c r="J1046" i="2"/>
  <c r="J1045" i="2"/>
  <c r="J1044" i="2"/>
  <c r="J1043" i="2"/>
  <c r="J1042" i="2"/>
  <c r="J1041" i="2"/>
  <c r="J1040" i="2"/>
  <c r="J1039" i="2"/>
  <c r="J1038" i="2"/>
  <c r="J1037" i="2"/>
  <c r="J1036" i="2"/>
  <c r="J1035" i="2"/>
  <c r="J1034" i="2"/>
  <c r="J1033" i="2"/>
  <c r="J1032" i="2"/>
  <c r="J1031" i="2"/>
  <c r="J1030" i="2"/>
  <c r="J1029" i="2"/>
  <c r="J1028" i="2"/>
  <c r="J1027" i="2"/>
  <c r="J1026" i="2"/>
  <c r="J1025" i="2"/>
  <c r="J1024" i="2"/>
  <c r="J1023" i="2"/>
  <c r="J1022" i="2"/>
  <c r="J1021" i="2"/>
  <c r="J1020" i="2"/>
  <c r="J1019" i="2"/>
  <c r="J1018" i="2"/>
  <c r="J1017" i="2"/>
  <c r="J1016" i="2"/>
  <c r="J1015" i="2"/>
  <c r="J1014" i="2"/>
  <c r="J1013" i="2"/>
  <c r="J1012" i="2"/>
  <c r="J1011" i="2"/>
  <c r="J1010" i="2"/>
  <c r="J1009" i="2"/>
  <c r="J1008" i="2"/>
  <c r="J1005" i="2"/>
  <c r="J1004" i="2"/>
  <c r="J1003" i="2"/>
  <c r="J1002" i="2"/>
  <c r="I1576" i="2"/>
  <c r="I1575" i="2"/>
  <c r="I1574" i="2"/>
  <c r="I1571" i="2"/>
  <c r="I1570" i="2"/>
  <c r="I1569" i="2"/>
  <c r="I1563" i="2"/>
  <c r="I1562" i="2"/>
  <c r="I1561" i="2"/>
  <c r="I1560" i="2"/>
  <c r="I1559" i="2"/>
  <c r="I1558" i="2"/>
  <c r="I1557" i="2"/>
  <c r="I1556" i="2"/>
  <c r="I1555" i="2"/>
  <c r="I1554" i="2"/>
  <c r="I1553" i="2"/>
  <c r="I1552" i="2"/>
  <c r="I1551" i="2"/>
  <c r="I1550" i="2"/>
  <c r="I1549" i="2"/>
  <c r="I1548" i="2"/>
  <c r="I1545" i="2"/>
  <c r="I1536" i="2"/>
  <c r="I1535" i="2"/>
  <c r="I1534" i="2"/>
  <c r="I1533" i="2"/>
  <c r="I1532" i="2"/>
  <c r="I1531" i="2"/>
  <c r="I1530" i="2"/>
  <c r="I1529" i="2"/>
  <c r="I1528" i="2"/>
  <c r="I1527" i="2"/>
  <c r="I1526" i="2"/>
  <c r="I1525" i="2"/>
  <c r="I1524" i="2"/>
  <c r="I1523" i="2"/>
  <c r="I1522" i="2"/>
  <c r="I1521" i="2"/>
  <c r="I1520" i="2"/>
  <c r="I1519" i="2"/>
  <c r="I1518" i="2"/>
  <c r="I1517" i="2"/>
  <c r="I1516" i="2"/>
  <c r="I1515" i="2"/>
  <c r="I1514" i="2"/>
  <c r="I1513" i="2"/>
  <c r="I1512" i="2"/>
  <c r="I1511" i="2"/>
  <c r="I1510" i="2"/>
  <c r="I1509" i="2"/>
  <c r="I1508" i="2"/>
  <c r="I1507" i="2"/>
  <c r="I1506" i="2"/>
  <c r="I1505" i="2"/>
  <c r="I1504" i="2"/>
  <c r="I1503" i="2"/>
  <c r="I1502" i="2"/>
  <c r="I1501" i="2"/>
  <c r="I1500" i="2"/>
  <c r="I1499" i="2"/>
  <c r="I1498" i="2"/>
  <c r="I1497" i="2"/>
  <c r="I1496" i="2"/>
  <c r="I1495" i="2"/>
  <c r="I1494" i="2"/>
  <c r="I1493" i="2"/>
  <c r="I1492" i="2"/>
  <c r="I1491" i="2"/>
  <c r="I1490" i="2"/>
  <c r="I1489" i="2"/>
  <c r="I1488" i="2"/>
  <c r="I1487" i="2"/>
  <c r="I1486" i="2"/>
  <c r="I1485" i="2"/>
  <c r="I1484" i="2"/>
  <c r="I1483" i="2"/>
  <c r="I1482" i="2"/>
  <c r="I1481" i="2"/>
  <c r="I1480" i="2"/>
  <c r="I1479" i="2"/>
  <c r="I1478" i="2"/>
  <c r="I1477" i="2"/>
  <c r="I1476" i="2"/>
  <c r="I1475" i="2"/>
  <c r="I1474" i="2"/>
  <c r="I1473" i="2"/>
  <c r="I1472" i="2"/>
  <c r="I1471" i="2"/>
  <c r="I1470" i="2"/>
  <c r="I1469" i="2"/>
  <c r="I1468" i="2"/>
  <c r="I1467" i="2"/>
  <c r="I1466" i="2"/>
  <c r="I1465" i="2"/>
  <c r="I1464" i="2"/>
  <c r="I1463" i="2"/>
  <c r="I1462" i="2"/>
  <c r="I1461" i="2"/>
  <c r="I1460" i="2"/>
  <c r="I1459" i="2"/>
  <c r="I1458" i="2"/>
  <c r="I1457" i="2"/>
  <c r="I1456" i="2"/>
  <c r="I1455" i="2"/>
  <c r="I1454" i="2"/>
  <c r="I1453" i="2"/>
  <c r="I1452" i="2"/>
  <c r="I1451" i="2"/>
  <c r="I1450" i="2"/>
  <c r="I1449" i="2"/>
  <c r="I1448" i="2"/>
  <c r="I1447" i="2"/>
  <c r="I1446" i="2"/>
  <c r="I1445" i="2"/>
  <c r="I1444" i="2"/>
  <c r="I1443" i="2"/>
  <c r="I1442" i="2"/>
  <c r="I1441" i="2"/>
  <c r="I1440" i="2"/>
  <c r="I1439" i="2"/>
  <c r="I1438" i="2"/>
  <c r="I1437" i="2"/>
  <c r="I1436" i="2"/>
  <c r="I1435" i="2"/>
  <c r="I1434" i="2"/>
  <c r="I1433" i="2"/>
  <c r="I1432" i="2"/>
  <c r="I1431" i="2"/>
  <c r="I1430" i="2"/>
  <c r="I1429" i="2"/>
  <c r="I1428" i="2"/>
  <c r="I1427" i="2"/>
  <c r="I1426" i="2"/>
  <c r="I1425" i="2"/>
  <c r="I1424" i="2"/>
  <c r="I1423" i="2"/>
  <c r="I1422" i="2"/>
  <c r="I1421" i="2"/>
  <c r="I1420" i="2"/>
  <c r="I1419" i="2"/>
  <c r="I1418" i="2"/>
  <c r="I1417" i="2"/>
  <c r="I1416" i="2"/>
  <c r="I1415" i="2"/>
  <c r="I1414" i="2"/>
  <c r="I1413" i="2"/>
  <c r="I1412" i="2"/>
  <c r="I1411" i="2"/>
  <c r="I1410" i="2"/>
  <c r="I1409" i="2"/>
  <c r="I1408" i="2"/>
  <c r="I1407" i="2"/>
  <c r="I1406" i="2"/>
  <c r="I1405" i="2"/>
  <c r="I1404" i="2"/>
  <c r="I1403" i="2"/>
  <c r="I1402" i="2"/>
  <c r="I1401" i="2"/>
  <c r="I1400" i="2"/>
  <c r="I1399" i="2"/>
  <c r="I1398" i="2"/>
  <c r="I1397" i="2"/>
  <c r="I1396" i="2"/>
  <c r="I1395" i="2"/>
  <c r="I1394" i="2"/>
  <c r="I1393" i="2"/>
  <c r="I1392" i="2"/>
  <c r="I1391" i="2"/>
  <c r="I1390" i="2"/>
  <c r="I1389" i="2"/>
  <c r="I1388" i="2"/>
  <c r="I1387" i="2"/>
  <c r="I1386" i="2"/>
  <c r="I1385" i="2"/>
  <c r="I1384" i="2"/>
  <c r="I1383" i="2"/>
  <c r="I1382" i="2"/>
  <c r="I1381" i="2"/>
  <c r="I1380" i="2"/>
  <c r="I1379" i="2"/>
  <c r="I1378" i="2"/>
  <c r="I1377" i="2"/>
  <c r="I1376" i="2"/>
  <c r="I1375" i="2"/>
  <c r="I1374" i="2"/>
  <c r="I1373" i="2"/>
  <c r="I1372" i="2"/>
  <c r="I1371" i="2"/>
  <c r="I1370" i="2"/>
  <c r="I1369" i="2"/>
  <c r="I1368" i="2"/>
  <c r="I1367" i="2"/>
  <c r="I1366" i="2"/>
  <c r="I1365" i="2"/>
  <c r="I1364" i="2"/>
  <c r="I1363" i="2"/>
  <c r="I1362" i="2"/>
  <c r="I1361" i="2"/>
  <c r="I1360" i="2"/>
  <c r="I1359" i="2"/>
  <c r="I1358" i="2"/>
  <c r="I1357" i="2"/>
  <c r="I1356" i="2"/>
  <c r="I1355" i="2"/>
  <c r="I1354" i="2"/>
  <c r="I1353" i="2"/>
  <c r="I1352" i="2"/>
  <c r="I1351" i="2"/>
  <c r="I1350" i="2"/>
  <c r="I1349" i="2"/>
  <c r="I1348" i="2"/>
  <c r="I1347" i="2"/>
  <c r="I1346" i="2"/>
  <c r="I1345" i="2"/>
  <c r="I1344" i="2"/>
  <c r="I1343" i="2"/>
  <c r="I1342" i="2"/>
  <c r="I1341" i="2"/>
  <c r="I1340" i="2"/>
  <c r="I1339" i="2"/>
  <c r="I1336" i="2"/>
  <c r="I1335" i="2"/>
  <c r="I1334" i="2"/>
  <c r="I1333" i="2"/>
  <c r="I1332" i="2"/>
  <c r="I1331" i="2"/>
  <c r="I1330" i="2"/>
  <c r="I1329" i="2"/>
  <c r="I1328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313" i="2"/>
  <c r="I1312" i="2"/>
  <c r="I1311" i="2"/>
  <c r="I1310" i="2"/>
  <c r="I1309" i="2"/>
  <c r="I1308" i="2"/>
  <c r="I1307" i="2"/>
  <c r="I1306" i="2"/>
  <c r="I1305" i="2"/>
  <c r="I1304" i="2"/>
  <c r="I1303" i="2"/>
  <c r="I1302" i="2"/>
  <c r="I1301" i="2"/>
  <c r="I1300" i="2"/>
  <c r="I1299" i="2"/>
  <c r="I1298" i="2"/>
  <c r="I1297" i="2"/>
  <c r="I1296" i="2"/>
  <c r="I1295" i="2"/>
  <c r="I1294" i="2"/>
  <c r="I1293" i="2"/>
  <c r="I1292" i="2"/>
  <c r="I1291" i="2"/>
  <c r="I1290" i="2"/>
  <c r="I1289" i="2"/>
  <c r="I1288" i="2"/>
  <c r="I1287" i="2"/>
  <c r="I1286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71" i="2"/>
  <c r="I1270" i="2"/>
  <c r="I1269" i="2"/>
  <c r="I1268" i="2"/>
  <c r="I1267" i="2"/>
  <c r="I1266" i="2"/>
  <c r="I1265" i="2"/>
  <c r="I1264" i="2"/>
  <c r="I1263" i="2"/>
  <c r="I1262" i="2"/>
  <c r="I1261" i="2"/>
  <c r="I1260" i="2"/>
  <c r="I1259" i="2"/>
  <c r="I1258" i="2"/>
  <c r="I1257" i="2"/>
  <c r="I1256" i="2"/>
  <c r="I1255" i="2"/>
  <c r="I1254" i="2"/>
  <c r="I1253" i="2"/>
  <c r="I1252" i="2"/>
  <c r="I1251" i="2"/>
  <c r="I1250" i="2"/>
  <c r="I1249" i="2"/>
  <c r="I1248" i="2"/>
  <c r="I1247" i="2"/>
  <c r="I1246" i="2"/>
  <c r="I1245" i="2"/>
  <c r="I1244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I1224" i="2"/>
  <c r="I1223" i="2"/>
  <c r="I1222" i="2"/>
  <c r="I1221" i="2"/>
  <c r="I1220" i="2"/>
  <c r="I1219" i="2"/>
  <c r="I1218" i="2"/>
  <c r="I1217" i="2"/>
  <c r="I1216" i="2"/>
  <c r="I1215" i="2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87" i="2"/>
  <c r="I1186" i="2"/>
  <c r="I1185" i="2"/>
  <c r="I1184" i="2"/>
  <c r="I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I1166" i="2"/>
  <c r="I1165" i="2"/>
  <c r="I1164" i="2"/>
  <c r="I1163" i="2"/>
  <c r="I1162" i="2"/>
  <c r="I1161" i="2"/>
  <c r="I1160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45" i="2"/>
  <c r="I1144" i="2"/>
  <c r="I1143" i="2"/>
  <c r="I1142" i="2"/>
  <c r="I1141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8" i="2"/>
  <c r="I1005" i="2"/>
  <c r="I1004" i="2"/>
  <c r="I1003" i="2"/>
  <c r="I1002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5" i="2"/>
  <c r="H1004" i="2"/>
  <c r="H1003" i="2"/>
  <c r="H1002" i="2"/>
  <c r="G1576" i="2"/>
  <c r="G1575" i="2"/>
  <c r="G1574" i="2"/>
  <c r="G1571" i="2"/>
  <c r="G1570" i="2"/>
  <c r="G1563" i="2"/>
  <c r="G1562" i="2"/>
  <c r="G1561" i="2"/>
  <c r="G1560" i="2"/>
  <c r="G1559" i="2"/>
  <c r="G1558" i="2"/>
  <c r="G1557" i="2"/>
  <c r="G1556" i="2"/>
  <c r="G1555" i="2"/>
  <c r="G1554" i="2"/>
  <c r="G1553" i="2"/>
  <c r="G1552" i="2"/>
  <c r="G1551" i="2"/>
  <c r="G1550" i="2"/>
  <c r="G1549" i="2"/>
  <c r="G1548" i="2"/>
  <c r="G1545" i="2"/>
  <c r="G1536" i="2"/>
  <c r="G1535" i="2"/>
  <c r="G1534" i="2"/>
  <c r="G1533" i="2"/>
  <c r="G1532" i="2"/>
  <c r="G1531" i="2"/>
  <c r="G1530" i="2"/>
  <c r="G1529" i="2"/>
  <c r="G1528" i="2"/>
  <c r="G1527" i="2"/>
  <c r="G1526" i="2"/>
  <c r="G1525" i="2"/>
  <c r="G1524" i="2"/>
  <c r="G1523" i="2"/>
  <c r="G1522" i="2"/>
  <c r="G1521" i="2"/>
  <c r="G1520" i="2"/>
  <c r="G1519" i="2"/>
  <c r="G1518" i="2"/>
  <c r="G1517" i="2"/>
  <c r="G1516" i="2"/>
  <c r="G1515" i="2"/>
  <c r="G1514" i="2"/>
  <c r="G1513" i="2"/>
  <c r="G1512" i="2"/>
  <c r="G1511" i="2"/>
  <c r="G1510" i="2"/>
  <c r="G1509" i="2"/>
  <c r="G1508" i="2"/>
  <c r="G1507" i="2"/>
  <c r="G1506" i="2"/>
  <c r="G1505" i="2"/>
  <c r="G1504" i="2"/>
  <c r="G1503" i="2"/>
  <c r="G1502" i="2"/>
  <c r="G1501" i="2"/>
  <c r="G1500" i="2"/>
  <c r="G1499" i="2"/>
  <c r="G1498" i="2"/>
  <c r="G1497" i="2"/>
  <c r="G1496" i="2"/>
  <c r="G1495" i="2"/>
  <c r="G1494" i="2"/>
  <c r="G1493" i="2"/>
  <c r="G1492" i="2"/>
  <c r="G1491" i="2"/>
  <c r="G1490" i="2"/>
  <c r="G1489" i="2"/>
  <c r="G1488" i="2"/>
  <c r="G1487" i="2"/>
  <c r="G1486" i="2"/>
  <c r="G1485" i="2"/>
  <c r="G1484" i="2"/>
  <c r="G1483" i="2"/>
  <c r="G1482" i="2"/>
  <c r="G1481" i="2"/>
  <c r="G1480" i="2"/>
  <c r="G1479" i="2"/>
  <c r="G1478" i="2"/>
  <c r="G1477" i="2"/>
  <c r="G1476" i="2"/>
  <c r="G1475" i="2"/>
  <c r="G1474" i="2"/>
  <c r="G1473" i="2"/>
  <c r="G1472" i="2"/>
  <c r="G1471" i="2"/>
  <c r="G1470" i="2"/>
  <c r="G1469" i="2"/>
  <c r="G1468" i="2"/>
  <c r="G1467" i="2"/>
  <c r="G1466" i="2"/>
  <c r="G1465" i="2"/>
  <c r="G1464" i="2"/>
  <c r="G1463" i="2"/>
  <c r="G1462" i="2"/>
  <c r="G1461" i="2"/>
  <c r="G1460" i="2"/>
  <c r="G1459" i="2"/>
  <c r="G1458" i="2"/>
  <c r="G1457" i="2"/>
  <c r="G1456" i="2"/>
  <c r="G1455" i="2"/>
  <c r="G1454" i="2"/>
  <c r="G1453" i="2"/>
  <c r="G1452" i="2"/>
  <c r="G1451" i="2"/>
  <c r="G1450" i="2"/>
  <c r="G1449" i="2"/>
  <c r="G1448" i="2"/>
  <c r="G1447" i="2"/>
  <c r="G1446" i="2"/>
  <c r="G1445" i="2"/>
  <c r="G1444" i="2"/>
  <c r="G1443" i="2"/>
  <c r="G1442" i="2"/>
  <c r="G1441" i="2"/>
  <c r="G1440" i="2"/>
  <c r="G1439" i="2"/>
  <c r="G1438" i="2"/>
  <c r="G1437" i="2"/>
  <c r="G1436" i="2"/>
  <c r="G1435" i="2"/>
  <c r="G1434" i="2"/>
  <c r="G1433" i="2"/>
  <c r="G1432" i="2"/>
  <c r="G1431" i="2"/>
  <c r="G1430" i="2"/>
  <c r="G1429" i="2"/>
  <c r="G1428" i="2"/>
  <c r="G1427" i="2"/>
  <c r="G1426" i="2"/>
  <c r="G1425" i="2"/>
  <c r="G1424" i="2"/>
  <c r="G1423" i="2"/>
  <c r="G1422" i="2"/>
  <c r="G1421" i="2"/>
  <c r="G1420" i="2"/>
  <c r="G1419" i="2"/>
  <c r="G1418" i="2"/>
  <c r="G1417" i="2"/>
  <c r="G1416" i="2"/>
  <c r="G1415" i="2"/>
  <c r="G1414" i="2"/>
  <c r="G1413" i="2"/>
  <c r="G1412" i="2"/>
  <c r="G1411" i="2"/>
  <c r="G1410" i="2"/>
  <c r="G1409" i="2"/>
  <c r="G1408" i="2"/>
  <c r="G1407" i="2"/>
  <c r="G1406" i="2"/>
  <c r="G1405" i="2"/>
  <c r="G1404" i="2"/>
  <c r="G1403" i="2"/>
  <c r="G1402" i="2"/>
  <c r="G1401" i="2"/>
  <c r="G1400" i="2"/>
  <c r="G1399" i="2"/>
  <c r="G1398" i="2"/>
  <c r="G1397" i="2"/>
  <c r="G1396" i="2"/>
  <c r="G1395" i="2"/>
  <c r="G1394" i="2"/>
  <c r="G1393" i="2"/>
  <c r="G1392" i="2"/>
  <c r="G1391" i="2"/>
  <c r="G1390" i="2"/>
  <c r="G1389" i="2"/>
  <c r="G1388" i="2"/>
  <c r="G1387" i="2"/>
  <c r="G1386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5" i="2"/>
  <c r="G1354" i="2"/>
  <c r="G1353" i="2"/>
  <c r="G1352" i="2"/>
  <c r="G1351" i="2"/>
  <c r="G1350" i="2"/>
  <c r="G1349" i="2"/>
  <c r="G1348" i="2"/>
  <c r="G1347" i="2"/>
  <c r="G1346" i="2"/>
  <c r="G1345" i="2"/>
  <c r="G1344" i="2"/>
  <c r="G1343" i="2"/>
  <c r="G1342" i="2"/>
  <c r="G1341" i="2"/>
  <c r="G1340" i="2"/>
  <c r="G1339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3" i="2"/>
  <c r="G1312" i="2"/>
  <c r="G1311" i="2"/>
  <c r="G1310" i="2"/>
  <c r="G1309" i="2"/>
  <c r="G1308" i="2"/>
  <c r="G1307" i="2"/>
  <c r="G1306" i="2"/>
  <c r="G1305" i="2"/>
  <c r="G1304" i="2"/>
  <c r="G1303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5" i="2"/>
  <c r="G1004" i="2"/>
  <c r="G1003" i="2"/>
  <c r="G1002" i="2"/>
  <c r="J693" i="2"/>
  <c r="J692" i="2"/>
  <c r="J691" i="2"/>
  <c r="J690" i="2"/>
  <c r="J689" i="2"/>
  <c r="I693" i="2"/>
  <c r="I692" i="2"/>
  <c r="I691" i="2"/>
  <c r="I690" i="2"/>
  <c r="G693" i="2"/>
  <c r="H693" i="2"/>
  <c r="G680" i="2"/>
  <c r="H680" i="2"/>
  <c r="I680" i="2"/>
  <c r="J680" i="2"/>
  <c r="J663" i="2"/>
  <c r="J662" i="2"/>
  <c r="J661" i="2"/>
  <c r="I663" i="2"/>
  <c r="I662" i="2"/>
  <c r="I661" i="2"/>
  <c r="J566" i="2"/>
  <c r="J565" i="2"/>
  <c r="J564" i="2"/>
  <c r="J563" i="2"/>
  <c r="J562" i="2"/>
  <c r="J561" i="2"/>
  <c r="I569" i="2"/>
  <c r="I568" i="2"/>
  <c r="I567" i="2"/>
  <c r="I566" i="2"/>
  <c r="I565" i="2"/>
  <c r="I564" i="2"/>
  <c r="I563" i="2"/>
  <c r="I562" i="2"/>
  <c r="I561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57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57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J976" i="2"/>
  <c r="J975" i="2"/>
  <c r="J974" i="2"/>
  <c r="J973" i="2"/>
  <c r="J972" i="2"/>
  <c r="J971" i="2"/>
  <c r="J970" i="2"/>
  <c r="J969" i="2"/>
  <c r="J968" i="2"/>
  <c r="J967" i="2"/>
  <c r="J966" i="2"/>
  <c r="J965" i="2"/>
  <c r="J964" i="2"/>
  <c r="J963" i="2"/>
  <c r="J962" i="2"/>
  <c r="J957" i="2"/>
  <c r="J937" i="2"/>
  <c r="J936" i="2"/>
  <c r="J935" i="2"/>
  <c r="J934" i="2"/>
  <c r="J933" i="2"/>
  <c r="J932" i="2"/>
  <c r="J931" i="2"/>
  <c r="J930" i="2"/>
  <c r="J929" i="2"/>
  <c r="J928" i="2"/>
  <c r="J927" i="2"/>
  <c r="J926" i="2"/>
  <c r="J925" i="2"/>
  <c r="J924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3" i="2"/>
  <c r="J892" i="2"/>
  <c r="J891" i="2"/>
  <c r="J890" i="2"/>
  <c r="J889" i="2"/>
  <c r="J888" i="2"/>
  <c r="J887" i="2"/>
  <c r="J886" i="2"/>
  <c r="J885" i="2"/>
  <c r="J884" i="2"/>
  <c r="J883" i="2"/>
  <c r="J882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1" i="2"/>
  <c r="J850" i="2"/>
  <c r="J849" i="2"/>
  <c r="J848" i="2"/>
  <c r="J847" i="2"/>
  <c r="J846" i="2"/>
  <c r="J845" i="2"/>
  <c r="J844" i="2"/>
  <c r="J843" i="2"/>
  <c r="J842" i="2"/>
  <c r="J841" i="2"/>
  <c r="J840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9" i="2"/>
  <c r="J808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88" i="2"/>
  <c r="J687" i="2"/>
  <c r="J686" i="2"/>
  <c r="J685" i="2"/>
  <c r="J684" i="2"/>
  <c r="J683" i="2"/>
  <c r="J682" i="2"/>
  <c r="J681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57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89" i="2"/>
  <c r="I688" i="2"/>
  <c r="I687" i="2"/>
  <c r="I686" i="2"/>
  <c r="I685" i="2"/>
  <c r="I684" i="2"/>
  <c r="I683" i="2"/>
  <c r="I682" i="2"/>
  <c r="I681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H415" i="2"/>
  <c r="H414" i="2"/>
  <c r="H413" i="2"/>
  <c r="H412" i="2"/>
  <c r="H411" i="2"/>
  <c r="H410" i="2"/>
  <c r="H409" i="2"/>
  <c r="H408" i="2"/>
  <c r="H407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1050" i="2" l="1"/>
  <c r="C1573" i="2" l="1"/>
  <c r="C1572" i="2"/>
  <c r="C1568" i="2"/>
  <c r="C1567" i="2"/>
  <c r="C1566" i="2"/>
  <c r="C1565" i="2"/>
  <c r="C1564" i="2"/>
  <c r="C1547" i="2"/>
  <c r="C1546" i="2"/>
  <c r="C1544" i="2"/>
  <c r="C1543" i="2"/>
  <c r="C1542" i="2"/>
  <c r="C1541" i="2"/>
  <c r="C1540" i="2"/>
  <c r="C1539" i="2"/>
  <c r="C1538" i="2"/>
  <c r="C1537" i="2"/>
  <c r="H406" i="2" l="1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I390" i="2"/>
  <c r="J390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J368" i="2"/>
  <c r="H390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F309" i="2"/>
  <c r="F1007" i="2" l="1"/>
  <c r="E1007" i="2"/>
  <c r="G1007" i="2" s="1"/>
  <c r="D1007" i="2"/>
  <c r="D1006" i="2" s="1"/>
  <c r="D1001" i="2" s="1"/>
  <c r="D1000" i="2" s="1"/>
  <c r="D1575" i="2"/>
  <c r="D1574" i="2"/>
  <c r="D1573" i="2"/>
  <c r="D1572" i="2"/>
  <c r="D1569" i="2"/>
  <c r="D1568" i="2"/>
  <c r="D1567" i="2"/>
  <c r="D1566" i="2"/>
  <c r="D1565" i="2"/>
  <c r="D1564" i="2"/>
  <c r="F1006" i="2" l="1"/>
  <c r="J1007" i="2"/>
  <c r="I1007" i="2"/>
  <c r="H1007" i="2"/>
  <c r="E1006" i="2"/>
  <c r="E1001" i="2" l="1"/>
  <c r="G1006" i="2"/>
  <c r="F1001" i="2"/>
  <c r="H1006" i="2"/>
  <c r="J1006" i="2"/>
  <c r="I1006" i="2"/>
  <c r="I105" i="2"/>
  <c r="K106" i="2"/>
  <c r="F1000" i="2" l="1"/>
  <c r="J1001" i="2"/>
  <c r="I1001" i="2"/>
  <c r="H1001" i="2"/>
  <c r="E1000" i="2"/>
  <c r="G1000" i="2" s="1"/>
  <c r="G1001" i="2"/>
  <c r="K271" i="2"/>
  <c r="L294" i="2"/>
  <c r="F197" i="2"/>
  <c r="E198" i="2"/>
  <c r="E294" i="2" s="1"/>
  <c r="L283" i="2" s="1"/>
  <c r="D197" i="2"/>
  <c r="H1000" i="2" l="1"/>
  <c r="J1000" i="2"/>
  <c r="I1000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H293" i="2"/>
  <c r="I293" i="2" s="1"/>
  <c r="H292" i="2"/>
  <c r="I292" i="2" s="1"/>
  <c r="H291" i="2"/>
  <c r="I291" i="2" s="1"/>
  <c r="H290" i="2"/>
  <c r="I290" i="2" s="1"/>
  <c r="H289" i="2"/>
  <c r="I289" i="2" s="1"/>
  <c r="H288" i="2"/>
  <c r="I288" i="2" s="1"/>
  <c r="H287" i="2"/>
  <c r="H286" i="2"/>
  <c r="I286" i="2" s="1"/>
  <c r="H285" i="2"/>
  <c r="I285" i="2" s="1"/>
  <c r="H284" i="2"/>
  <c r="I284" i="2" s="1"/>
  <c r="H283" i="2"/>
  <c r="I283" i="2" s="1"/>
  <c r="H282" i="2"/>
  <c r="I282" i="2" s="1"/>
  <c r="H281" i="2"/>
  <c r="I281" i="2" s="1"/>
  <c r="H280" i="2"/>
  <c r="I280" i="2" s="1"/>
  <c r="H279" i="2"/>
  <c r="I279" i="2" s="1"/>
  <c r="H278" i="2"/>
  <c r="I278" i="2" s="1"/>
  <c r="H277" i="2"/>
  <c r="I277" i="2" s="1"/>
  <c r="H276" i="2"/>
  <c r="I276" i="2" s="1"/>
  <c r="H275" i="2"/>
  <c r="I275" i="2" s="1"/>
  <c r="H274" i="2"/>
  <c r="I274" i="2" s="1"/>
  <c r="H273" i="2"/>
  <c r="I273" i="2" s="1"/>
  <c r="H272" i="2"/>
  <c r="I272" i="2" s="1"/>
  <c r="H271" i="2"/>
  <c r="I271" i="2" s="1"/>
  <c r="H270" i="2"/>
  <c r="I270" i="2" s="1"/>
  <c r="H269" i="2"/>
  <c r="I269" i="2" s="1"/>
  <c r="H268" i="2"/>
  <c r="I268" i="2" s="1"/>
  <c r="H267" i="2"/>
  <c r="I267" i="2" s="1"/>
  <c r="H266" i="2"/>
  <c r="I266" i="2" s="1"/>
  <c r="H265" i="2"/>
  <c r="I265" i="2" s="1"/>
  <c r="H264" i="2"/>
  <c r="I264" i="2" s="1"/>
  <c r="H263" i="2"/>
  <c r="I263" i="2" s="1"/>
  <c r="H262" i="2"/>
  <c r="I262" i="2" s="1"/>
  <c r="H261" i="2"/>
  <c r="I261" i="2" s="1"/>
  <c r="H260" i="2"/>
  <c r="I260" i="2" s="1"/>
  <c r="H259" i="2"/>
  <c r="I259" i="2" s="1"/>
  <c r="H258" i="2"/>
  <c r="I258" i="2" s="1"/>
  <c r="H257" i="2"/>
  <c r="I257" i="2" s="1"/>
  <c r="H256" i="2"/>
  <c r="I256" i="2" s="1"/>
  <c r="H255" i="2"/>
  <c r="I255" i="2" s="1"/>
  <c r="H254" i="2"/>
  <c r="I254" i="2" s="1"/>
  <c r="H253" i="2"/>
  <c r="I253" i="2" s="1"/>
  <c r="H252" i="2"/>
  <c r="I252" i="2" s="1"/>
  <c r="H251" i="2"/>
  <c r="I251" i="2" s="1"/>
  <c r="H250" i="2"/>
  <c r="I250" i="2" s="1"/>
  <c r="H249" i="2"/>
  <c r="I249" i="2" s="1"/>
  <c r="H248" i="2"/>
  <c r="I248" i="2" s="1"/>
  <c r="H247" i="2"/>
  <c r="I247" i="2" s="1"/>
  <c r="H246" i="2"/>
  <c r="I246" i="2" s="1"/>
  <c r="H245" i="2"/>
  <c r="I245" i="2" s="1"/>
  <c r="H244" i="2"/>
  <c r="I244" i="2" s="1"/>
  <c r="H243" i="2"/>
  <c r="I243" i="2" s="1"/>
  <c r="H242" i="2"/>
  <c r="I242" i="2" s="1"/>
  <c r="H241" i="2"/>
  <c r="I241" i="2" s="1"/>
  <c r="H240" i="2"/>
  <c r="I240" i="2" s="1"/>
  <c r="H239" i="2"/>
  <c r="I239" i="2" s="1"/>
  <c r="H238" i="2"/>
  <c r="I238" i="2" s="1"/>
  <c r="H237" i="2"/>
  <c r="I237" i="2" s="1"/>
  <c r="H236" i="2"/>
  <c r="I236" i="2" s="1"/>
  <c r="H235" i="2"/>
  <c r="I235" i="2" s="1"/>
  <c r="H234" i="2"/>
  <c r="I234" i="2" s="1"/>
  <c r="H233" i="2"/>
  <c r="I233" i="2" s="1"/>
  <c r="H232" i="2"/>
  <c r="I232" i="2" s="1"/>
  <c r="H231" i="2"/>
  <c r="I231" i="2" s="1"/>
  <c r="H230" i="2"/>
  <c r="I230" i="2" s="1"/>
  <c r="H229" i="2"/>
  <c r="I229" i="2" s="1"/>
  <c r="H228" i="2"/>
  <c r="I228" i="2" s="1"/>
  <c r="H227" i="2"/>
  <c r="I227" i="2" s="1"/>
  <c r="H226" i="2"/>
  <c r="I226" i="2" s="1"/>
  <c r="H225" i="2"/>
  <c r="I225" i="2" s="1"/>
  <c r="H224" i="2"/>
  <c r="I224" i="2" s="1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I14" i="2"/>
  <c r="G14" i="2"/>
  <c r="F327" i="2" l="1"/>
  <c r="F326" i="2"/>
  <c r="F335" i="2"/>
  <c r="E335" i="2"/>
  <c r="D335" i="2"/>
  <c r="F339" i="2"/>
  <c r="E339" i="2"/>
  <c r="D339" i="2"/>
  <c r="F340" i="2"/>
  <c r="E340" i="2"/>
  <c r="D340" i="2"/>
  <c r="E338" i="2"/>
  <c r="E334" i="2" s="1"/>
  <c r="F329" i="2"/>
  <c r="E329" i="2"/>
  <c r="E321" i="2" s="1"/>
  <c r="D329" i="2"/>
  <c r="F322" i="2"/>
  <c r="E326" i="2"/>
  <c r="D326" i="2"/>
  <c r="E322" i="2"/>
  <c r="D322" i="2"/>
  <c r="I1573" i="2"/>
  <c r="E1573" i="2"/>
  <c r="G1573" i="2" s="1"/>
  <c r="I1572" i="2"/>
  <c r="E1572" i="2"/>
  <c r="G1572" i="2" s="1"/>
  <c r="E1569" i="2"/>
  <c r="G1569" i="2" s="1"/>
  <c r="F1568" i="2"/>
  <c r="I1568" i="2" s="1"/>
  <c r="E1568" i="2"/>
  <c r="F1567" i="2"/>
  <c r="I1567" i="2" s="1"/>
  <c r="E1567" i="2"/>
  <c r="F1566" i="2"/>
  <c r="I1566" i="2" s="1"/>
  <c r="E1566" i="2"/>
  <c r="F1565" i="2"/>
  <c r="I1565" i="2" s="1"/>
  <c r="E1565" i="2"/>
  <c r="F1564" i="2"/>
  <c r="I1564" i="2" s="1"/>
  <c r="E1564" i="2"/>
  <c r="F1547" i="2"/>
  <c r="I1547" i="2" s="1"/>
  <c r="E1547" i="2"/>
  <c r="D1547" i="2"/>
  <c r="F1546" i="2"/>
  <c r="I1546" i="2" s="1"/>
  <c r="E1546" i="2"/>
  <c r="G1546" i="2" s="1"/>
  <c r="F1544" i="2"/>
  <c r="I1544" i="2" s="1"/>
  <c r="E1544" i="2"/>
  <c r="F1543" i="2"/>
  <c r="I1543" i="2" s="1"/>
  <c r="E1543" i="2"/>
  <c r="G1543" i="2" s="1"/>
  <c r="F1542" i="2"/>
  <c r="I1542" i="2" s="1"/>
  <c r="E1542" i="2"/>
  <c r="F1541" i="2"/>
  <c r="I1541" i="2" s="1"/>
  <c r="E1541" i="2"/>
  <c r="G1541" i="2" s="1"/>
  <c r="F1540" i="2"/>
  <c r="I1540" i="2" s="1"/>
  <c r="E1540" i="2"/>
  <c r="F1538" i="2"/>
  <c r="I1538" i="2" s="1"/>
  <c r="F1539" i="2"/>
  <c r="I1539" i="2" s="1"/>
  <c r="E1539" i="2"/>
  <c r="E1538" i="2"/>
  <c r="G1538" i="2" s="1"/>
  <c r="F1537" i="2"/>
  <c r="E1537" i="2"/>
  <c r="G1537" i="2" s="1"/>
  <c r="D320" i="2"/>
  <c r="C320" i="2"/>
  <c r="F320" i="2" l="1"/>
  <c r="I1537" i="2"/>
  <c r="G1539" i="2"/>
  <c r="G1540" i="2"/>
  <c r="G1542" i="2"/>
  <c r="G1544" i="2"/>
  <c r="G1547" i="2"/>
  <c r="G1564" i="2"/>
  <c r="G1565" i="2"/>
  <c r="G1566" i="2"/>
  <c r="G1567" i="2"/>
  <c r="G1568" i="2"/>
  <c r="F321" i="2"/>
  <c r="F338" i="2"/>
  <c r="F334" i="2" s="1"/>
  <c r="D338" i="2"/>
  <c r="D334" i="2" s="1"/>
  <c r="D321" i="2"/>
  <c r="E959" i="2"/>
  <c r="D314" i="2"/>
  <c r="D310" i="2" s="1"/>
  <c r="D305" i="2" l="1"/>
  <c r="D297" i="2" s="1"/>
  <c r="D956" i="2" l="1"/>
  <c r="D955" i="2"/>
  <c r="D954" i="2"/>
  <c r="D953" i="2"/>
  <c r="D952" i="2"/>
  <c r="D951" i="2"/>
  <c r="D950" i="2"/>
  <c r="D949" i="2"/>
  <c r="D948" i="2"/>
  <c r="D947" i="2"/>
  <c r="D946" i="2"/>
  <c r="D945" i="2"/>
  <c r="F961" i="2"/>
  <c r="D961" i="2"/>
  <c r="F960" i="2"/>
  <c r="D960" i="2"/>
  <c r="E960" i="2" s="1"/>
  <c r="G960" i="2" s="1"/>
  <c r="D959" i="2"/>
  <c r="F959" i="2"/>
  <c r="F958" i="2"/>
  <c r="E958" i="2"/>
  <c r="F956" i="2"/>
  <c r="E956" i="2"/>
  <c r="G956" i="2" s="1"/>
  <c r="F955" i="2"/>
  <c r="E955" i="2"/>
  <c r="G955" i="2" s="1"/>
  <c r="F954" i="2"/>
  <c r="E954" i="2"/>
  <c r="G954" i="2" s="1"/>
  <c r="F953" i="2"/>
  <c r="E953" i="2"/>
  <c r="G953" i="2" s="1"/>
  <c r="F952" i="2"/>
  <c r="E952" i="2"/>
  <c r="G952" i="2" s="1"/>
  <c r="F951" i="2"/>
  <c r="E951" i="2"/>
  <c r="G951" i="2" s="1"/>
  <c r="F950" i="2"/>
  <c r="E950" i="2"/>
  <c r="G950" i="2" s="1"/>
  <c r="F949" i="2"/>
  <c r="E949" i="2"/>
  <c r="G949" i="2" s="1"/>
  <c r="F948" i="2"/>
  <c r="E948" i="2"/>
  <c r="G948" i="2" s="1"/>
  <c r="F947" i="2"/>
  <c r="E947" i="2"/>
  <c r="G947" i="2" s="1"/>
  <c r="F946" i="2"/>
  <c r="E946" i="2"/>
  <c r="G946" i="2" s="1"/>
  <c r="F945" i="2"/>
  <c r="E945" i="2"/>
  <c r="G945" i="2" s="1"/>
  <c r="F944" i="2"/>
  <c r="D944" i="2"/>
  <c r="E944" i="2" s="1"/>
  <c r="G944" i="2" s="1"/>
  <c r="E943" i="2"/>
  <c r="F943" i="2"/>
  <c r="D943" i="2"/>
  <c r="F942" i="2"/>
  <c r="E942" i="2"/>
  <c r="D942" i="2"/>
  <c r="E941" i="2"/>
  <c r="F941" i="2"/>
  <c r="D941" i="2"/>
  <c r="F940" i="2"/>
  <c r="E940" i="2"/>
  <c r="D940" i="2"/>
  <c r="F939" i="2"/>
  <c r="E939" i="2"/>
  <c r="G939" i="2" s="1"/>
  <c r="D939" i="2"/>
  <c r="F938" i="2"/>
  <c r="E938" i="2"/>
  <c r="D938" i="2"/>
  <c r="D296" i="2" s="1"/>
  <c r="C106" i="2"/>
  <c r="C296" i="2" s="1"/>
  <c r="D294" i="2"/>
  <c r="L281" i="2" s="1"/>
  <c r="F294" i="2"/>
  <c r="H938" i="2" l="1"/>
  <c r="J938" i="2"/>
  <c r="I938" i="2"/>
  <c r="H940" i="2"/>
  <c r="J940" i="2"/>
  <c r="I940" i="2"/>
  <c r="I298" i="2" s="1"/>
  <c r="I941" i="2"/>
  <c r="H941" i="2"/>
  <c r="J941" i="2"/>
  <c r="H942" i="2"/>
  <c r="J942" i="2"/>
  <c r="I942" i="2"/>
  <c r="I943" i="2"/>
  <c r="H943" i="2"/>
  <c r="J943" i="2"/>
  <c r="D958" i="2"/>
  <c r="G958" i="2"/>
  <c r="I959" i="2"/>
  <c r="H959" i="2"/>
  <c r="J959" i="2"/>
  <c r="G959" i="2"/>
  <c r="E296" i="2"/>
  <c r="G938" i="2"/>
  <c r="I939" i="2"/>
  <c r="I297" i="2" s="1"/>
  <c r="H939" i="2"/>
  <c r="J939" i="2"/>
  <c r="J297" i="2" s="1"/>
  <c r="G940" i="2"/>
  <c r="G941" i="2"/>
  <c r="G942" i="2"/>
  <c r="G943" i="2"/>
  <c r="H944" i="2"/>
  <c r="J944" i="2"/>
  <c r="I944" i="2"/>
  <c r="I945" i="2"/>
  <c r="H945" i="2"/>
  <c r="J945" i="2"/>
  <c r="H946" i="2"/>
  <c r="J946" i="2"/>
  <c r="I946" i="2"/>
  <c r="I947" i="2"/>
  <c r="H947" i="2"/>
  <c r="J947" i="2"/>
  <c r="H948" i="2"/>
  <c r="J948" i="2"/>
  <c r="I948" i="2"/>
  <c r="I949" i="2"/>
  <c r="H949" i="2"/>
  <c r="J949" i="2"/>
  <c r="H950" i="2"/>
  <c r="J950" i="2"/>
  <c r="I950" i="2"/>
  <c r="I951" i="2"/>
  <c r="H951" i="2"/>
  <c r="J951" i="2"/>
  <c r="H952" i="2"/>
  <c r="J952" i="2"/>
  <c r="I952" i="2"/>
  <c r="I953" i="2"/>
  <c r="H953" i="2"/>
  <c r="J953" i="2"/>
  <c r="H954" i="2"/>
  <c r="J954" i="2"/>
  <c r="I954" i="2"/>
  <c r="I955" i="2"/>
  <c r="H955" i="2"/>
  <c r="J955" i="2"/>
  <c r="H956" i="2"/>
  <c r="J956" i="2"/>
  <c r="I956" i="2"/>
  <c r="H958" i="2"/>
  <c r="J958" i="2"/>
  <c r="I958" i="2"/>
  <c r="H960" i="2"/>
  <c r="J960" i="2"/>
  <c r="I960" i="2"/>
  <c r="G961" i="2"/>
  <c r="I961" i="2"/>
  <c r="H961" i="2"/>
  <c r="J961" i="2"/>
  <c r="L279" i="2"/>
  <c r="J294" i="2"/>
  <c r="H294" i="2"/>
  <c r="G294" i="2"/>
  <c r="I294" i="2"/>
  <c r="G297" i="2"/>
  <c r="F296" i="2"/>
  <c r="H297" i="2"/>
  <c r="I300" i="2" l="1"/>
  <c r="G299" i="2"/>
  <c r="G301" i="2" s="1"/>
  <c r="G303" i="2" s="1"/>
  <c r="G305" i="2" s="1"/>
  <c r="I299" i="2"/>
  <c r="I301" i="2" s="1"/>
  <c r="I303" i="2" s="1"/>
  <c r="I305" i="2" s="1"/>
  <c r="I307" i="2" s="1"/>
  <c r="I309" i="2" s="1"/>
  <c r="I311" i="2" s="1"/>
  <c r="I313" i="2" s="1"/>
  <c r="I315" i="2" s="1"/>
  <c r="I317" i="2" s="1"/>
  <c r="I302" i="2"/>
  <c r="I304" i="2" s="1"/>
  <c r="J299" i="2"/>
  <c r="J301" i="2" s="1"/>
  <c r="J303" i="2" s="1"/>
  <c r="J305" i="2" s="1"/>
  <c r="J307" i="2" s="1"/>
  <c r="J309" i="2" s="1"/>
  <c r="J311" i="2" s="1"/>
  <c r="J313" i="2" s="1"/>
  <c r="J315" i="2" s="1"/>
  <c r="J317" i="2" s="1"/>
  <c r="H299" i="2"/>
  <c r="H301" i="2" s="1"/>
  <c r="H303" i="2" s="1"/>
  <c r="H305" i="2" s="1"/>
  <c r="H307" i="2" s="1"/>
  <c r="H309" i="2" s="1"/>
  <c r="H311" i="2" s="1"/>
  <c r="H313" i="2" s="1"/>
  <c r="H315" i="2" s="1"/>
  <c r="H317" i="2" s="1"/>
  <c r="J365" i="2"/>
  <c r="H365" i="2"/>
  <c r="I365" i="2"/>
  <c r="G365" i="2"/>
  <c r="I306" i="2" l="1"/>
  <c r="I308" i="2" s="1"/>
  <c r="I310" i="2" s="1"/>
  <c r="I312" i="2" s="1"/>
  <c r="I314" i="2" s="1"/>
  <c r="I316" i="2" s="1"/>
  <c r="I318" i="2" s="1"/>
  <c r="J306" i="2"/>
  <c r="J308" i="2" s="1"/>
  <c r="J310" i="2" s="1"/>
  <c r="J312" i="2" s="1"/>
  <c r="J314" i="2" s="1"/>
  <c r="J316" i="2" s="1"/>
  <c r="J318" i="2" s="1"/>
  <c r="H306" i="2"/>
  <c r="H308" i="2" s="1"/>
  <c r="H310" i="2" s="1"/>
  <c r="H312" i="2" s="1"/>
  <c r="H314" i="2" s="1"/>
  <c r="H316" i="2" s="1"/>
  <c r="H318" i="2" s="1"/>
  <c r="G306" i="2"/>
  <c r="G308" i="2" s="1"/>
  <c r="G310" i="2" s="1"/>
  <c r="G312" i="2" s="1"/>
  <c r="G314" i="2" s="1"/>
  <c r="G316" i="2" s="1"/>
  <c r="G318" i="2" s="1"/>
  <c r="G307" i="2"/>
  <c r="G309" i="2" s="1"/>
  <c r="G311" i="2" s="1"/>
  <c r="G313" i="2" s="1"/>
  <c r="G315" i="2" s="1"/>
  <c r="G317" i="2" s="1"/>
  <c r="J198" i="2"/>
  <c r="I198" i="2"/>
  <c r="J197" i="2"/>
  <c r="I197" i="2"/>
  <c r="J196" i="2"/>
  <c r="I196" i="2"/>
  <c r="H196" i="2"/>
  <c r="G196" i="2"/>
  <c r="J195" i="2"/>
  <c r="I195" i="2"/>
  <c r="H195" i="2"/>
  <c r="G195" i="2"/>
  <c r="J194" i="2"/>
  <c r="I194" i="2"/>
  <c r="H194" i="2"/>
  <c r="G194" i="2"/>
  <c r="J189" i="2"/>
  <c r="I189" i="2"/>
  <c r="H189" i="2"/>
  <c r="G189" i="2"/>
  <c r="J188" i="2"/>
  <c r="I188" i="2"/>
  <c r="H188" i="2"/>
  <c r="G188" i="2"/>
  <c r="J180" i="2"/>
  <c r="I180" i="2"/>
  <c r="H180" i="2"/>
  <c r="G180" i="2"/>
  <c r="J179" i="2"/>
  <c r="I179" i="2"/>
  <c r="H179" i="2"/>
  <c r="G179" i="2"/>
  <c r="J178" i="2"/>
  <c r="I178" i="2"/>
  <c r="H178" i="2"/>
  <c r="G178" i="2"/>
  <c r="J177" i="2"/>
  <c r="I177" i="2"/>
  <c r="H177" i="2"/>
  <c r="G177" i="2"/>
  <c r="J176" i="2"/>
  <c r="I176" i="2"/>
  <c r="H176" i="2"/>
  <c r="G176" i="2"/>
  <c r="J175" i="2"/>
  <c r="I175" i="2"/>
  <c r="H175" i="2"/>
  <c r="G175" i="2"/>
  <c r="J174" i="2"/>
  <c r="I174" i="2"/>
  <c r="H174" i="2"/>
  <c r="G174" i="2"/>
  <c r="J173" i="2"/>
  <c r="I173" i="2"/>
  <c r="H173" i="2"/>
  <c r="G173" i="2"/>
  <c r="J172" i="2"/>
  <c r="I172" i="2"/>
  <c r="H172" i="2"/>
  <c r="G172" i="2"/>
  <c r="J171" i="2"/>
  <c r="I171" i="2"/>
  <c r="H171" i="2"/>
  <c r="G171" i="2"/>
  <c r="J170" i="2"/>
  <c r="I170" i="2"/>
  <c r="H170" i="2"/>
  <c r="G170" i="2"/>
  <c r="J169" i="2"/>
  <c r="I169" i="2"/>
  <c r="H169" i="2"/>
  <c r="G169" i="2"/>
  <c r="J168" i="2"/>
  <c r="I168" i="2"/>
  <c r="H168" i="2"/>
  <c r="G168" i="2"/>
  <c r="J167" i="2"/>
  <c r="I167" i="2"/>
  <c r="H167" i="2"/>
  <c r="G167" i="2"/>
  <c r="J166" i="2"/>
  <c r="I166" i="2"/>
  <c r="H166" i="2"/>
  <c r="G166" i="2"/>
  <c r="J150" i="2"/>
  <c r="I150" i="2"/>
  <c r="H150" i="2"/>
  <c r="G150" i="2"/>
  <c r="J149" i="2"/>
  <c r="I149" i="2"/>
  <c r="H149" i="2"/>
  <c r="G149" i="2"/>
  <c r="J148" i="2"/>
  <c r="I148" i="2"/>
  <c r="H148" i="2"/>
  <c r="G148" i="2"/>
  <c r="J147" i="2"/>
  <c r="I147" i="2"/>
  <c r="H147" i="2"/>
  <c r="G147" i="2"/>
  <c r="J146" i="2"/>
  <c r="I146" i="2"/>
  <c r="H146" i="2"/>
  <c r="G146" i="2"/>
  <c r="J145" i="2"/>
  <c r="I145" i="2"/>
  <c r="H145" i="2"/>
  <c r="G145" i="2"/>
  <c r="J144" i="2"/>
  <c r="I144" i="2"/>
  <c r="H144" i="2"/>
  <c r="G144" i="2"/>
  <c r="J108" i="2"/>
  <c r="I108" i="2"/>
  <c r="H108" i="2"/>
  <c r="G108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73" i="2"/>
  <c r="H72" i="2"/>
  <c r="H71" i="2"/>
  <c r="H70" i="2"/>
  <c r="H69" i="2"/>
  <c r="H68" i="2"/>
  <c r="H67" i="2"/>
  <c r="H66" i="2"/>
  <c r="H65" i="2"/>
  <c r="H63" i="2"/>
  <c r="H62" i="2"/>
  <c r="H61" i="2"/>
  <c r="H60" i="2"/>
  <c r="H59" i="2"/>
  <c r="H58" i="2"/>
  <c r="H57" i="2"/>
  <c r="H64" i="2"/>
  <c r="H105" i="2"/>
  <c r="H106" i="2"/>
  <c r="H296" i="2" s="1"/>
  <c r="H298" i="2" s="1"/>
  <c r="H300" i="2" s="1"/>
  <c r="H302" i="2" s="1"/>
  <c r="H304" i="2" s="1"/>
  <c r="J105" i="2"/>
  <c r="J106" i="2"/>
  <c r="J296" i="2" s="1"/>
  <c r="J298" i="2" s="1"/>
  <c r="J300" i="2" s="1"/>
  <c r="J302" i="2" s="1"/>
  <c r="J304" i="2" s="1"/>
  <c r="I101" i="2"/>
  <c r="J101" i="2"/>
  <c r="I102" i="2"/>
  <c r="J102" i="2"/>
  <c r="I103" i="2"/>
  <c r="I104" i="2"/>
  <c r="J104" i="2"/>
  <c r="G296" i="2"/>
  <c r="G298" i="2" s="1"/>
  <c r="G300" i="2" s="1"/>
  <c r="G302" i="2" s="1"/>
  <c r="G304" i="2" s="1"/>
  <c r="I106" i="2"/>
  <c r="I99" i="2"/>
  <c r="J99" i="2"/>
  <c r="I100" i="2"/>
  <c r="J28" i="2"/>
  <c r="I28" i="2"/>
  <c r="H28" i="2"/>
  <c r="J27" i="2"/>
  <c r="I27" i="2"/>
  <c r="H27" i="2"/>
  <c r="J26" i="2"/>
  <c r="I26" i="2"/>
  <c r="H26" i="2"/>
  <c r="J25" i="2"/>
  <c r="I25" i="2"/>
  <c r="H25" i="2"/>
  <c r="J24" i="2"/>
  <c r="I24" i="2"/>
  <c r="H24" i="2"/>
  <c r="J23" i="2"/>
  <c r="I23" i="2"/>
  <c r="H23" i="2"/>
  <c r="J22" i="2"/>
  <c r="I22" i="2"/>
  <c r="H22" i="2"/>
  <c r="J21" i="2"/>
  <c r="I21" i="2"/>
  <c r="H21" i="2"/>
  <c r="J20" i="2"/>
  <c r="I20" i="2"/>
  <c r="H20" i="2"/>
  <c r="J98" i="2"/>
  <c r="I98" i="2"/>
  <c r="J97" i="2"/>
  <c r="I97" i="2"/>
  <c r="J96" i="2"/>
  <c r="I96" i="2"/>
  <c r="J94" i="2"/>
  <c r="I94" i="2"/>
  <c r="J93" i="2"/>
  <c r="I93" i="2"/>
  <c r="J92" i="2"/>
  <c r="I92" i="2"/>
  <c r="J91" i="2"/>
  <c r="I91" i="2"/>
  <c r="J90" i="2"/>
  <c r="I90" i="2"/>
  <c r="J89" i="2"/>
  <c r="I89" i="2"/>
  <c r="J88" i="2"/>
  <c r="I88" i="2"/>
  <c r="J87" i="2"/>
  <c r="I87" i="2"/>
  <c r="J86" i="2"/>
  <c r="I86" i="2"/>
  <c r="J85" i="2"/>
  <c r="I85" i="2"/>
  <c r="J84" i="2"/>
  <c r="I84" i="2"/>
  <c r="I83" i="2" l="1"/>
  <c r="I82" i="2"/>
  <c r="I81" i="2"/>
  <c r="I80" i="2"/>
  <c r="I79" i="2"/>
  <c r="I78" i="2"/>
  <c r="I77" i="2"/>
  <c r="I76" i="2"/>
  <c r="I75" i="2"/>
  <c r="I74" i="2"/>
  <c r="J73" i="2"/>
  <c r="I73" i="2"/>
  <c r="J72" i="2"/>
  <c r="I72" i="2"/>
  <c r="J71" i="2"/>
  <c r="I71" i="2"/>
  <c r="J70" i="2"/>
  <c r="I70" i="2"/>
  <c r="J69" i="2"/>
  <c r="I69" i="2"/>
  <c r="J68" i="2"/>
  <c r="I68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J60" i="2"/>
  <c r="I60" i="2"/>
  <c r="J59" i="2"/>
  <c r="I59" i="2"/>
  <c r="J58" i="2"/>
  <c r="I58" i="2"/>
  <c r="J57" i="2"/>
  <c r="I57" i="2"/>
  <c r="J56" i="2"/>
  <c r="I56" i="2"/>
  <c r="J55" i="2"/>
  <c r="I55" i="2"/>
  <c r="I54" i="2"/>
  <c r="I53" i="2"/>
  <c r="I52" i="2"/>
  <c r="I51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16" i="2"/>
  <c r="I16" i="2"/>
  <c r="H16" i="2"/>
  <c r="J15" i="2"/>
  <c r="I15" i="2"/>
  <c r="H15" i="2"/>
  <c r="J14" i="2"/>
  <c r="H14" i="2"/>
  <c r="J19" i="2"/>
  <c r="I19" i="2"/>
  <c r="H19" i="2"/>
  <c r="J18" i="2"/>
  <c r="I18" i="2"/>
  <c r="H18" i="2"/>
  <c r="J17" i="2"/>
  <c r="H17" i="2"/>
  <c r="I17" i="2"/>
  <c r="H198" i="2" l="1"/>
  <c r="E320" i="2"/>
  <c r="E197" i="2"/>
  <c r="H197" i="2" s="1"/>
  <c r="G198" i="2"/>
  <c r="G197" i="2" s="1"/>
</calcChain>
</file>

<file path=xl/sharedStrings.xml><?xml version="1.0" encoding="utf-8"?>
<sst xmlns="http://schemas.openxmlformats.org/spreadsheetml/2006/main" count="8746" uniqueCount="778">
  <si>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</si>
  <si>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</si>
  <si>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</si>
  <si>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</si>
  <si>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</si>
  <si>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</si>
  <si>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</si>
  <si>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</si>
  <si>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</si>
  <si>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</si>
  <si>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</si>
  <si>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</si>
  <si>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</si>
  <si>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</si>
  <si>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</si>
  <si>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</si>
  <si>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</si>
  <si>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</si>
  <si>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</si>
  <si>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</si>
  <si>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</si>
  <si>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</si>
  <si>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</si>
  <si>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</si>
  <si>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</si>
  <si>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</si>
  <si>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</si>
  <si>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</si>
  <si>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</si>
  <si>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</si>
  <si>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</si>
  <si>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</si>
  <si>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</si>
  <si>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</si>
  <si>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</si>
  <si>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</si>
  <si>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</si>
  <si>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</si>
  <si>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</si>
  <si>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</si>
  <si>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</si>
  <si>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</si>
  <si>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</si>
  <si>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</si>
  <si>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</si>
  <si>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</si>
  <si>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</si>
  <si>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</si>
  <si>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</si>
  <si>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</si>
  <si>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</si>
  <si>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</si>
  <si>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</si>
  <si>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</si>
  <si>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</si>
  <si>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</si>
  <si>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</si>
  <si>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</si>
  <si>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</si>
  <si>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</si>
  <si>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</si>
  <si>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</si>
  <si>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</si>
  <si>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</si>
  <si>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</si>
  <si>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</si>
  <si>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</si>
  <si>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</si>
  <si>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</si>
  <si>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</si>
  <si>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</si>
  <si>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</si>
  <si>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2019 рік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</si>
  <si>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</si>
  <si>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</si>
  <si>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</si>
  <si>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</si>
  <si>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</si>
  <si>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</si>
  <si>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</si>
  <si>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</si>
  <si>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</si>
  <si>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</si>
  <si>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</si>
  <si>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</si>
  <si>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</si>
  <si>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</si>
  <si>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</si>
  <si>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</si>
  <si>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Коди</t>
  </si>
  <si>
    <t>Приріст (+,-)</t>
  </si>
  <si>
    <t>Виконано</t>
  </si>
  <si>
    <t>Уточнений план на рік</t>
  </si>
  <si>
    <t>Відхилення</t>
  </si>
  <si>
    <t>% виконання</t>
  </si>
  <si>
    <t>План на рік</t>
  </si>
  <si>
    <t>Коди бюджетної класифікації</t>
  </si>
  <si>
    <t>0100</t>
  </si>
  <si>
    <t>Державне управління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</si>
  <si>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</si>
  <si>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</si>
  <si>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</si>
  <si>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</si>
  <si>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</si>
  <si>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</si>
  <si>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</si>
  <si>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</si>
  <si>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</si>
  <si>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</si>
  <si>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</si>
  <si>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</si>
  <si>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</si>
  <si>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</si>
  <si>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</si>
  <si>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</si>
  <si>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</si>
  <si>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</si>
  <si>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</si>
  <si>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</si>
  <si>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</si>
  <si>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</si>
  <si>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</si>
  <si>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</si>
  <si>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</si>
  <si>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</si>
  <si>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</si>
  <si>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</si>
  <si>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</si>
  <si>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</si>
  <si>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</si>
  <si>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</si>
  <si>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</si>
  <si>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</si>
  <si>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</si>
  <si>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</si>
  <si>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</si>
  <si>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</si>
  <si>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</si>
  <si>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</si>
  <si>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</si>
  <si>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</si>
  <si>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</si>
  <si>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</si>
  <si>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</si>
  <si>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</si>
  <si>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2220</t>
  </si>
  <si>
    <t>Медикаменти та перев`язувальні матеріали</t>
  </si>
  <si>
    <t>2230</t>
  </si>
  <si>
    <t>Продукти харчування</t>
  </si>
  <si>
    <t>2700</t>
  </si>
  <si>
    <t>Соціальне забезпечення</t>
  </si>
  <si>
    <t>2730</t>
  </si>
  <si>
    <t>Інші виплати населенню</t>
  </si>
  <si>
    <t>3130</t>
  </si>
  <si>
    <t>Капітальний ремонт</t>
  </si>
  <si>
    <t>3132</t>
  </si>
  <si>
    <t>Капітальний ремонт інших об`єктів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</si>
  <si>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</si>
  <si>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</si>
  <si>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</si>
  <si>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</si>
  <si>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</si>
  <si>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</si>
  <si>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</si>
  <si>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</si>
  <si>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</si>
  <si>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</si>
  <si>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</si>
  <si>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</si>
  <si>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</si>
  <si>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</si>
  <si>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</si>
  <si>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</si>
  <si>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Охорона здоров`я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</si>
  <si>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</si>
  <si>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</si>
  <si>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</si>
  <si>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</si>
  <si>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</si>
  <si>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</si>
  <si>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</si>
  <si>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</si>
  <si>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Первинна медична допомога населенню, що надається центрами первинної медичної (медико-санітарної) допомоги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</si>
  <si>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</si>
  <si>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</si>
  <si>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</si>
  <si>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</si>
  <si>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Соціальний захист та соціальне забезпечення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</si>
  <si>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</si>
  <si>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</si>
  <si>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</si>
  <si>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</si>
  <si>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</si>
  <si>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</si>
  <si>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</si>
  <si>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</si>
  <si>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</si>
  <si>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</si>
  <si>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</si>
  <si>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</si>
  <si>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</si>
  <si>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</si>
  <si>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</si>
  <si>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</si>
  <si>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</si>
  <si>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</si>
  <si>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5032</t>
  </si>
  <si>
    <t>Фінансова підтримка дитячо-юнацьких спортивних шкіл фізкультурно-спортивних товариств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</si>
  <si>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</si>
  <si>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</si>
  <si>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</si>
  <si>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</si>
  <si>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</si>
  <si>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</si>
  <si>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</si>
  <si>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</si>
  <si>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</si>
  <si>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</si>
  <si>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</si>
  <si>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</si>
  <si>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6040</t>
  </si>
  <si>
    <t>Заходи, пов`язані з поліпшенням питної води</t>
  </si>
  <si>
    <t>7000</t>
  </si>
  <si>
    <t>Економічна діяльність</t>
  </si>
  <si>
    <t>2281</t>
  </si>
  <si>
    <t>Дослідження і розробки, окремі заходи розвитку по реалізації державних (регіональних) програм</t>
  </si>
  <si>
    <t>3120</t>
  </si>
  <si>
    <t>Капітальне будівництво (придбання)</t>
  </si>
  <si>
    <t>3122</t>
  </si>
  <si>
    <t>Капітальне будівництво (придбання) інших об`єктів</t>
  </si>
  <si>
    <t>Реконструкція та реставрація</t>
  </si>
  <si>
    <t>3142</t>
  </si>
  <si>
    <t>Реконструкція та реставрація інших об`єктів</t>
  </si>
  <si>
    <t>7130</t>
  </si>
  <si>
    <t>Здійснення заходів із землеустрою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</si>
  <si>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</si>
  <si>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</si>
  <si>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</si>
  <si>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</si>
  <si>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</si>
  <si>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</si>
  <si>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</si>
  <si>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</si>
  <si>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</si>
  <si>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</si>
  <si>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7362</t>
  </si>
  <si>
    <t>Виконання інвестиційних проектів в рамках формування інфраструктури об`єднаних територіальних громад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</si>
  <si>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</si>
  <si>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</si>
  <si>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</si>
  <si>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</si>
  <si>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</si>
  <si>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</si>
  <si>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</si>
  <si>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</si>
  <si>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</si>
  <si>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</si>
  <si>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8120</t>
  </si>
  <si>
    <t>Заходи з організації рятування на водах</t>
  </si>
  <si>
    <t>8340</t>
  </si>
  <si>
    <t>Природоохоронні заходи за рахунок цільових фондів</t>
  </si>
  <si>
    <t>9000</t>
  </si>
  <si>
    <t>Міжбюджетні трансферти</t>
  </si>
  <si>
    <t>2620</t>
  </si>
  <si>
    <t>Поточні трансферти органам державного управління інших рівнів</t>
  </si>
  <si>
    <t>3220</t>
  </si>
  <si>
    <t>Капітальні трансферти органам державного управління інших рівнів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</si>
  <si>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</si>
  <si>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</si>
  <si>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</si>
  <si>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</si>
  <si>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9740</t>
  </si>
  <si>
    <t>Субвенція з місцевого бюджету на здійснення природоохоронних заходів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</si>
  <si>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</si>
  <si>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</si>
  <si>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</si>
  <si>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Всього по бюджету</t>
  </si>
  <si>
    <t>Дефіцит (-)/ Профіцит (+)</t>
  </si>
  <si>
    <t>200000</t>
  </si>
  <si>
    <t>Внутрішнє фінансування</t>
  </si>
  <si>
    <t>205000</t>
  </si>
  <si>
    <t>Фінансування за рахунок залишків коштів на рахунках бюджетних установ</t>
  </si>
  <si>
    <t>205100</t>
  </si>
  <si>
    <t>На початок періоду</t>
  </si>
  <si>
    <t>205200</t>
  </si>
  <si>
    <t>На кінець періоду</t>
  </si>
  <si>
    <t>205340</t>
  </si>
  <si>
    <t>Інші розрахунки</t>
  </si>
  <si>
    <t>206110</t>
  </si>
  <si>
    <t>Повернення бюджетних коштів з депозитів</t>
  </si>
  <si>
    <t>206210</t>
  </si>
  <si>
    <t>Розміщення бюджетних коштів на депозитах</t>
  </si>
  <si>
    <t>208000</t>
  </si>
  <si>
    <t>Фінансування за рахунок зміни залишків коштів бюджетів</t>
  </si>
  <si>
    <t>208100</t>
  </si>
  <si>
    <t>208200</t>
  </si>
  <si>
    <t>208340</t>
  </si>
  <si>
    <t>208400</t>
  </si>
  <si>
    <t>Кошти, що передаються із загального фонду до бюджету розвитку (спеціального фонду)</t>
  </si>
  <si>
    <t>600000</t>
  </si>
  <si>
    <t>Фінансування за активними операціями</t>
  </si>
  <si>
    <t>601110</t>
  </si>
  <si>
    <t>601210</t>
  </si>
  <si>
    <t>602000</t>
  </si>
  <si>
    <t>Зміни обсягів бюджетних коштів</t>
  </si>
  <si>
    <t>602100</t>
  </si>
  <si>
    <t>602200</t>
  </si>
  <si>
    <t>602304</t>
  </si>
  <si>
    <t>602400</t>
  </si>
  <si>
    <t>Повернення бюджетних коштів з депозитів, надходження внаслідок продажу/пред'явлення цінних паперів</t>
  </si>
  <si>
    <t>ДОХОДИ - загальний фонд</t>
  </si>
  <si>
    <t>ДОХОДИ - спеціальний фонд</t>
  </si>
  <si>
    <t>ДОХОДИ - разом</t>
  </si>
  <si>
    <t>ФІНАНСУВАННЯ - спеціальний фонд</t>
  </si>
  <si>
    <t>ФІНАНСУВАННЯ - разом</t>
  </si>
  <si>
    <t>ВИДАТКИ - загальний фонд</t>
  </si>
  <si>
    <t>ВИДАТКИ - спеціальний фонд</t>
  </si>
  <si>
    <t>ВИДАТКИ - разом</t>
  </si>
  <si>
    <t>ЗВІТ</t>
  </si>
  <si>
    <t xml:space="preserve">про виконання бюджету </t>
  </si>
  <si>
    <t>виконавчого комітету міської ради</t>
  </si>
  <si>
    <t>О.А.Буніна</t>
  </si>
  <si>
    <t>Керуючий справами (секретар)</t>
  </si>
  <si>
    <t>за 2020 рік</t>
  </si>
  <si>
    <t>2020/2019, грн.</t>
  </si>
  <si>
    <t>2020/2019, %</t>
  </si>
  <si>
    <t/>
  </si>
  <si>
    <t>плата за встановлення земельного сервітуту</t>
  </si>
  <si>
    <t>Дотації</t>
  </si>
  <si>
    <t>Базова дотація</t>
  </si>
  <si>
    <t>,</t>
  </si>
  <si>
    <t>Інші дотаціїї з місцевого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</si>
  <si>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</si>
  <si>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Дотація </t>
  </si>
  <si>
    <t>субвенції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</si>
  <si>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</si>
  <si>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Фінансова підтримка засобів масової інформації</t>
  </si>
  <si>
    <t>8410</t>
  </si>
  <si>
    <t>Інша діяльність у сфері житлово-комунального господарства</t>
  </si>
  <si>
    <t>6090</t>
  </si>
  <si>
    <t>Здійснення заходів та реалізація проектів на виконання Державної цільової соціальної програми `Молодь України`</t>
  </si>
  <si>
    <t>3131</t>
  </si>
  <si>
    <t>Методичне забезпечення діяльності закладів освіти</t>
  </si>
  <si>
    <t>Надання спеціальної освіти мистецькими школами</t>
  </si>
  <si>
    <t>Надання позашкільної освіти закладами позашкільної освіти, заходи із позашкільної роботи з дітьми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</si>
  <si>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</si>
  <si>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Проведення місцевих виборів</t>
  </si>
  <si>
    <t>0191</t>
  </si>
  <si>
    <t>Загальний фонд</t>
  </si>
  <si>
    <t>Капітальне будівництво (придбання) житла</t>
  </si>
  <si>
    <t>3121</t>
  </si>
  <si>
    <t>Придбання житла для окремих категорій населення відповідно до законодавства</t>
  </si>
  <si>
    <t>6082</t>
  </si>
  <si>
    <t>Разом коштів, отриманих з усіх джерел фінансування бюджету за типом боргового зобов'язання**</t>
  </si>
  <si>
    <t>Разом коштів, отриманих з усіх джерел фінансування бюджету за типом боргового зобов'язання*</t>
  </si>
  <si>
    <t>604200</t>
  </si>
  <si>
    <t>604100</t>
  </si>
  <si>
    <t>604000</t>
  </si>
  <si>
    <t>Зміни обсягів товарно-матеріальних цінностей</t>
  </si>
  <si>
    <t>603000</t>
  </si>
  <si>
    <t>Фінансування за рахунок коштів єдиного казначейського рахунку</t>
  </si>
  <si>
    <t>Кошти, що передаються із загального фонду бюджету до бюджету розвитку (спеціального фонду) </t>
  </si>
  <si>
    <t>602305</t>
  </si>
  <si>
    <t>Кошти, передані з місцевих бюджетів населених пунктів Донецької та Луганської областей, на території яких органи державної влади тимчасово не здійснюють своїх повноважень, до спеціального фонду відповідних обласних бюджетів**</t>
  </si>
  <si>
    <t>Кошти, передані з місцевих бюджетів населених пунктів Донецької та Луганської областей, на території яких органи державної влади тимчасово не здійснюють своїх повноважень, до спеціального фонду відповідних обласних бюджетів*</t>
  </si>
  <si>
    <t>Інші розрахунки**</t>
  </si>
  <si>
    <t>Інші розрахунки*</t>
  </si>
  <si>
    <t>602303</t>
  </si>
  <si>
    <t>Передача коштів із загального до спеціального фонду бюджету**</t>
  </si>
  <si>
    <t>Передача коштів із загального до спеціального фонду бюджету*</t>
  </si>
  <si>
    <t>602302</t>
  </si>
  <si>
    <t>Передача коштів із спеціального до загального фонду бюджету**</t>
  </si>
  <si>
    <t>Передача коштів із спеціального до загального фонду бюджету*</t>
  </si>
  <si>
    <t>602301</t>
  </si>
  <si>
    <t>Курсова різниця**</t>
  </si>
  <si>
    <t>Курсова різниця*</t>
  </si>
  <si>
    <t>602300</t>
  </si>
  <si>
    <t>Зміни обсягів бюджетних коштів**</t>
  </si>
  <si>
    <t>Зміни обсягів бюджетних коштів*</t>
  </si>
  <si>
    <t>601220</t>
  </si>
  <si>
    <t>Придбання цінних паперів</t>
  </si>
  <si>
    <t>601200</t>
  </si>
  <si>
    <t>Розміщення бюджетних коштів на депозитах, придбання цінних паперів</t>
  </si>
  <si>
    <t>601120</t>
  </si>
  <si>
    <t>Надходження внаслідок продажу / пред’явлення цінних паперів</t>
  </si>
  <si>
    <t>601100</t>
  </si>
  <si>
    <t>Повернення бюджетних коштів з депозитів, надходження внаслідок продажу/ пред'явлення цінних паперів</t>
  </si>
  <si>
    <t>601000</t>
  </si>
  <si>
    <t>Зміни обсягів депозитів і цінних паперів, що використовуються для управління ліквідністю</t>
  </si>
  <si>
    <t>Фінансування за активними операціями**</t>
  </si>
  <si>
    <t>Фінансування за активними операціями*</t>
  </si>
  <si>
    <t>403200</t>
  </si>
  <si>
    <t>Зовнішні зобов’язання</t>
  </si>
  <si>
    <t>403100</t>
  </si>
  <si>
    <t>Внутрішні зобов’язання</t>
  </si>
  <si>
    <t>403000</t>
  </si>
  <si>
    <t>Коригування</t>
  </si>
  <si>
    <t>402204</t>
  </si>
  <si>
    <t>Інші зобов'язання</t>
  </si>
  <si>
    <t>402203</t>
  </si>
  <si>
    <t>Короткострокові зобов'язання та векселі</t>
  </si>
  <si>
    <t>402202</t>
  </si>
  <si>
    <t>Середньострокові зобов'язання</t>
  </si>
  <si>
    <t>402201</t>
  </si>
  <si>
    <t>Довгострокові зобов'язання</t>
  </si>
  <si>
    <t>402200</t>
  </si>
  <si>
    <t>Зовнішні зобов'язання</t>
  </si>
  <si>
    <t>402104</t>
  </si>
  <si>
    <t>402103</t>
  </si>
  <si>
    <t>402102</t>
  </si>
  <si>
    <t>402101</t>
  </si>
  <si>
    <t>402100</t>
  </si>
  <si>
    <t>Внутрішні зобов'язання</t>
  </si>
  <si>
    <t>402000</t>
  </si>
  <si>
    <t>Погашення</t>
  </si>
  <si>
    <t>401204</t>
  </si>
  <si>
    <t>401203</t>
  </si>
  <si>
    <t>401202</t>
  </si>
  <si>
    <t>401201</t>
  </si>
  <si>
    <t>401200</t>
  </si>
  <si>
    <t>Зовнішні запозичення</t>
  </si>
  <si>
    <t>401104</t>
  </si>
  <si>
    <t>401103</t>
  </si>
  <si>
    <t>401102</t>
  </si>
  <si>
    <t>401101</t>
  </si>
  <si>
    <t>401100</t>
  </si>
  <si>
    <t>Внутрішні запозичення</t>
  </si>
  <si>
    <t>401000</t>
  </si>
  <si>
    <t>Запозичення</t>
  </si>
  <si>
    <t>400000</t>
  </si>
  <si>
    <t>Фінансування за борговими операціями</t>
  </si>
  <si>
    <t>Фінансування бюджету за типом боргового зобов'язання</t>
  </si>
  <si>
    <t>Разом  коштів,  отриманих  з усіх джерел фінансування бюджету за типом кредитора **</t>
  </si>
  <si>
    <t>Разом  коштів,  отриманих  з усіх джерел фінансування бюджету за типом кредитора *</t>
  </si>
  <si>
    <t>307000</t>
  </si>
  <si>
    <t>306200</t>
  </si>
  <si>
    <t>306100</t>
  </si>
  <si>
    <t>306000</t>
  </si>
  <si>
    <t>305200</t>
  </si>
  <si>
    <t>Погашено позик</t>
  </si>
  <si>
    <t>305100</t>
  </si>
  <si>
    <t>Одержано позик</t>
  </si>
  <si>
    <t>305000</t>
  </si>
  <si>
    <t>Інше зовнішнє фінансування</t>
  </si>
  <si>
    <t>304200</t>
  </si>
  <si>
    <t>304100</t>
  </si>
  <si>
    <t>304000</t>
  </si>
  <si>
    <t>Фінансування за рахунок випуску цінних паперів</t>
  </si>
  <si>
    <t>303200</t>
  </si>
  <si>
    <t>303100</t>
  </si>
  <si>
    <t>303000</t>
  </si>
  <si>
    <t>Позики, надані іноземними комерційними банками, іншими іноземними фінансовими установами</t>
  </si>
  <si>
    <t>302200</t>
  </si>
  <si>
    <t>302100</t>
  </si>
  <si>
    <t>302000</t>
  </si>
  <si>
    <t>Позики, надані органами управління іноземних держав</t>
  </si>
  <si>
    <t>301200</t>
  </si>
  <si>
    <t>301100</t>
  </si>
  <si>
    <t>301000</t>
  </si>
  <si>
    <t>Позики, надані міжнародними організаціями економічного розвитку</t>
  </si>
  <si>
    <t>300000</t>
  </si>
  <si>
    <t>Зовнішнє фінансування</t>
  </si>
  <si>
    <t>209200</t>
  </si>
  <si>
    <t>209100</t>
  </si>
  <si>
    <t>209000</t>
  </si>
  <si>
    <t>208350</t>
  </si>
  <si>
    <t>208330</t>
  </si>
  <si>
    <t>208320</t>
  </si>
  <si>
    <t>208310</t>
  </si>
  <si>
    <t>208300</t>
  </si>
  <si>
    <t>Фінансування за рахунок зміни залишків коштів бюджетів**</t>
  </si>
  <si>
    <t>Фінансування за рахунок зміни залишків коштів бюджетів*</t>
  </si>
  <si>
    <t>207000</t>
  </si>
  <si>
    <t>Коригування**</t>
  </si>
  <si>
    <t>Коригування*</t>
  </si>
  <si>
    <t>206220</t>
  </si>
  <si>
    <t>206200</t>
  </si>
  <si>
    <t>206120</t>
  </si>
  <si>
    <t>206100</t>
  </si>
  <si>
    <t>206000</t>
  </si>
  <si>
    <t>205330</t>
  </si>
  <si>
    <t>205310</t>
  </si>
  <si>
    <t>205300</t>
  </si>
  <si>
    <t>Фінансування за рахунок залишків коштів на рахунках бюджетних установ**</t>
  </si>
  <si>
    <t>Фінансування за рахунок залишків коштів на рахунках бюджетних установ*</t>
  </si>
  <si>
    <t>203620</t>
  </si>
  <si>
    <t>203610</t>
  </si>
  <si>
    <t>203600</t>
  </si>
  <si>
    <t>Інше внутрішнє фінансування</t>
  </si>
  <si>
    <t>203520</t>
  </si>
  <si>
    <t>203510</t>
  </si>
  <si>
    <t>203500</t>
  </si>
  <si>
    <t>203420</t>
  </si>
  <si>
    <t>Повернено</t>
  </si>
  <si>
    <t>203410</t>
  </si>
  <si>
    <t>Одержано</t>
  </si>
  <si>
    <t>203400</t>
  </si>
  <si>
    <t>203320</t>
  </si>
  <si>
    <t>203310</t>
  </si>
  <si>
    <t>203300</t>
  </si>
  <si>
    <t>Позики нефінансового приватного сектора</t>
  </si>
  <si>
    <t>203220</t>
  </si>
  <si>
    <t>203210</t>
  </si>
  <si>
    <t>203200</t>
  </si>
  <si>
    <t>Позики нефінансових державних підприємств</t>
  </si>
  <si>
    <t>203120</t>
  </si>
  <si>
    <t>203110</t>
  </si>
  <si>
    <t>203100</t>
  </si>
  <si>
    <t>Позики інших фінансових установ</t>
  </si>
  <si>
    <t>203000</t>
  </si>
  <si>
    <t>202220</t>
  </si>
  <si>
    <t>202210</t>
  </si>
  <si>
    <t>202200</t>
  </si>
  <si>
    <t>Фінансування за рахунок інших банків</t>
  </si>
  <si>
    <t>202120</t>
  </si>
  <si>
    <t>202110</t>
  </si>
  <si>
    <t>202100</t>
  </si>
  <si>
    <t>Фінансування за рахунок позик Національного банку України</t>
  </si>
  <si>
    <t>202000</t>
  </si>
  <si>
    <t>Фінансування за рахунок позик банківських установ</t>
  </si>
  <si>
    <t>201120</t>
  </si>
  <si>
    <t>201110</t>
  </si>
  <si>
    <t>201100</t>
  </si>
  <si>
    <t>Позики, одержані з державних фондів</t>
  </si>
  <si>
    <t>201000</t>
  </si>
  <si>
    <t>Фінансування за рахунок коштів  державних фондів</t>
  </si>
  <si>
    <t>Внутрішнє фінансування**</t>
  </si>
  <si>
    <t>Внутрішнє фінансування*</t>
  </si>
  <si>
    <t>Фінансування бюджету за типом кредитора</t>
  </si>
  <si>
    <t>Дефіцит (-) /профіцит (+)**</t>
  </si>
  <si>
    <t>Дефіцит (-) /профіцит (+)*</t>
  </si>
  <si>
    <t>IV. Фінансування</t>
  </si>
  <si>
    <t>900203</t>
  </si>
  <si>
    <t>Усього</t>
  </si>
  <si>
    <t>0219770</t>
  </si>
  <si>
    <t>0180</t>
  </si>
  <si>
    <t>0219710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</si>
  <si>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</si>
  <si>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</si>
  <si>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</si>
  <si>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0219410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</si>
  <si>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</si>
  <si>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</si>
  <si>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</si>
  <si>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900202</t>
  </si>
  <si>
    <t>Усього видатків з трансфертами, що передаються до державного бюджету</t>
  </si>
  <si>
    <t>0219800</t>
  </si>
  <si>
    <t>900201</t>
  </si>
  <si>
    <t>Усього видатків без урахування міжбюджетних трансфертів</t>
  </si>
  <si>
    <t>0218410</t>
  </si>
  <si>
    <t>0830</t>
  </si>
  <si>
    <t>8400</t>
  </si>
  <si>
    <t>Засоби масової інформації</t>
  </si>
  <si>
    <t>0218340</t>
  </si>
  <si>
    <t>0540</t>
  </si>
  <si>
    <t>8300</t>
  </si>
  <si>
    <t>Охорона навколишнього природного середовища</t>
  </si>
  <si>
    <t>0218120</t>
  </si>
  <si>
    <t>0320</t>
  </si>
  <si>
    <t>8100</t>
  </si>
  <si>
    <t>Захист населення і територій від надзвичайних ситуацій техногенного та природного характеру</t>
  </si>
  <si>
    <t>0217693</t>
  </si>
  <si>
    <t>0490</t>
  </si>
  <si>
    <t>Інші заходи, пов'язані з економічною діяльністю</t>
  </si>
  <si>
    <t>7690</t>
  </si>
  <si>
    <t>Інша економічна діяльність</t>
  </si>
  <si>
    <t>0217680</t>
  </si>
  <si>
    <t>7600</t>
  </si>
  <si>
    <t>Інші програми та заходи, пов'язані з економічною діяльністю</t>
  </si>
  <si>
    <t>0217461</t>
  </si>
  <si>
    <t>0456</t>
  </si>
  <si>
    <t>7460</t>
  </si>
  <si>
    <t>Утримання та розвиток автомобільних доріг та дорожньої інфраструктури</t>
  </si>
  <si>
    <t>7400</t>
  </si>
  <si>
    <t>Транспорт та транспортна інфраструктура, дорожнє господарство</t>
  </si>
  <si>
    <t>0217321</t>
  </si>
  <si>
    <t>0443</t>
  </si>
  <si>
    <t>7320</t>
  </si>
  <si>
    <t>Будівництво об'єктів соціально-культурного призначення</t>
  </si>
  <si>
    <t>0217310</t>
  </si>
  <si>
    <t>Будівництво об'єктів житлово-комунального господарства</t>
  </si>
  <si>
    <t>7300</t>
  </si>
  <si>
    <t>Будівництво та регіональний розвиток</t>
  </si>
  <si>
    <t>0217130</t>
  </si>
  <si>
    <t>0421</t>
  </si>
  <si>
    <t>Здійснення  заходів із землеустрою</t>
  </si>
  <si>
    <t>7100</t>
  </si>
  <si>
    <t>Сільське, лісове, рибне господарство та мисливство</t>
  </si>
  <si>
    <t>0216090</t>
  </si>
  <si>
    <t>0640</t>
  </si>
  <si>
    <t>0216082</t>
  </si>
  <si>
    <t>0610</t>
  </si>
  <si>
    <t>6080</t>
  </si>
  <si>
    <t>Реалізація державних та місцевих житлових програм</t>
  </si>
  <si>
    <t>0216030</t>
  </si>
  <si>
    <t>0620</t>
  </si>
  <si>
    <t>0216013</t>
  </si>
  <si>
    <t>6010</t>
  </si>
  <si>
    <t>Утримання та ефективна експлуатація об'єктів житлово-комунального господарства</t>
  </si>
  <si>
    <t>0215032</t>
  </si>
  <si>
    <t>0810</t>
  </si>
  <si>
    <t>5030</t>
  </si>
  <si>
    <t>Розвиток дитячо-юнацького та резервного спорту</t>
  </si>
  <si>
    <t>Фізична культура і спорт</t>
  </si>
  <si>
    <t>0214082</t>
  </si>
  <si>
    <t>0829</t>
  </si>
  <si>
    <t>0214081</t>
  </si>
  <si>
    <t>4080</t>
  </si>
  <si>
    <t>Інші заклади та заходи в галузі культури і мистецтва</t>
  </si>
  <si>
    <t>0214060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</si>
  <si>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</si>
  <si>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</si>
  <si>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0214030</t>
  </si>
  <si>
    <t>0824</t>
  </si>
  <si>
    <t>Культура і мистецтво</t>
  </si>
  <si>
    <t>0213242</t>
  </si>
  <si>
    <t>3240</t>
  </si>
  <si>
    <t>Інші заклади та заходи</t>
  </si>
  <si>
    <t>0213131</t>
  </si>
  <si>
    <t>Здійснення заходів та реалізація проектів на виконання Державної цільової соціальної програми 'Молодь України'</t>
  </si>
  <si>
    <t>Реалізація державної політики у молодіжній сфері</t>
  </si>
  <si>
    <t>0212111</t>
  </si>
  <si>
    <t>0726</t>
  </si>
  <si>
    <t>Первинна медична допомога населенню</t>
  </si>
  <si>
    <t>Охорона здоров'я</t>
  </si>
  <si>
    <t>0211162</t>
  </si>
  <si>
    <t>0990</t>
  </si>
  <si>
    <t>0211161</t>
  </si>
  <si>
    <t>1160</t>
  </si>
  <si>
    <t>Інші програми, заклади та заходи у сфері освіти</t>
  </si>
  <si>
    <t>0211150</t>
  </si>
  <si>
    <t>0211100</t>
  </si>
  <si>
    <t>0960</t>
  </si>
  <si>
    <t>0211090</t>
  </si>
  <si>
    <t>0211020</t>
  </si>
  <si>
    <t>0921</t>
  </si>
  <si>
    <t>Надання загальної середньої освіти закладами середньої освіти (у т.ч.з дошкільними підрозділами ( відділеннями, групами))</t>
  </si>
  <si>
    <t>0211010</t>
  </si>
  <si>
    <t>0910</t>
  </si>
  <si>
    <t>0210191</t>
  </si>
  <si>
    <t>0160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</si>
  <si>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</si>
  <si>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</si>
  <si>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0210150</t>
  </si>
  <si>
    <t>0111</t>
  </si>
  <si>
    <t>ІІ. Видатки</t>
  </si>
  <si>
    <t>90010300</t>
  </si>
  <si>
    <t>41053900</t>
  </si>
  <si>
    <t>41053000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</si>
  <si>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</si>
  <si>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</si>
  <si>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41051200</t>
  </si>
  <si>
    <t>41050000</t>
  </si>
  <si>
    <t>41040400</t>
  </si>
  <si>
    <t>Інші дотації з місцевого бюджету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</si>
  <si>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</si>
  <si>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</si>
  <si>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41040000</t>
  </si>
  <si>
    <t>90010200</t>
  </si>
  <si>
    <t>Усього доходів з урахуванням міжбюджетних трансфертів з державного бюджету</t>
  </si>
  <si>
    <t>41034200</t>
  </si>
  <si>
    <t>41033900</t>
  </si>
  <si>
    <t>Освітня субвенція з державного бюджету місцевим бюджетам</t>
  </si>
  <si>
    <t>41030000</t>
  </si>
  <si>
    <t>Субвенції</t>
  </si>
  <si>
    <t>41020100</t>
  </si>
  <si>
    <t>41020000</t>
  </si>
  <si>
    <t>41000000</t>
  </si>
  <si>
    <t>40000000</t>
  </si>
  <si>
    <t>90010100</t>
  </si>
  <si>
    <t>Разом доходів (без урахування міжбюджетних трансфертів)</t>
  </si>
  <si>
    <t>25020100</t>
  </si>
  <si>
    <t>25020000</t>
  </si>
  <si>
    <t>25010400</t>
  </si>
  <si>
    <t>25010300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</si>
  <si>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</si>
  <si>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25010100</t>
  </si>
  <si>
    <t>25010000</t>
  </si>
  <si>
    <t>25000000</t>
  </si>
  <si>
    <t>Власні надходження бюджетних установ</t>
  </si>
  <si>
    <t>24170000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</si>
  <si>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</si>
  <si>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</si>
  <si>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24062100</t>
  </si>
  <si>
    <t>24060300</t>
  </si>
  <si>
    <t>24060000</t>
  </si>
  <si>
    <t>24000000</t>
  </si>
  <si>
    <t>Інші неподаткові надходження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</si>
  <si>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</si>
  <si>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</si>
  <si>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22090100</t>
  </si>
  <si>
    <t>22090000</t>
  </si>
  <si>
    <t>22012600</t>
  </si>
  <si>
    <t>22012500</t>
  </si>
  <si>
    <t>22010300</t>
  </si>
  <si>
    <t>22010000</t>
  </si>
  <si>
    <t>22000000</t>
  </si>
  <si>
    <t>21081700</t>
  </si>
  <si>
    <t>Плата за встановлення земельного сервітуту</t>
  </si>
  <si>
    <t>21081100</t>
  </si>
  <si>
    <t>21080000</t>
  </si>
  <si>
    <t>21050000</t>
  </si>
  <si>
    <t>21000000</t>
  </si>
  <si>
    <t>Доходи від власності та підприємницької діяльності</t>
  </si>
  <si>
    <t>20000000</t>
  </si>
  <si>
    <t>Неподаткові надходження</t>
  </si>
  <si>
    <t>19010300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</si>
  <si>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</si>
  <si>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19010200</t>
  </si>
  <si>
    <t>Надходження від скидів забруднюючих речовин безпосередньо у водні об'єкти </t>
  </si>
  <si>
    <t>19010100</t>
  </si>
  <si>
    <t>19010000</t>
  </si>
  <si>
    <t>Екологічний податок</t>
  </si>
  <si>
    <t>19000000</t>
  </si>
  <si>
    <t>Інші податки та збори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</si>
  <si>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</si>
  <si>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</si>
  <si>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18050400</t>
  </si>
  <si>
    <t>18050300</t>
  </si>
  <si>
    <t>18050000</t>
  </si>
  <si>
    <t>18030100</t>
  </si>
  <si>
    <t>18030000</t>
  </si>
  <si>
    <t>18010900</t>
  </si>
  <si>
    <t>18010700</t>
  </si>
  <si>
    <t>18010600</t>
  </si>
  <si>
    <t>18010500</t>
  </si>
  <si>
    <t>18010400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</si>
  <si>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</si>
  <si>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</si>
  <si>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</si>
  <si>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</si>
  <si>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</si>
  <si>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</si>
  <si>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</si>
  <si>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18010000</t>
  </si>
  <si>
    <t>Податок на майно</t>
  </si>
  <si>
    <t>18000000</t>
  </si>
  <si>
    <t>Місцеві податки</t>
  </si>
  <si>
    <t>14040000</t>
  </si>
  <si>
    <t>Акцизний податок з реалізації суб’єктами господарювання роздрібної торгівлі підакцизних товарів</t>
  </si>
  <si>
    <t>14031900</t>
  </si>
  <si>
    <t>14030000</t>
  </si>
  <si>
    <t>14021900</t>
  </si>
  <si>
    <t>14020000</t>
  </si>
  <si>
    <t>14000000</t>
  </si>
  <si>
    <t>13010200</t>
  </si>
  <si>
    <t>13010000</t>
  </si>
  <si>
    <t>13000000</t>
  </si>
  <si>
    <t>11020200</t>
  </si>
  <si>
    <t>11020000</t>
  </si>
  <si>
    <t>11010500</t>
  </si>
  <si>
    <t>11010400</t>
  </si>
  <si>
    <t>11010100</t>
  </si>
  <si>
    <t>11010000</t>
  </si>
  <si>
    <t>11000000</t>
  </si>
  <si>
    <t>10000000</t>
  </si>
  <si>
    <t>Податкові надходження</t>
  </si>
  <si>
    <t>І. Доходи</t>
  </si>
  <si>
    <t>2</t>
  </si>
  <si>
    <t>1</t>
  </si>
  <si>
    <t>у тому числі за коштами на рахунках 
 в установах
 банків****</t>
  </si>
  <si>
    <t>усього</t>
  </si>
  <si>
    <t>виконано за звітний період (рік)</t>
  </si>
  <si>
    <t>кошторисні призначення на звітний рік з урахуванням змін</t>
  </si>
  <si>
    <t>затверджено розписом на звітний рік з урахуванням змін</t>
  </si>
  <si>
    <t>затверджено  місцевими радами на звітний рік з урахуванням змін***</t>
  </si>
  <si>
    <t>Разом</t>
  </si>
  <si>
    <t>Спеціальний фонд</t>
  </si>
  <si>
    <t>Код бюджетної класифікації</t>
  </si>
  <si>
    <t>Найменування показника</t>
  </si>
  <si>
    <t>Зведена форма</t>
  </si>
  <si>
    <t>Періодичність: річна
Одиниця виміру: грн, коп.</t>
  </si>
  <si>
    <t>Виконавець: Водяник І.А.</t>
  </si>
  <si>
    <t xml:space="preserve">за 2020 рік
</t>
  </si>
  <si>
    <t>Виконавець Водяник І.А.</t>
  </si>
  <si>
    <t>Додаток №1</t>
  </si>
  <si>
    <t>міської територіальної громади</t>
  </si>
  <si>
    <t>Звіт
                                                                                                                                                                                                                                                                 про виконання місцевого бюджету                                                                                                                                                                                                                                 ДОДАТОК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</si>
</sst>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_ ;[Red]\-#,##0.00\ "/>
    <numFmt numFmtId="165" formatCode="#,##0.0_ ;[Red]\-#,##0.0\ "/>
    <numFmt numFmtId="166" formatCode="#,##0_ ;[Red]\-#,##0\ "/>
    <numFmt numFmtId="167" formatCode="#,##0.00;\-#,##0.00"/>
    <numFmt numFmtId="168" formatCode="#,##0;\-#,##0"/>
    <numFmt numFmtId="169" formatCode="#,##0.00_ ;\-#,##0.00\ "/>
  </numFmts>
  <fonts count="22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u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u/>
      <sz val="10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142">
    <xf numFmtId="0" fontId="0" fillId="0" borderId="0" xfId="0"/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2" borderId="1" xfId="0" applyFont="1" applyFill="1" applyBorder="1" applyAlignment="1"/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/>
    <xf numFmtId="165" fontId="2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165" fontId="2" fillId="2" borderId="1" xfId="0" applyNumberFormat="1" applyFont="1" applyFill="1" applyBorder="1"/>
    <xf numFmtId="165" fontId="2" fillId="2" borderId="1" xfId="0" applyNumberFormat="1" applyFont="1" applyFill="1" applyBorder="1" applyAlignment="1"/>
    <xf numFmtId="0" fontId="0" fillId="0" borderId="1" xfId="0" quotePrefix="1" applyBorder="1"/>
    <xf numFmtId="166" fontId="2" fillId="0" borderId="1" xfId="0" quotePrefix="1" applyNumberFormat="1" applyFont="1" applyBorder="1"/>
    <xf numFmtId="166" fontId="0" fillId="0" borderId="1" xfId="0" quotePrefix="1" applyNumberFormat="1" applyBorder="1"/>
    <xf numFmtId="164" fontId="0" fillId="0" borderId="0" xfId="0" applyNumberFormat="1"/>
    <xf numFmtId="166" fontId="0" fillId="0" borderId="1" xfId="0" quotePrefix="1" applyNumberFormat="1" applyBorder="1" applyAlignment="1">
      <alignment horizontal="left"/>
    </xf>
    <xf numFmtId="166" fontId="0" fillId="0" borderId="1" xfId="0" quotePrefix="1" applyNumberFormat="1" applyFont="1" applyBorder="1" applyAlignment="1">
      <alignment horizontal="left"/>
    </xf>
    <xf numFmtId="166" fontId="2" fillId="2" borderId="1" xfId="0" applyNumberFormat="1" applyFont="1" applyFill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164" fontId="0" fillId="0" borderId="1" xfId="0" applyNumberFormat="1" applyFont="1" applyBorder="1"/>
    <xf numFmtId="165" fontId="0" fillId="0" borderId="1" xfId="0" applyNumberFormat="1" applyFont="1" applyBorder="1"/>
    <xf numFmtId="165" fontId="0" fillId="0" borderId="1" xfId="0" quotePrefix="1" applyNumberFormat="1" applyBorder="1"/>
    <xf numFmtId="165" fontId="0" fillId="0" borderId="1" xfId="0" applyNumberFormat="1" applyFill="1" applyBorder="1"/>
    <xf numFmtId="0" fontId="2" fillId="3" borderId="1" xfId="0" quotePrefix="1" applyFont="1" applyFill="1" applyBorder="1"/>
    <xf numFmtId="165" fontId="2" fillId="3" borderId="1" xfId="0" applyNumberFormat="1" applyFont="1" applyFill="1" applyBorder="1"/>
    <xf numFmtId="165" fontId="2" fillId="3" borderId="1" xfId="0" quotePrefix="1" applyNumberFormat="1" applyFont="1" applyFill="1" applyBorder="1"/>
    <xf numFmtId="0" fontId="2" fillId="3" borderId="1" xfId="0" applyFont="1" applyFill="1" applyBorder="1"/>
    <xf numFmtId="164" fontId="2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/>
    <xf numFmtId="164" fontId="2" fillId="3" borderId="1" xfId="0" quotePrefix="1" applyNumberFormat="1" applyFont="1" applyFill="1" applyBorder="1"/>
    <xf numFmtId="164" fontId="0" fillId="0" borderId="1" xfId="0" quotePrefix="1" applyNumberFormat="1" applyBorder="1"/>
    <xf numFmtId="164" fontId="0" fillId="0" borderId="1" xfId="0" applyNumberForma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wrapText="1"/>
    </xf>
    <xf numFmtId="166" fontId="2" fillId="2" borderId="1" xfId="0" applyNumberFormat="1" applyFont="1" applyFill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6" fontId="0" fillId="0" borderId="1" xfId="0" applyNumberForma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167" fontId="5" fillId="5" borderId="7" xfId="0" applyNumberFormat="1" applyFont="1" applyFill="1" applyBorder="1" applyAlignment="1">
      <alignment horizontal="right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7" fontId="8" fillId="5" borderId="7" xfId="0" applyNumberFormat="1" applyFont="1" applyFill="1" applyBorder="1" applyAlignment="1">
      <alignment horizontal="right" vertical="center" wrapText="1"/>
    </xf>
    <xf numFmtId="167" fontId="8" fillId="5" borderId="0" xfId="0" applyNumberFormat="1" applyFont="1" applyFill="1" applyBorder="1" applyAlignment="1">
      <alignment horizontal="right" vertical="center" wrapText="1"/>
    </xf>
    <xf numFmtId="164" fontId="2" fillId="6" borderId="1" xfId="0" applyNumberFormat="1" applyFont="1" applyFill="1" applyBorder="1"/>
    <xf numFmtId="167" fontId="9" fillId="6" borderId="7" xfId="0" applyNumberFormat="1" applyFont="1" applyFill="1" applyBorder="1" applyAlignment="1">
      <alignment horizontal="right" vertical="center" wrapText="1"/>
    </xf>
    <xf numFmtId="165" fontId="0" fillId="2" borderId="1" xfId="0" applyNumberFormat="1" applyFont="1" applyFill="1" applyBorder="1" applyAlignment="1"/>
    <xf numFmtId="0" fontId="2" fillId="6" borderId="1" xfId="0" applyFont="1" applyFill="1" applyBorder="1" applyAlignment="1"/>
    <xf numFmtId="0" fontId="2" fillId="6" borderId="1" xfId="0" applyFont="1" applyFill="1" applyBorder="1" applyAlignment="1">
      <alignment wrapText="1"/>
    </xf>
    <xf numFmtId="167" fontId="6" fillId="6" borderId="7" xfId="0" applyNumberFormat="1" applyFont="1" applyFill="1" applyBorder="1" applyAlignment="1">
      <alignment horizontal="right" vertical="center" wrapText="1"/>
    </xf>
    <xf numFmtId="165" fontId="2" fillId="6" borderId="1" xfId="0" applyNumberFormat="1" applyFont="1" applyFill="1" applyBorder="1"/>
    <xf numFmtId="164" fontId="0" fillId="0" borderId="0" xfId="0" applyNumberFormat="1" applyBorder="1"/>
    <xf numFmtId="0" fontId="0" fillId="7" borderId="0" xfId="0" applyFill="1"/>
    <xf numFmtId="167" fontId="10" fillId="5" borderId="7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Font="1"/>
    <xf numFmtId="2" fontId="0" fillId="0" borderId="0" xfId="0" applyNumberFormat="1"/>
    <xf numFmtId="164" fontId="2" fillId="8" borderId="1" xfId="0" applyNumberFormat="1" applyFont="1" applyFill="1" applyBorder="1"/>
    <xf numFmtId="164" fontId="0" fillId="8" borderId="1" xfId="0" applyNumberFormat="1" applyFill="1" applyBorder="1"/>
    <xf numFmtId="164" fontId="0" fillId="8" borderId="1" xfId="0" applyNumberFormat="1" applyFont="1" applyFill="1" applyBorder="1"/>
    <xf numFmtId="164" fontId="1" fillId="0" borderId="1" xfId="0" applyNumberFormat="1" applyFont="1" applyBorder="1"/>
    <xf numFmtId="167" fontId="5" fillId="0" borderId="7" xfId="0" applyNumberFormat="1" applyFont="1" applyFill="1" applyBorder="1" applyAlignment="1">
      <alignment horizontal="right" vertical="center" wrapText="1"/>
    </xf>
    <xf numFmtId="169" fontId="0" fillId="0" borderId="0" xfId="0" applyNumberFormat="1"/>
    <xf numFmtId="2" fontId="0" fillId="0" borderId="1" xfId="0" applyNumberFormat="1" applyBorder="1"/>
    <xf numFmtId="2" fontId="0" fillId="3" borderId="1" xfId="0" applyNumberFormat="1" applyFill="1" applyBorder="1"/>
    <xf numFmtId="0" fontId="0" fillId="3" borderId="1" xfId="0" applyFill="1" applyBorder="1"/>
    <xf numFmtId="0" fontId="0" fillId="3" borderId="1" xfId="0" quotePrefix="1" applyFill="1" applyBorder="1"/>
    <xf numFmtId="166" fontId="0" fillId="0" borderId="1" xfId="0" quotePrefix="1" applyNumberFormat="1" applyFill="1" applyBorder="1"/>
    <xf numFmtId="166" fontId="0" fillId="0" borderId="1" xfId="0" applyNumberFormat="1" applyFill="1" applyBorder="1" applyAlignment="1">
      <alignment wrapText="1"/>
    </xf>
    <xf numFmtId="167" fontId="11" fillId="7" borderId="7" xfId="0" applyNumberFormat="1" applyFont="1" applyFill="1" applyBorder="1" applyAlignment="1">
      <alignment horizontal="right" vertical="center" wrapText="1"/>
    </xf>
    <xf numFmtId="0" fontId="12" fillId="5" borderId="0" xfId="1" applyFill="1" applyAlignment="1">
      <alignment horizontal="left" vertical="top" wrapText="1"/>
    </xf>
    <xf numFmtId="0" fontId="0" fillId="9" borderId="1" xfId="0" quotePrefix="1" applyFill="1" applyBorder="1"/>
    <xf numFmtId="0" fontId="0" fillId="9" borderId="1" xfId="0" applyFill="1" applyBorder="1"/>
    <xf numFmtId="164" fontId="0" fillId="9" borderId="1" xfId="0" applyNumberFormat="1" applyFill="1" applyBorder="1"/>
    <xf numFmtId="2" fontId="0" fillId="9" borderId="1" xfId="0" applyNumberFormat="1" applyFill="1" applyBorder="1"/>
    <xf numFmtId="165" fontId="0" fillId="9" borderId="1" xfId="0" applyNumberFormat="1" applyFill="1" applyBorder="1"/>
    <xf numFmtId="164" fontId="0" fillId="9" borderId="1" xfId="0" quotePrefix="1" applyNumberFormat="1" applyFill="1" applyBorder="1"/>
    <xf numFmtId="165" fontId="0" fillId="9" borderId="1" xfId="0" quotePrefix="1" applyNumberFormat="1" applyFill="1" applyBorder="1"/>
    <xf numFmtId="164" fontId="2" fillId="0" borderId="1" xfId="0" applyNumberFormat="1" applyFont="1" applyFill="1" applyBorder="1"/>
    <xf numFmtId="164" fontId="2" fillId="9" borderId="1" xfId="0" applyNumberFormat="1" applyFont="1" applyFill="1" applyBorder="1"/>
    <xf numFmtId="166" fontId="2" fillId="9" borderId="1" xfId="0" applyNumberFormat="1" applyFont="1" applyFill="1" applyBorder="1"/>
    <xf numFmtId="166" fontId="2" fillId="9" borderId="1" xfId="0" applyNumberFormat="1" applyFont="1" applyFill="1" applyBorder="1" applyAlignment="1">
      <alignment wrapText="1"/>
    </xf>
    <xf numFmtId="165" fontId="2" fillId="9" borderId="1" xfId="0" applyNumberFormat="1" applyFont="1" applyFill="1" applyBorder="1"/>
    <xf numFmtId="167" fontId="5" fillId="9" borderId="7" xfId="0" applyNumberFormat="1" applyFont="1" applyFill="1" applyBorder="1" applyAlignment="1">
      <alignment horizontal="right" vertical="center" wrapText="1"/>
    </xf>
    <xf numFmtId="164" fontId="2" fillId="9" borderId="1" xfId="0" quotePrefix="1" applyNumberFormat="1" applyFont="1" applyFill="1" applyBorder="1"/>
    <xf numFmtId="165" fontId="2" fillId="9" borderId="1" xfId="0" quotePrefix="1" applyNumberFormat="1" applyFont="1" applyFill="1" applyBorder="1"/>
    <xf numFmtId="0" fontId="2" fillId="9" borderId="1" xfId="0" quotePrefix="1" applyFont="1" applyFill="1" applyBorder="1"/>
    <xf numFmtId="0" fontId="2" fillId="9" borderId="1" xfId="0" applyFont="1" applyFill="1" applyBorder="1" applyAlignment="1">
      <alignment wrapText="1"/>
    </xf>
    <xf numFmtId="0" fontId="2" fillId="9" borderId="1" xfId="0" applyFont="1" applyFill="1" applyBorder="1"/>
    <xf numFmtId="2" fontId="0" fillId="0" borderId="1" xfId="0" applyNumberFormat="1" applyFill="1" applyBorder="1"/>
    <xf numFmtId="165" fontId="2" fillId="0" borderId="1" xfId="0" applyNumberFormat="1" applyFont="1" applyFill="1" applyBorder="1"/>
    <xf numFmtId="164" fontId="2" fillId="0" borderId="1" xfId="0" quotePrefix="1" applyNumberFormat="1" applyFont="1" applyFill="1" applyBorder="1"/>
    <xf numFmtId="165" fontId="2" fillId="0" borderId="1" xfId="0" quotePrefix="1" applyNumberFormat="1" applyFont="1" applyFill="1" applyBorder="1"/>
    <xf numFmtId="164" fontId="0" fillId="0" borderId="1" xfId="0" quotePrefix="1" applyNumberFormat="1" applyFill="1" applyBorder="1"/>
    <xf numFmtId="165" fontId="0" fillId="0" borderId="1" xfId="0" quotePrefix="1" applyNumberFormat="1" applyFill="1" applyBorder="1"/>
    <xf numFmtId="0" fontId="2" fillId="9" borderId="1" xfId="0" applyFont="1" applyFill="1" applyBorder="1" applyAlignment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5" borderId="0" xfId="1" applyFont="1" applyFill="1" applyBorder="1" applyAlignment="1">
      <alignment horizontal="left" vertical="top" wrapText="1"/>
    </xf>
    <xf numFmtId="0" fontId="17" fillId="5" borderId="0" xfId="1" applyFont="1" applyFill="1" applyBorder="1" applyAlignment="1">
      <alignment horizontal="center" vertical="center" wrapText="1"/>
    </xf>
    <xf numFmtId="0" fontId="13" fillId="5" borderId="0" xfId="1" applyFont="1" applyFill="1" applyBorder="1" applyAlignment="1">
      <alignment horizontal="left" wrapText="1"/>
    </xf>
    <xf numFmtId="168" fontId="13" fillId="5" borderId="0" xfId="1" applyNumberFormat="1" applyFont="1" applyFill="1" applyBorder="1" applyAlignment="1">
      <alignment horizontal="left" wrapText="1"/>
    </xf>
    <xf numFmtId="168" fontId="15" fillId="5" borderId="0" xfId="1" applyNumberFormat="1" applyFont="1" applyFill="1" applyBorder="1" applyAlignment="1">
      <alignment horizontal="left" wrapText="1"/>
    </xf>
    <xf numFmtId="0" fontId="12" fillId="5" borderId="0" xfId="1" applyFill="1" applyAlignment="1">
      <alignment horizontal="left" vertical="top" wrapText="1"/>
    </xf>
    <xf numFmtId="168" fontId="14" fillId="5" borderId="0" xfId="1" applyNumberFormat="1" applyFont="1" applyFill="1" applyBorder="1" applyAlignment="1">
      <alignment horizontal="left" wrapText="1"/>
    </xf>
    <xf numFmtId="167" fontId="13" fillId="5" borderId="7" xfId="1" applyNumberFormat="1" applyFont="1" applyFill="1" applyBorder="1" applyAlignment="1">
      <alignment horizontal="right" vertical="center" wrapText="1"/>
    </xf>
    <xf numFmtId="0" fontId="16" fillId="5" borderId="7" xfId="1" applyFont="1" applyFill="1" applyBorder="1" applyAlignment="1">
      <alignment horizontal="center" vertical="center" wrapText="1"/>
    </xf>
    <xf numFmtId="0" fontId="16" fillId="5" borderId="7" xfId="1" applyFont="1" applyFill="1" applyBorder="1" applyAlignment="1">
      <alignment horizontal="center" vertical="center" wrapText="1"/>
    </xf>
    <xf numFmtId="0" fontId="13" fillId="5" borderId="7" xfId="1" applyFont="1" applyFill="1" applyBorder="1" applyAlignment="1">
      <alignment horizontal="center" vertical="center" wrapText="1"/>
    </xf>
    <xf numFmtId="0" fontId="13" fillId="5" borderId="7" xfId="1" applyFont="1" applyFill="1" applyBorder="1" applyAlignment="1">
      <alignment horizontal="left" vertical="center" wrapText="1"/>
    </xf>
    <xf numFmtId="0" fontId="16" fillId="5" borderId="7" xfId="1" applyFont="1" applyFill="1" applyBorder="1" applyAlignment="1">
      <alignment horizontal="left" vertical="center" wrapText="1"/>
    </xf>
    <xf numFmtId="0" fontId="18" fillId="5" borderId="7" xfId="1" applyFont="1" applyFill="1" applyBorder="1" applyAlignment="1">
      <alignment horizontal="center" vertical="center" wrapText="1"/>
    </xf>
    <xf numFmtId="0" fontId="18" fillId="5" borderId="7" xfId="1" applyFont="1" applyFill="1" applyBorder="1" applyAlignment="1">
      <alignment horizontal="center" vertical="center" wrapText="1"/>
    </xf>
    <xf numFmtId="167" fontId="19" fillId="5" borderId="7" xfId="1" applyNumberFormat="1" applyFont="1" applyFill="1" applyBorder="1" applyAlignment="1">
      <alignment horizontal="right" vertical="center" wrapText="1"/>
    </xf>
    <xf numFmtId="167" fontId="16" fillId="5" borderId="7" xfId="1" applyNumberFormat="1" applyFont="1" applyFill="1" applyBorder="1" applyAlignment="1">
      <alignment horizontal="right" vertical="center" wrapText="1"/>
    </xf>
    <xf numFmtId="0" fontId="19" fillId="5" borderId="7" xfId="1" applyFont="1" applyFill="1" applyBorder="1" applyAlignment="1">
      <alignment horizontal="left" vertical="top" wrapText="1"/>
    </xf>
    <xf numFmtId="167" fontId="13" fillId="9" borderId="7" xfId="1" applyNumberFormat="1" applyFont="1" applyFill="1" applyBorder="1" applyAlignment="1">
      <alignment horizontal="right" vertical="center" wrapText="1"/>
    </xf>
    <xf numFmtId="0" fontId="16" fillId="9" borderId="7" xfId="1" applyFont="1" applyFill="1" applyBorder="1" applyAlignment="1">
      <alignment horizontal="center" vertical="center" wrapText="1"/>
    </xf>
    <xf numFmtId="0" fontId="16" fillId="9" borderId="7" xfId="1" applyFont="1" applyFill="1" applyBorder="1" applyAlignment="1">
      <alignment horizontal="center" vertical="center" wrapText="1"/>
    </xf>
    <xf numFmtId="0" fontId="18" fillId="5" borderId="7" xfId="1" applyFont="1" applyFill="1" applyBorder="1" applyAlignment="1">
      <alignment horizontal="left" vertical="center" wrapText="1"/>
    </xf>
    <xf numFmtId="168" fontId="16" fillId="5" borderId="7" xfId="1" applyNumberFormat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 wrapText="1"/>
    </xf>
    <xf numFmtId="0" fontId="13" fillId="5" borderId="0" xfId="1" applyFont="1" applyFill="1" applyBorder="1" applyAlignment="1">
      <alignment horizontal="left" vertical="top" wrapText="1"/>
    </xf>
    <xf numFmtId="0" fontId="20" fillId="5" borderId="0" xfId="1" applyFont="1" applyFill="1" applyBorder="1" applyAlignment="1">
      <alignment horizontal="left" vertical="center" wrapText="1"/>
    </xf>
    <xf numFmtId="0" fontId="21" fillId="5" borderId="0" xfId="1" applyFont="1" applyFill="1" applyBorder="1" applyAlignment="1">
      <alignment horizontal="left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top" wrapText="1"/>
    </xf>
  </cellXfs>
  <cellStyles count="2">
    <cellStyle name="Звичайний" xfId="0" builtinId="0"/>
    <cellStyle name="Звичайний 2" xfId="1" xr:uid="{A34C134C-6284-4C8E-8499-A95C2F9687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329</xdr:row>
      <xdr:rowOff>0</xdr:rowOff>
    </xdr:from>
    <xdr:ext cx="857250" cy="866775"/>
    <xdr:pic>
      <xdr:nvPicPr>
        <xdr:cNvPr id="2" name="Рисунок 1" descr="image1.png">
          <a:extLst>
            <a:ext uri="{FF2B5EF4-FFF2-40B4-BE49-F238E27FC236}">
              <a16:creationId xmlns:a16="http://schemas.microsoft.com/office/drawing/2014/main" id="{A9E2CDF2-405C-4093-857C-510FC8BC4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72150"/>
          <a:ext cx="857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329</xdr:row>
      <xdr:rowOff>0</xdr:rowOff>
    </xdr:from>
    <xdr:ext cx="8601075" cy="866775"/>
    <xdr:pic>
      <xdr:nvPicPr>
        <xdr:cNvPr id="3" name="Рисунок 2" descr="image2.png">
          <a:extLst>
            <a:ext uri="{FF2B5EF4-FFF2-40B4-BE49-F238E27FC236}">
              <a16:creationId xmlns:a16="http://schemas.microsoft.com/office/drawing/2014/main" id="{585714DD-3E67-445E-836E-958E691D5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3872150"/>
          <a:ext cx="86010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6;&#1076;&#1072;&#1090;&#1086;&#1082;%20&#1079;&#1074;&#1080;&#1090;%202019%20&#1088;&#1080;&#1082;%20&#1074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1;&#1086;&#1082;&#1072;&#1083;&#1100;&#1085;&#1080;&#1081;%20&#1076;&#1080;&#1089;&#1082;\&#1079;&#1074;&#1110;&#1090;&#1080;%20&#1088;&#1110;&#1095;&#1085;&#1110;\&#1079;&#1074;&#1110;&#1090;%20&#1079;&#1072;%202020%20&#1088;&#1110;&#1082;\&#1047;&#1042;&#1050;\&#1044;&#1086;&#1093;&#1086;&#1076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1;&#1086;&#1082;&#1072;&#1083;&#1100;&#1085;&#1080;&#1081;%20&#1076;&#1080;&#1089;&#1082;\&#1079;&#1074;&#1110;&#1090;&#1080;%20&#1088;&#1110;&#1095;&#1085;&#1110;\&#1079;&#1074;&#1110;&#1090;%20&#1079;&#1072;%202020%20&#1088;&#1110;&#1082;\&#1047;&#1042;&#1050;\&#1042;&#1080;&#1076;&#1072;&#1090;&#108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О Д А Т О К "/>
      <sheetName val="допоміжна"/>
    </sheetNames>
    <sheetDataSet>
      <sheetData sheetId="0" refreshError="1"/>
      <sheetData sheetId="1">
        <row r="101">
          <cell r="F101">
            <v>135559828.68000001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h_zf"/>
      <sheetName val="doh_sf"/>
    </sheetNames>
    <sheetDataSet>
      <sheetData sheetId="0">
        <row r="82">
          <cell r="D82">
            <v>135250611</v>
          </cell>
          <cell r="E82">
            <v>127238791.48999999</v>
          </cell>
        </row>
      </sheetData>
      <sheetData sheetId="1">
        <row r="34">
          <cell r="D34">
            <v>15545553</v>
          </cell>
          <cell r="F34">
            <v>19207516.559999999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yd_zf"/>
      <sheetName val="vyd_sf"/>
      <sheetName val="vyd_sf_b"/>
      <sheetName val="v_2_2_1"/>
      <sheetName val="v_2_2_1_b"/>
      <sheetName val="v_2_2_2"/>
      <sheetName val="v_2_2_2_b"/>
      <sheetName val="v_2_2_3"/>
      <sheetName val="v_2_2_3_b"/>
    </sheetNames>
    <sheetDataSet>
      <sheetData sheetId="0" refreshError="1">
        <row r="518">
          <cell r="F518">
            <v>148126717.15000001</v>
          </cell>
          <cell r="G518">
            <v>139431575.15000001</v>
          </cell>
          <cell r="H518">
            <v>130088154.94</v>
          </cell>
        </row>
        <row r="519">
          <cell r="F519">
            <v>148126717.15000001</v>
          </cell>
          <cell r="G519">
            <v>139431575.15000001</v>
          </cell>
          <cell r="H519">
            <v>130088154.94</v>
          </cell>
        </row>
        <row r="520">
          <cell r="F520">
            <v>101930439.15000001</v>
          </cell>
          <cell r="G520">
            <v>101930439.15000001</v>
          </cell>
          <cell r="H520">
            <v>91515286.439999998</v>
          </cell>
        </row>
        <row r="521">
          <cell r="F521">
            <v>83385702.049999997</v>
          </cell>
          <cell r="G521">
            <v>83385702.049999997</v>
          </cell>
          <cell r="H521">
            <v>74812278.719999999</v>
          </cell>
        </row>
        <row r="523">
          <cell r="F523">
            <v>18544737.100000001</v>
          </cell>
          <cell r="H523">
            <v>16703007.720000001</v>
          </cell>
        </row>
        <row r="524">
          <cell r="F524">
            <v>22629059</v>
          </cell>
          <cell r="H524">
            <v>15611018.560000001</v>
          </cell>
        </row>
        <row r="525">
          <cell r="G525">
            <v>2157526</v>
          </cell>
          <cell r="H525">
            <v>1947580.01</v>
          </cell>
        </row>
        <row r="526">
          <cell r="G526">
            <v>493843</v>
          </cell>
          <cell r="H526">
            <v>451215.21</v>
          </cell>
        </row>
        <row r="527">
          <cell r="G527">
            <v>4167565</v>
          </cell>
          <cell r="H527">
            <v>2526863.88</v>
          </cell>
        </row>
        <row r="528">
          <cell r="G528">
            <v>4690254</v>
          </cell>
          <cell r="H528">
            <v>3343828.46</v>
          </cell>
        </row>
        <row r="529">
          <cell r="G529">
            <v>95128</v>
          </cell>
          <cell r="H529">
            <v>48963.95</v>
          </cell>
        </row>
        <row r="530">
          <cell r="G530">
            <v>10017339</v>
          </cell>
          <cell r="H530">
            <v>6468654.9400000004</v>
          </cell>
        </row>
        <row r="531">
          <cell r="G531">
            <v>4570712</v>
          </cell>
          <cell r="H531">
            <v>3099423.37</v>
          </cell>
        </row>
        <row r="532">
          <cell r="G532">
            <v>693538</v>
          </cell>
          <cell r="H532">
            <v>316176.83</v>
          </cell>
        </row>
        <row r="533">
          <cell r="G533">
            <v>2453014</v>
          </cell>
          <cell r="H533">
            <v>1509950.83</v>
          </cell>
        </row>
        <row r="534">
          <cell r="G534">
            <v>1664491</v>
          </cell>
          <cell r="H534">
            <v>1143575.81</v>
          </cell>
        </row>
        <row r="535">
          <cell r="G535">
            <v>635584</v>
          </cell>
          <cell r="H535">
            <v>399528.1</v>
          </cell>
        </row>
        <row r="536">
          <cell r="G536">
            <v>1007404</v>
          </cell>
          <cell r="H536">
            <v>823912.11</v>
          </cell>
        </row>
        <row r="537">
          <cell r="G537">
            <v>1007404</v>
          </cell>
          <cell r="H537">
            <v>823912.11</v>
          </cell>
        </row>
        <row r="538">
          <cell r="F538">
            <v>22736678</v>
          </cell>
          <cell r="H538">
            <v>22170109.77</v>
          </cell>
        </row>
        <row r="539">
          <cell r="F539">
            <v>14041536</v>
          </cell>
          <cell r="H539">
            <v>13638373.640000001</v>
          </cell>
        </row>
        <row r="540">
          <cell r="F540">
            <v>8695142</v>
          </cell>
          <cell r="H540">
            <v>8531736.1300000008</v>
          </cell>
        </row>
      </sheetData>
      <sheetData sheetId="1" refreshError="1">
        <row r="223">
          <cell r="F223">
            <v>18290823</v>
          </cell>
          <cell r="G223">
            <v>17952942.5</v>
          </cell>
          <cell r="H223">
            <v>11653900.93</v>
          </cell>
        </row>
        <row r="224">
          <cell r="G224">
            <v>15261367.380000001</v>
          </cell>
          <cell r="H224">
            <v>9487570.4199999999</v>
          </cell>
        </row>
        <row r="225">
          <cell r="G225">
            <v>213930</v>
          </cell>
          <cell r="H225">
            <v>213929.13</v>
          </cell>
        </row>
        <row r="226">
          <cell r="F226">
            <v>175352</v>
          </cell>
        </row>
        <row r="228">
          <cell r="G228">
            <v>38578</v>
          </cell>
          <cell r="H228">
            <v>38577.129999999997</v>
          </cell>
        </row>
        <row r="229">
          <cell r="G229">
            <v>15047437.380000001</v>
          </cell>
          <cell r="H229">
            <v>9273641.2899999991</v>
          </cell>
        </row>
        <row r="230">
          <cell r="G230">
            <v>226445.7</v>
          </cell>
          <cell r="H230">
            <v>188553.61</v>
          </cell>
        </row>
        <row r="231">
          <cell r="G231">
            <v>1445409.68</v>
          </cell>
          <cell r="H231">
            <v>1445405.7</v>
          </cell>
        </row>
        <row r="232">
          <cell r="F232">
            <v>13351582</v>
          </cell>
          <cell r="G232">
            <v>13375582</v>
          </cell>
          <cell r="H232">
            <v>7639681.9800000004</v>
          </cell>
        </row>
        <row r="233">
          <cell r="G233">
            <v>2691575.12</v>
          </cell>
          <cell r="H233">
            <v>2166330.5099999998</v>
          </cell>
        </row>
        <row r="234">
          <cell r="G234">
            <v>2684575.12</v>
          </cell>
          <cell r="H234">
            <v>2159330.5099999998</v>
          </cell>
        </row>
        <row r="235">
          <cell r="G235">
            <v>1257388.1200000001</v>
          </cell>
          <cell r="H235">
            <v>1019395.93</v>
          </cell>
        </row>
        <row r="236">
          <cell r="G236">
            <v>347291</v>
          </cell>
          <cell r="H236">
            <v>249550</v>
          </cell>
        </row>
        <row r="237">
          <cell r="G237">
            <v>250000</v>
          </cell>
          <cell r="H237">
            <v>249550</v>
          </cell>
        </row>
        <row r="239">
          <cell r="G239">
            <v>1079896</v>
          </cell>
          <cell r="H239">
            <v>890384.58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2180"/>
  <sheetViews>
    <sheetView view="pageBreakPreview" zoomScale="110" zoomScaleNormal="100" zoomScaleSheetLayoutView="110" workbookViewId="0">
      <selection activeCell="G7" sqref="G7"/>
    </sheetView>
  </sheetViews>
  <sheetFormatPr defaultRowHeight="12.75" x14ac:dyDescent="0.2"/>
  <cols>
    <col min="1" max="1" width="10.7109375" customWidth="1"/>
    <col min="2" max="2" width="72.42578125" style="33" customWidth="1"/>
    <col min="3" max="3" width="16.7109375" customWidth="1"/>
    <col min="4" max="4" width="20.85546875" customWidth="1"/>
    <col min="5" max="5" width="17" customWidth="1"/>
    <col min="6" max="6" width="17.42578125" customWidth="1"/>
    <col min="7" max="7" width="17.28515625" customWidth="1"/>
    <col min="8" max="8" width="11.5703125" customWidth="1"/>
    <col min="9" max="9" width="18.42578125" customWidth="1"/>
    <col min="10" max="10" width="11.7109375" customWidth="1"/>
    <col min="11" max="11" width="15.140625" bestFit="1" customWidth="1"/>
    <col min="12" max="12" width="13.85546875" bestFit="1" customWidth="1"/>
    <col min="13" max="13" width="14" bestFit="1" customWidth="1"/>
  </cols>
  <sheetData>
    <row r="1" spans="1:10" s="44" customFormat="1" ht="18.75" x14ac:dyDescent="0.3">
      <c r="B1" s="45"/>
    </row>
    <row r="2" spans="1:10" s="44" customFormat="1" ht="18.75" x14ac:dyDescent="0.3">
      <c r="B2" s="45"/>
      <c r="G2" s="44" t="s">
        <v>775</v>
      </c>
    </row>
    <row r="3" spans="1:10" s="44" customFormat="1" ht="18.75" x14ac:dyDescent="0.3">
      <c r="B3" s="45"/>
    </row>
    <row r="4" spans="1:10" s="44" customFormat="1" ht="18.75" x14ac:dyDescent="0.3">
      <c r="B4" s="45"/>
    </row>
    <row r="5" spans="1:10" s="41" customFormat="1" ht="21" x14ac:dyDescent="0.35">
      <c r="B5" s="42"/>
      <c r="D5" s="43" t="s">
        <v>318</v>
      </c>
    </row>
    <row r="6" spans="1:10" s="41" customFormat="1" ht="21" x14ac:dyDescent="0.35">
      <c r="B6" s="42"/>
      <c r="D6" s="43" t="s">
        <v>319</v>
      </c>
    </row>
    <row r="7" spans="1:10" s="41" customFormat="1" ht="21" x14ac:dyDescent="0.35">
      <c r="B7" s="42"/>
      <c r="D7" s="43" t="s">
        <v>776</v>
      </c>
    </row>
    <row r="8" spans="1:10" s="41" customFormat="1" ht="21" x14ac:dyDescent="0.35">
      <c r="B8" s="42"/>
      <c r="D8" s="43" t="s">
        <v>323</v>
      </c>
    </row>
    <row r="9" spans="1:10" s="41" customFormat="1" ht="21" x14ac:dyDescent="0.35">
      <c r="B9" s="42"/>
      <c r="D9" s="61"/>
      <c r="E9" s="62"/>
      <c r="F9" s="62"/>
    </row>
    <row r="10" spans="1:10" x14ac:dyDescent="0.2">
      <c r="D10" s="63"/>
      <c r="E10" s="63"/>
      <c r="F10" s="63"/>
    </row>
    <row r="11" spans="1:10" x14ac:dyDescent="0.2">
      <c r="A11" s="111" t="s">
        <v>89</v>
      </c>
      <c r="B11" s="111" t="s">
        <v>96</v>
      </c>
      <c r="C11" s="28" t="s">
        <v>72</v>
      </c>
      <c r="D11" s="110">
        <v>2020</v>
      </c>
      <c r="E11" s="110"/>
      <c r="F11" s="110"/>
      <c r="G11" s="110"/>
      <c r="H11" s="110"/>
      <c r="I11" s="110" t="s">
        <v>90</v>
      </c>
      <c r="J11" s="110"/>
    </row>
    <row r="12" spans="1:10" ht="26.25" customHeight="1" x14ac:dyDescent="0.2">
      <c r="A12" s="112"/>
      <c r="B12" s="112"/>
      <c r="C12" s="28" t="s">
        <v>91</v>
      </c>
      <c r="D12" s="28" t="s">
        <v>95</v>
      </c>
      <c r="E12" s="28" t="s">
        <v>92</v>
      </c>
      <c r="F12" s="28" t="s">
        <v>91</v>
      </c>
      <c r="G12" s="28" t="s">
        <v>93</v>
      </c>
      <c r="H12" s="7" t="s">
        <v>94</v>
      </c>
      <c r="I12" s="28" t="s">
        <v>324</v>
      </c>
      <c r="J12" s="7" t="s">
        <v>325</v>
      </c>
    </row>
    <row r="13" spans="1:10" s="1" customFormat="1" x14ac:dyDescent="0.2">
      <c r="A13" s="103" t="s">
        <v>310</v>
      </c>
      <c r="B13" s="104"/>
      <c r="C13" s="104"/>
      <c r="D13" s="104"/>
      <c r="E13" s="104"/>
      <c r="F13" s="104"/>
      <c r="G13" s="104"/>
      <c r="H13" s="104"/>
      <c r="I13" s="104"/>
      <c r="J13" s="105"/>
    </row>
    <row r="14" spans="1:10" x14ac:dyDescent="0.2">
      <c r="A14" s="2">
        <v>10000000</v>
      </c>
      <c r="B14" s="34" t="s">
        <v>0</v>
      </c>
      <c r="C14" s="3">
        <v>69509083.739999995</v>
      </c>
      <c r="D14" s="46">
        <v>77548000</v>
      </c>
      <c r="E14" s="46">
        <v>69155920.989999995</v>
      </c>
      <c r="F14" s="46">
        <v>69155920.989999995</v>
      </c>
      <c r="G14" s="3">
        <f>F14-D14</f>
        <v>-8392079.0100000054</v>
      </c>
      <c r="H14" s="8">
        <f t="shared" ref="H14:H16" si="0">F14/D14*100</f>
        <v>89.178213480682928</v>
      </c>
      <c r="I14" s="3">
        <f>F14-C14</f>
        <v>-353162.75</v>
      </c>
      <c r="J14" s="8">
        <f t="shared" ref="J14:J16" si="1">F14/C14*100</f>
        <v>99.491918565174871</v>
      </c>
    </row>
    <row r="15" spans="1:10" x14ac:dyDescent="0.2">
      <c r="A15" s="2">
        <v>11000000</v>
      </c>
      <c r="B15" s="34" t="s">
        <v>1</v>
      </c>
      <c r="C15" s="3">
        <v>49494702.579999998</v>
      </c>
      <c r="D15" s="46">
        <v>55700000</v>
      </c>
      <c r="E15" s="46">
        <v>47226949.609999999</v>
      </c>
      <c r="F15" s="46">
        <v>47226949.609999999</v>
      </c>
      <c r="G15" s="3">
        <f t="shared" ref="G15:G78" si="2">F15-D15</f>
        <v>-8473050.3900000006</v>
      </c>
      <c r="H15" s="8">
        <f t="shared" si="0"/>
        <v>84.788060341113109</v>
      </c>
      <c r="I15" s="3">
        <f t="shared" ref="I15:I16" si="3">F15-C15</f>
        <v>-2267752.9699999988</v>
      </c>
      <c r="J15" s="8">
        <f t="shared" si="1"/>
        <v>95.418190529916714</v>
      </c>
    </row>
    <row r="16" spans="1:10" x14ac:dyDescent="0.2">
      <c r="A16" s="2">
        <v>11010000</v>
      </c>
      <c r="B16" s="34" t="s">
        <v>2</v>
      </c>
      <c r="C16" s="3">
        <v>49494702.579999998</v>
      </c>
      <c r="D16" s="46">
        <v>55700000</v>
      </c>
      <c r="E16" s="46">
        <v>47075469.609999999</v>
      </c>
      <c r="F16" s="46">
        <v>47075469.609999999</v>
      </c>
      <c r="G16" s="3">
        <f t="shared" si="2"/>
        <v>-8624530.3900000006</v>
      </c>
      <c r="H16" s="8">
        <f t="shared" si="0"/>
        <v>84.516103429084382</v>
      </c>
      <c r="I16" s="3">
        <f t="shared" si="3"/>
        <v>-2419232.9699999988</v>
      </c>
      <c r="J16" s="8">
        <f t="shared" si="1"/>
        <v>95.112137574542018</v>
      </c>
    </row>
    <row r="17" spans="1:10" ht="25.5" x14ac:dyDescent="0.2">
      <c r="A17" s="2">
        <v>11010100</v>
      </c>
      <c r="B17" s="34" t="s">
        <v>3</v>
      </c>
      <c r="C17" s="3">
        <v>47842301.280000001</v>
      </c>
      <c r="D17" s="46">
        <v>54000000</v>
      </c>
      <c r="E17" s="46">
        <v>42931209.25</v>
      </c>
      <c r="F17" s="46">
        <v>42931209.25</v>
      </c>
      <c r="G17" s="3">
        <f t="shared" si="2"/>
        <v>-11068790.75</v>
      </c>
      <c r="H17" s="8">
        <f>F17/D17*100</f>
        <v>79.502239351851856</v>
      </c>
      <c r="I17" s="3">
        <f>F17-C17</f>
        <v>-4911092.0300000012</v>
      </c>
      <c r="J17" s="8">
        <f>F17/C17*100</f>
        <v>89.734833194462084</v>
      </c>
    </row>
    <row r="18" spans="1:10" ht="25.5" x14ac:dyDescent="0.2">
      <c r="A18" s="2">
        <v>11010400</v>
      </c>
      <c r="B18" s="34" t="s">
        <v>4</v>
      </c>
      <c r="C18" s="3">
        <v>1123923.8600000001</v>
      </c>
      <c r="D18" s="46">
        <v>1100000</v>
      </c>
      <c r="E18" s="46">
        <v>3670941.03</v>
      </c>
      <c r="F18" s="46">
        <v>3670941.03</v>
      </c>
      <c r="G18" s="3">
        <f t="shared" si="2"/>
        <v>2570941.0299999998</v>
      </c>
      <c r="H18" s="8">
        <f t="shared" ref="H18:H19" si="4">F18/D18*100</f>
        <v>333.72191181818181</v>
      </c>
      <c r="I18" s="3">
        <f t="shared" ref="I18:I19" si="5">F18-C18</f>
        <v>2547017.17</v>
      </c>
      <c r="J18" s="8">
        <f t="shared" ref="J18:J19" si="6">F18/C18*100</f>
        <v>326.61830223979757</v>
      </c>
    </row>
    <row r="19" spans="1:10" ht="25.5" x14ac:dyDescent="0.2">
      <c r="A19" s="2">
        <v>11010500</v>
      </c>
      <c r="B19" s="34" t="s">
        <v>5</v>
      </c>
      <c r="C19" s="3">
        <v>528477.43999999994</v>
      </c>
      <c r="D19" s="46">
        <v>600000</v>
      </c>
      <c r="E19" s="46">
        <v>473319.33</v>
      </c>
      <c r="F19" s="46">
        <v>473319.33</v>
      </c>
      <c r="G19" s="3">
        <f t="shared" si="2"/>
        <v>-126680.66999999998</v>
      </c>
      <c r="H19" s="8">
        <f t="shared" si="4"/>
        <v>78.886555000000001</v>
      </c>
      <c r="I19" s="3">
        <f t="shared" si="5"/>
        <v>-55158.109999999928</v>
      </c>
      <c r="J19" s="8">
        <f t="shared" si="6"/>
        <v>89.562825993101995</v>
      </c>
    </row>
    <row r="20" spans="1:10" x14ac:dyDescent="0.2">
      <c r="A20" s="2">
        <v>11020000</v>
      </c>
      <c r="B20" s="34" t="s">
        <v>6</v>
      </c>
      <c r="C20" s="3">
        <v>0</v>
      </c>
      <c r="D20" s="46">
        <v>0</v>
      </c>
      <c r="E20" s="46">
        <v>151480</v>
      </c>
      <c r="F20" s="46">
        <v>151480</v>
      </c>
      <c r="G20" s="3">
        <f t="shared" si="2"/>
        <v>151480</v>
      </c>
      <c r="H20" s="8" t="e">
        <f t="shared" ref="H20:H28" si="7">F20/D20*100</f>
        <v>#DIV/0!</v>
      </c>
      <c r="I20" s="3">
        <f t="shared" ref="I20:I28" si="8">F20-C20</f>
        <v>151480</v>
      </c>
      <c r="J20" s="8" t="e">
        <f t="shared" ref="J20:J28" si="9">F20/C20*100</f>
        <v>#DIV/0!</v>
      </c>
    </row>
    <row r="21" spans="1:10" x14ac:dyDescent="0.2">
      <c r="A21" s="2">
        <v>11020200</v>
      </c>
      <c r="B21" s="34" t="s">
        <v>7</v>
      </c>
      <c r="C21" s="3">
        <v>0</v>
      </c>
      <c r="D21" s="46">
        <v>0</v>
      </c>
      <c r="E21" s="46">
        <v>151480</v>
      </c>
      <c r="F21" s="46">
        <v>151480</v>
      </c>
      <c r="G21" s="3">
        <f t="shared" si="2"/>
        <v>151480</v>
      </c>
      <c r="H21" s="8" t="e">
        <f t="shared" si="7"/>
        <v>#DIV/0!</v>
      </c>
      <c r="I21" s="3">
        <f t="shared" si="8"/>
        <v>151480</v>
      </c>
      <c r="J21" s="8" t="e">
        <f t="shared" si="9"/>
        <v>#DIV/0!</v>
      </c>
    </row>
    <row r="22" spans="1:10" x14ac:dyDescent="0.2">
      <c r="A22" s="2">
        <v>13000000</v>
      </c>
      <c r="B22" s="34" t="s">
        <v>42</v>
      </c>
      <c r="C22" s="3">
        <v>1543.19</v>
      </c>
      <c r="D22" s="46">
        <v>0</v>
      </c>
      <c r="E22" s="46">
        <v>2023.39</v>
      </c>
      <c r="F22" s="46">
        <v>2023.39</v>
      </c>
      <c r="G22" s="3">
        <f t="shared" si="2"/>
        <v>2023.39</v>
      </c>
      <c r="H22" s="8" t="e">
        <f t="shared" si="7"/>
        <v>#DIV/0!</v>
      </c>
      <c r="I22" s="3">
        <f t="shared" si="8"/>
        <v>480.20000000000005</v>
      </c>
      <c r="J22" s="8">
        <f t="shared" si="9"/>
        <v>131.11736079160701</v>
      </c>
    </row>
    <row r="23" spans="1:10" x14ac:dyDescent="0.2">
      <c r="A23" s="2">
        <v>13010000</v>
      </c>
      <c r="B23" s="34" t="s">
        <v>43</v>
      </c>
      <c r="C23" s="3">
        <v>1518.53</v>
      </c>
      <c r="D23" s="46">
        <v>0</v>
      </c>
      <c r="E23" s="46">
        <v>2023.39</v>
      </c>
      <c r="F23" s="46">
        <v>2023.39</v>
      </c>
      <c r="G23" s="3">
        <f t="shared" si="2"/>
        <v>2023.39</v>
      </c>
      <c r="H23" s="8" t="e">
        <f t="shared" si="7"/>
        <v>#DIV/0!</v>
      </c>
      <c r="I23" s="3">
        <f t="shared" si="8"/>
        <v>504.86000000000013</v>
      </c>
      <c r="J23" s="8">
        <f t="shared" si="9"/>
        <v>133.24662667184711</v>
      </c>
    </row>
    <row r="24" spans="1:10" ht="38.25" x14ac:dyDescent="0.2">
      <c r="A24" s="2">
        <v>13010200</v>
      </c>
      <c r="B24" s="34" t="s">
        <v>44</v>
      </c>
      <c r="C24" s="3">
        <v>1518.53</v>
      </c>
      <c r="D24" s="46">
        <v>0</v>
      </c>
      <c r="E24" s="46">
        <v>2023.39</v>
      </c>
      <c r="F24" s="46">
        <v>2023.39</v>
      </c>
      <c r="G24" s="3">
        <f t="shared" si="2"/>
        <v>2023.39</v>
      </c>
      <c r="H24" s="8" t="e">
        <f t="shared" si="7"/>
        <v>#DIV/0!</v>
      </c>
      <c r="I24" s="3">
        <f t="shared" si="8"/>
        <v>504.86000000000013</v>
      </c>
      <c r="J24" s="8">
        <f t="shared" si="9"/>
        <v>133.24662667184711</v>
      </c>
    </row>
    <row r="25" spans="1:10" x14ac:dyDescent="0.2">
      <c r="A25" s="2">
        <v>13030000</v>
      </c>
      <c r="B25" s="34" t="s">
        <v>45</v>
      </c>
      <c r="C25" s="3">
        <v>24.66</v>
      </c>
      <c r="D25" s="3">
        <v>0</v>
      </c>
      <c r="E25" s="3">
        <v>0</v>
      </c>
      <c r="F25" s="3">
        <v>0</v>
      </c>
      <c r="G25" s="3">
        <f t="shared" si="2"/>
        <v>0</v>
      </c>
      <c r="H25" s="8" t="e">
        <f t="shared" si="7"/>
        <v>#DIV/0!</v>
      </c>
      <c r="I25" s="3">
        <f t="shared" si="8"/>
        <v>-24.66</v>
      </c>
      <c r="J25" s="8">
        <f t="shared" si="9"/>
        <v>0</v>
      </c>
    </row>
    <row r="26" spans="1:10" ht="25.5" x14ac:dyDescent="0.2">
      <c r="A26" s="2">
        <v>13030100</v>
      </c>
      <c r="B26" s="34" t="s">
        <v>46</v>
      </c>
      <c r="C26" s="3">
        <v>0</v>
      </c>
      <c r="D26" s="3">
        <v>0</v>
      </c>
      <c r="E26" s="3">
        <v>0</v>
      </c>
      <c r="F26" s="3">
        <v>0</v>
      </c>
      <c r="G26" s="3">
        <f t="shared" si="2"/>
        <v>0</v>
      </c>
      <c r="H26" s="8" t="e">
        <f t="shared" si="7"/>
        <v>#DIV/0!</v>
      </c>
      <c r="I26" s="3">
        <f t="shared" si="8"/>
        <v>0</v>
      </c>
      <c r="J26" s="8" t="e">
        <f t="shared" si="9"/>
        <v>#DIV/0!</v>
      </c>
    </row>
    <row r="27" spans="1:10" x14ac:dyDescent="0.2">
      <c r="A27" s="2">
        <v>14000000</v>
      </c>
      <c r="B27" s="34" t="s">
        <v>8</v>
      </c>
      <c r="C27" s="3">
        <v>3267068.49</v>
      </c>
      <c r="D27" s="46">
        <v>3400000</v>
      </c>
      <c r="E27" s="46">
        <v>3400000</v>
      </c>
      <c r="F27" s="46">
        <v>3252966.52</v>
      </c>
      <c r="G27" s="3">
        <f t="shared" si="2"/>
        <v>-147033.47999999998</v>
      </c>
      <c r="H27" s="8">
        <f t="shared" si="7"/>
        <v>95.675485882352945</v>
      </c>
      <c r="I27" s="3">
        <f t="shared" si="8"/>
        <v>-14101.970000000205</v>
      </c>
      <c r="J27" s="8">
        <f t="shared" si="9"/>
        <v>99.568360135602788</v>
      </c>
    </row>
    <row r="28" spans="1:10" x14ac:dyDescent="0.2">
      <c r="A28" s="2">
        <v>14020000</v>
      </c>
      <c r="B28" s="34" t="s">
        <v>47</v>
      </c>
      <c r="C28" s="3">
        <v>392392.92</v>
      </c>
      <c r="D28" s="46">
        <v>450000</v>
      </c>
      <c r="E28" s="46">
        <v>450000</v>
      </c>
      <c r="F28" s="46">
        <v>431770.13</v>
      </c>
      <c r="G28" s="3">
        <f t="shared" si="2"/>
        <v>-18229.869999999995</v>
      </c>
      <c r="H28" s="8">
        <f t="shared" si="7"/>
        <v>95.94891777777778</v>
      </c>
      <c r="I28" s="3">
        <f t="shared" si="8"/>
        <v>39377.210000000021</v>
      </c>
      <c r="J28" s="8">
        <f t="shared" si="9"/>
        <v>110.03514793284242</v>
      </c>
    </row>
    <row r="29" spans="1:10" x14ac:dyDescent="0.2">
      <c r="A29" s="2">
        <v>14021900</v>
      </c>
      <c r="B29" s="34" t="s">
        <v>9</v>
      </c>
      <c r="C29" s="3">
        <v>392392.92</v>
      </c>
      <c r="D29" s="46">
        <v>450000</v>
      </c>
      <c r="E29" s="46">
        <v>450000</v>
      </c>
      <c r="F29" s="46">
        <v>431770.13</v>
      </c>
      <c r="G29" s="3">
        <f t="shared" si="2"/>
        <v>-18229.869999999995</v>
      </c>
      <c r="H29" s="8">
        <v>0</v>
      </c>
      <c r="I29" s="3">
        <f t="shared" ref="I29:I32" si="10">F29-C29</f>
        <v>39377.210000000021</v>
      </c>
      <c r="J29" s="8">
        <f t="shared" ref="J29:J32" si="11">F29/C29*100</f>
        <v>110.03514793284242</v>
      </c>
    </row>
    <row r="30" spans="1:10" ht="25.5" x14ac:dyDescent="0.2">
      <c r="A30" s="2">
        <v>14030000</v>
      </c>
      <c r="B30" s="34" t="s">
        <v>10</v>
      </c>
      <c r="C30" s="3">
        <v>1600917.46</v>
      </c>
      <c r="D30" s="46">
        <v>1650000</v>
      </c>
      <c r="E30" s="46">
        <v>1650000</v>
      </c>
      <c r="F30" s="46">
        <v>1508436.22</v>
      </c>
      <c r="G30" s="3">
        <f t="shared" si="2"/>
        <v>-141563.78000000003</v>
      </c>
      <c r="H30" s="8">
        <v>0</v>
      </c>
      <c r="I30" s="3">
        <f t="shared" si="10"/>
        <v>-92481.239999999991</v>
      </c>
      <c r="J30" s="8">
        <f t="shared" si="11"/>
        <v>94.223234969278181</v>
      </c>
    </row>
    <row r="31" spans="1:10" x14ac:dyDescent="0.2">
      <c r="A31" s="2">
        <v>14031900</v>
      </c>
      <c r="B31" s="34" t="s">
        <v>9</v>
      </c>
      <c r="C31" s="3">
        <v>1600917.46</v>
      </c>
      <c r="D31" s="46">
        <v>1650000</v>
      </c>
      <c r="E31" s="46">
        <v>1650000</v>
      </c>
      <c r="F31" s="46">
        <v>1508436.22</v>
      </c>
      <c r="G31" s="3">
        <f t="shared" si="2"/>
        <v>-141563.78000000003</v>
      </c>
      <c r="H31" s="8">
        <v>0</v>
      </c>
      <c r="I31" s="3">
        <f t="shared" si="10"/>
        <v>-92481.239999999991</v>
      </c>
      <c r="J31" s="8">
        <f t="shared" si="11"/>
        <v>94.223234969278181</v>
      </c>
    </row>
    <row r="32" spans="1:10" ht="25.5" x14ac:dyDescent="0.2">
      <c r="A32" s="2">
        <v>14040000</v>
      </c>
      <c r="B32" s="34" t="s">
        <v>48</v>
      </c>
      <c r="C32" s="3">
        <v>1273758.1100000001</v>
      </c>
      <c r="D32" s="46">
        <v>1300000</v>
      </c>
      <c r="E32" s="46">
        <v>1300000</v>
      </c>
      <c r="F32" s="46">
        <v>1312760.17</v>
      </c>
      <c r="G32" s="3">
        <f t="shared" si="2"/>
        <v>12760.169999999925</v>
      </c>
      <c r="H32" s="8">
        <v>0</v>
      </c>
      <c r="I32" s="3">
        <f t="shared" si="10"/>
        <v>39002.059999999823</v>
      </c>
      <c r="J32" s="8">
        <f t="shared" si="11"/>
        <v>103.0619675504951</v>
      </c>
    </row>
    <row r="33" spans="1:10" x14ac:dyDescent="0.2">
      <c r="A33" s="2">
        <v>18000000</v>
      </c>
      <c r="B33" s="34" t="s">
        <v>49</v>
      </c>
      <c r="C33" s="3">
        <v>16745769.48</v>
      </c>
      <c r="D33" s="46">
        <v>18448000</v>
      </c>
      <c r="E33" s="46">
        <v>18448000</v>
      </c>
      <c r="F33" s="46">
        <v>18673981.469999999</v>
      </c>
      <c r="G33" s="3">
        <f t="shared" si="2"/>
        <v>225981.46999999881</v>
      </c>
      <c r="H33" s="8">
        <v>0</v>
      </c>
      <c r="I33" s="3">
        <f t="shared" ref="I33:I83" si="12">F33-C33</f>
        <v>1928211.9899999984</v>
      </c>
      <c r="J33" s="8">
        <f t="shared" ref="J33:J73" si="13">F33/C33*100</f>
        <v>111.51462160220777</v>
      </c>
    </row>
    <row r="34" spans="1:10" x14ac:dyDescent="0.2">
      <c r="A34" s="2">
        <v>18010000</v>
      </c>
      <c r="B34" s="34" t="s">
        <v>50</v>
      </c>
      <c r="C34" s="3">
        <v>9968143.7599999998</v>
      </c>
      <c r="D34" s="46">
        <v>10948000</v>
      </c>
      <c r="E34" s="46">
        <v>10948000</v>
      </c>
      <c r="F34" s="46">
        <v>10999049.050000001</v>
      </c>
      <c r="G34" s="3">
        <f t="shared" si="2"/>
        <v>51049.050000000745</v>
      </c>
      <c r="H34" s="8">
        <v>0</v>
      </c>
      <c r="I34" s="3">
        <f t="shared" si="12"/>
        <v>1030905.290000001</v>
      </c>
      <c r="J34" s="8">
        <f t="shared" si="13"/>
        <v>110.34199861900869</v>
      </c>
    </row>
    <row r="35" spans="1:10" ht="25.5" x14ac:dyDescent="0.2">
      <c r="A35" s="2">
        <v>18010100</v>
      </c>
      <c r="B35" s="34" t="s">
        <v>51</v>
      </c>
      <c r="C35" s="3">
        <v>20457.810000000001</v>
      </c>
      <c r="D35" s="46">
        <v>20000</v>
      </c>
      <c r="E35" s="46">
        <v>20000</v>
      </c>
      <c r="F35" s="46">
        <v>22315.19</v>
      </c>
      <c r="G35" s="3">
        <f t="shared" si="2"/>
        <v>2315.1899999999987</v>
      </c>
      <c r="H35" s="8">
        <v>0</v>
      </c>
      <c r="I35" s="3">
        <f t="shared" si="12"/>
        <v>1857.3799999999974</v>
      </c>
      <c r="J35" s="8">
        <f t="shared" si="13"/>
        <v>109.07907542400676</v>
      </c>
    </row>
    <row r="36" spans="1:10" ht="25.5" x14ac:dyDescent="0.2">
      <c r="A36" s="2">
        <v>18010200</v>
      </c>
      <c r="B36" s="34" t="s">
        <v>52</v>
      </c>
      <c r="C36" s="3">
        <v>61287.74</v>
      </c>
      <c r="D36" s="46">
        <v>70000</v>
      </c>
      <c r="E36" s="46">
        <v>70000</v>
      </c>
      <c r="F36" s="46">
        <v>62079.44</v>
      </c>
      <c r="G36" s="3">
        <f t="shared" si="2"/>
        <v>-7920.5599999999977</v>
      </c>
      <c r="H36" s="8">
        <v>0</v>
      </c>
      <c r="I36" s="3">
        <f t="shared" si="12"/>
        <v>791.70000000000437</v>
      </c>
      <c r="J36" s="8">
        <f t="shared" si="13"/>
        <v>101.29177548397119</v>
      </c>
    </row>
    <row r="37" spans="1:10" ht="25.5" x14ac:dyDescent="0.2">
      <c r="A37" s="2">
        <v>18010300</v>
      </c>
      <c r="B37" s="34" t="s">
        <v>53</v>
      </c>
      <c r="C37" s="3">
        <v>319184.24</v>
      </c>
      <c r="D37" s="46">
        <v>340000</v>
      </c>
      <c r="E37" s="46">
        <v>340000</v>
      </c>
      <c r="F37" s="46">
        <v>317722.19</v>
      </c>
      <c r="G37" s="3">
        <f t="shared" si="2"/>
        <v>-22277.809999999998</v>
      </c>
      <c r="H37" s="8">
        <v>0</v>
      </c>
      <c r="I37" s="3">
        <f t="shared" si="12"/>
        <v>-1462.0499999999884</v>
      </c>
      <c r="J37" s="8">
        <f t="shared" si="13"/>
        <v>99.541941669801744</v>
      </c>
    </row>
    <row r="38" spans="1:10" ht="25.5" x14ac:dyDescent="0.2">
      <c r="A38" s="2">
        <v>18010400</v>
      </c>
      <c r="B38" s="34" t="s">
        <v>54</v>
      </c>
      <c r="C38" s="3">
        <v>2807500.18</v>
      </c>
      <c r="D38" s="46">
        <v>3200000</v>
      </c>
      <c r="E38" s="46">
        <v>3200000</v>
      </c>
      <c r="F38" s="46">
        <v>2972615.52</v>
      </c>
      <c r="G38" s="3">
        <f t="shared" si="2"/>
        <v>-227384.47999999998</v>
      </c>
      <c r="H38" s="8">
        <v>0</v>
      </c>
      <c r="I38" s="3">
        <f t="shared" si="12"/>
        <v>165115.33999999985</v>
      </c>
      <c r="J38" s="8">
        <f t="shared" si="13"/>
        <v>105.88122277520209</v>
      </c>
    </row>
    <row r="39" spans="1:10" x14ac:dyDescent="0.2">
      <c r="A39" s="2">
        <v>18010500</v>
      </c>
      <c r="B39" s="34" t="s">
        <v>55</v>
      </c>
      <c r="C39" s="3">
        <v>2103786.5699999998</v>
      </c>
      <c r="D39" s="46">
        <v>2200000</v>
      </c>
      <c r="E39" s="46">
        <v>2200000</v>
      </c>
      <c r="F39" s="46">
        <v>1746527.53</v>
      </c>
      <c r="G39" s="3">
        <f t="shared" si="2"/>
        <v>-453472.47</v>
      </c>
      <c r="H39" s="8">
        <v>0</v>
      </c>
      <c r="I39" s="3">
        <f t="shared" si="12"/>
        <v>-357259.0399999998</v>
      </c>
      <c r="J39" s="8">
        <f t="shared" si="13"/>
        <v>83.018284977453789</v>
      </c>
    </row>
    <row r="40" spans="1:10" x14ac:dyDescent="0.2">
      <c r="A40" s="2">
        <v>18010600</v>
      </c>
      <c r="B40" s="34" t="s">
        <v>56</v>
      </c>
      <c r="C40" s="3">
        <v>2170882.12</v>
      </c>
      <c r="D40" s="46">
        <v>2500000</v>
      </c>
      <c r="E40" s="46">
        <v>2500000</v>
      </c>
      <c r="F40" s="46">
        <v>3529924.14</v>
      </c>
      <c r="G40" s="3">
        <f t="shared" si="2"/>
        <v>1029924.1400000001</v>
      </c>
      <c r="H40" s="8">
        <v>0</v>
      </c>
      <c r="I40" s="3">
        <f t="shared" si="12"/>
        <v>1359042.02</v>
      </c>
      <c r="J40" s="8">
        <f t="shared" si="13"/>
        <v>162.60321587613427</v>
      </c>
    </row>
    <row r="41" spans="1:10" x14ac:dyDescent="0.2">
      <c r="A41" s="2">
        <v>18010700</v>
      </c>
      <c r="B41" s="34" t="s">
        <v>57</v>
      </c>
      <c r="C41" s="3">
        <v>2069138.78</v>
      </c>
      <c r="D41" s="46">
        <v>2200000</v>
      </c>
      <c r="E41" s="46">
        <v>2200000</v>
      </c>
      <c r="F41" s="46">
        <v>1948506.96</v>
      </c>
      <c r="G41" s="3">
        <f t="shared" si="2"/>
        <v>-251493.04000000004</v>
      </c>
      <c r="H41" s="8">
        <v>0</v>
      </c>
      <c r="I41" s="3">
        <f t="shared" si="12"/>
        <v>-120631.82000000007</v>
      </c>
      <c r="J41" s="8">
        <f t="shared" si="13"/>
        <v>94.169950263075151</v>
      </c>
    </row>
    <row r="42" spans="1:10" x14ac:dyDescent="0.2">
      <c r="A42" s="2">
        <v>18010900</v>
      </c>
      <c r="B42" s="34" t="s">
        <v>58</v>
      </c>
      <c r="C42" s="3">
        <v>401322.32</v>
      </c>
      <c r="D42" s="46">
        <v>418000</v>
      </c>
      <c r="E42" s="46">
        <v>418000</v>
      </c>
      <c r="F42" s="46">
        <v>399358.08</v>
      </c>
      <c r="G42" s="3">
        <f t="shared" si="2"/>
        <v>-18641.919999999984</v>
      </c>
      <c r="H42" s="8">
        <v>0</v>
      </c>
      <c r="I42" s="3">
        <f t="shared" si="12"/>
        <v>-1964.2399999999907</v>
      </c>
      <c r="J42" s="8">
        <f t="shared" si="13"/>
        <v>99.510557997372288</v>
      </c>
    </row>
    <row r="43" spans="1:10" x14ac:dyDescent="0.2">
      <c r="A43" s="2">
        <v>18011000</v>
      </c>
      <c r="B43" s="34" t="s">
        <v>59</v>
      </c>
      <c r="C43" s="3">
        <v>14584</v>
      </c>
      <c r="D43" s="46">
        <v>0</v>
      </c>
      <c r="E43" s="46">
        <v>0</v>
      </c>
      <c r="F43" s="46">
        <v>0</v>
      </c>
      <c r="G43" s="3">
        <f t="shared" si="2"/>
        <v>0</v>
      </c>
      <c r="H43" s="8">
        <v>0</v>
      </c>
      <c r="I43" s="3">
        <f t="shared" si="12"/>
        <v>-14584</v>
      </c>
      <c r="J43" s="8">
        <f t="shared" si="13"/>
        <v>0</v>
      </c>
    </row>
    <row r="44" spans="1:10" x14ac:dyDescent="0.2">
      <c r="A44" s="2">
        <v>18030000</v>
      </c>
      <c r="B44" s="34" t="s">
        <v>11</v>
      </c>
      <c r="C44" s="3">
        <v>3063.48</v>
      </c>
      <c r="D44" s="46">
        <v>0</v>
      </c>
      <c r="E44" s="46">
        <v>0</v>
      </c>
      <c r="F44" s="46">
        <v>1251.9000000000001</v>
      </c>
      <c r="G44" s="3">
        <f t="shared" si="2"/>
        <v>1251.9000000000001</v>
      </c>
      <c r="H44" s="8">
        <v>0</v>
      </c>
      <c r="I44" s="3">
        <f t="shared" si="12"/>
        <v>-1811.58</v>
      </c>
      <c r="J44" s="8">
        <f t="shared" si="13"/>
        <v>40.865290453993502</v>
      </c>
    </row>
    <row r="45" spans="1:10" x14ac:dyDescent="0.2">
      <c r="A45" s="2">
        <v>18030100</v>
      </c>
      <c r="B45" s="34" t="s">
        <v>12</v>
      </c>
      <c r="C45" s="3">
        <v>3063.48</v>
      </c>
      <c r="D45" s="46">
        <v>0</v>
      </c>
      <c r="E45" s="46">
        <v>0</v>
      </c>
      <c r="F45" s="46">
        <v>1251.9000000000001</v>
      </c>
      <c r="G45" s="3">
        <f t="shared" si="2"/>
        <v>1251.9000000000001</v>
      </c>
      <c r="H45" s="8">
        <v>0</v>
      </c>
      <c r="I45" s="3">
        <f t="shared" si="12"/>
        <v>-1811.58</v>
      </c>
      <c r="J45" s="8">
        <f t="shared" si="13"/>
        <v>40.865290453993502</v>
      </c>
    </row>
    <row r="46" spans="1:10" x14ac:dyDescent="0.2">
      <c r="A46" s="2">
        <v>18050000</v>
      </c>
      <c r="B46" s="34" t="s">
        <v>13</v>
      </c>
      <c r="C46" s="3">
        <v>6774562.2400000002</v>
      </c>
      <c r="D46" s="46">
        <v>7500000</v>
      </c>
      <c r="E46" s="46">
        <v>7500000</v>
      </c>
      <c r="F46" s="46">
        <v>7673680.5199999996</v>
      </c>
      <c r="G46" s="3">
        <f t="shared" si="2"/>
        <v>173680.51999999955</v>
      </c>
      <c r="H46" s="8">
        <v>0</v>
      </c>
      <c r="I46" s="3">
        <f t="shared" si="12"/>
        <v>899118.27999999933</v>
      </c>
      <c r="J46" s="8">
        <f t="shared" si="13"/>
        <v>113.27197607974149</v>
      </c>
    </row>
    <row r="47" spans="1:10" x14ac:dyDescent="0.2">
      <c r="A47" s="2">
        <v>18050300</v>
      </c>
      <c r="B47" s="34" t="s">
        <v>14</v>
      </c>
      <c r="C47" s="3">
        <v>623277.81999999995</v>
      </c>
      <c r="D47" s="46">
        <v>700000</v>
      </c>
      <c r="E47" s="46">
        <v>700000</v>
      </c>
      <c r="F47" s="46">
        <v>753224.67</v>
      </c>
      <c r="G47" s="3">
        <f t="shared" si="2"/>
        <v>53224.670000000042</v>
      </c>
      <c r="H47" s="8">
        <v>0</v>
      </c>
      <c r="I47" s="3">
        <f t="shared" si="12"/>
        <v>129946.85000000009</v>
      </c>
      <c r="J47" s="8">
        <f t="shared" si="13"/>
        <v>120.84894501780926</v>
      </c>
    </row>
    <row r="48" spans="1:10" x14ac:dyDescent="0.2">
      <c r="A48" s="2">
        <v>18050400</v>
      </c>
      <c r="B48" s="34" t="s">
        <v>15</v>
      </c>
      <c r="C48" s="3">
        <v>3984757.29</v>
      </c>
      <c r="D48" s="46">
        <v>4600000</v>
      </c>
      <c r="E48" s="46">
        <v>4600000</v>
      </c>
      <c r="F48" s="46">
        <v>4652999.57</v>
      </c>
      <c r="G48" s="3">
        <f t="shared" si="2"/>
        <v>52999.570000000298</v>
      </c>
      <c r="H48" s="8">
        <v>0</v>
      </c>
      <c r="I48" s="3">
        <f t="shared" si="12"/>
        <v>668242.28000000026</v>
      </c>
      <c r="J48" s="8">
        <f t="shared" si="13"/>
        <v>116.76996191655127</v>
      </c>
    </row>
    <row r="49" spans="1:10" ht="38.25" x14ac:dyDescent="0.2">
      <c r="A49" s="2">
        <v>18050500</v>
      </c>
      <c r="B49" s="34" t="s">
        <v>60</v>
      </c>
      <c r="C49" s="3">
        <v>2166527.13</v>
      </c>
      <c r="D49" s="46">
        <v>2200000</v>
      </c>
      <c r="E49" s="46">
        <v>2200000</v>
      </c>
      <c r="F49" s="46">
        <v>2267456.2799999998</v>
      </c>
      <c r="G49" s="3">
        <f t="shared" si="2"/>
        <v>67456.279999999795</v>
      </c>
      <c r="H49" s="8">
        <v>0</v>
      </c>
      <c r="I49" s="3">
        <f t="shared" si="12"/>
        <v>100929.14999999991</v>
      </c>
      <c r="J49" s="8">
        <f t="shared" si="13"/>
        <v>104.65856848051563</v>
      </c>
    </row>
    <row r="50" spans="1:10" x14ac:dyDescent="0.2">
      <c r="A50" s="2">
        <v>19000000</v>
      </c>
      <c r="B50" s="34" t="s">
        <v>73</v>
      </c>
      <c r="C50" s="3">
        <v>0</v>
      </c>
      <c r="D50" s="3">
        <v>0</v>
      </c>
      <c r="E50" s="3">
        <v>0</v>
      </c>
      <c r="F50" s="3">
        <v>0</v>
      </c>
      <c r="G50" s="3">
        <f t="shared" si="2"/>
        <v>0</v>
      </c>
      <c r="H50" s="8">
        <v>0</v>
      </c>
      <c r="I50" s="3">
        <f t="shared" si="12"/>
        <v>0</v>
      </c>
      <c r="J50" s="8">
        <v>0</v>
      </c>
    </row>
    <row r="51" spans="1:10" x14ac:dyDescent="0.2">
      <c r="A51" s="2">
        <v>19010000</v>
      </c>
      <c r="B51" s="34" t="s">
        <v>74</v>
      </c>
      <c r="C51" s="3">
        <v>0</v>
      </c>
      <c r="D51" s="3">
        <v>0</v>
      </c>
      <c r="E51" s="3">
        <v>0</v>
      </c>
      <c r="F51" s="3">
        <v>0</v>
      </c>
      <c r="G51" s="3">
        <f t="shared" si="2"/>
        <v>0</v>
      </c>
      <c r="H51" s="8">
        <v>0</v>
      </c>
      <c r="I51" s="3">
        <f t="shared" si="12"/>
        <v>0</v>
      </c>
      <c r="J51" s="8">
        <v>0</v>
      </c>
    </row>
    <row r="52" spans="1:10" ht="38.25" x14ac:dyDescent="0.2">
      <c r="A52" s="2">
        <v>19010100</v>
      </c>
      <c r="B52" s="34" t="s">
        <v>75</v>
      </c>
      <c r="C52" s="3">
        <v>0</v>
      </c>
      <c r="D52" s="3">
        <v>0</v>
      </c>
      <c r="E52" s="3">
        <v>0</v>
      </c>
      <c r="F52" s="3">
        <v>0</v>
      </c>
      <c r="G52" s="3">
        <f t="shared" si="2"/>
        <v>0</v>
      </c>
      <c r="H52" s="8">
        <v>0</v>
      </c>
      <c r="I52" s="3">
        <f t="shared" si="12"/>
        <v>0</v>
      </c>
      <c r="J52" s="8">
        <v>0</v>
      </c>
    </row>
    <row r="53" spans="1:10" x14ac:dyDescent="0.2">
      <c r="A53" s="2">
        <v>19010200</v>
      </c>
      <c r="B53" s="34" t="s">
        <v>76</v>
      </c>
      <c r="C53" s="3">
        <v>0</v>
      </c>
      <c r="D53" s="3">
        <v>0</v>
      </c>
      <c r="E53" s="3">
        <v>0</v>
      </c>
      <c r="F53" s="3">
        <v>0</v>
      </c>
      <c r="G53" s="3">
        <f t="shared" si="2"/>
        <v>0</v>
      </c>
      <c r="H53" s="8">
        <v>0</v>
      </c>
      <c r="I53" s="3">
        <f t="shared" si="12"/>
        <v>0</v>
      </c>
      <c r="J53" s="8">
        <v>0</v>
      </c>
    </row>
    <row r="54" spans="1:10" ht="25.5" x14ac:dyDescent="0.2">
      <c r="A54" s="2">
        <v>19010300</v>
      </c>
      <c r="B54" s="34" t="s">
        <v>77</v>
      </c>
      <c r="C54" s="3">
        <v>0</v>
      </c>
      <c r="D54" s="3">
        <v>0</v>
      </c>
      <c r="E54" s="3">
        <v>0</v>
      </c>
      <c r="F54" s="3">
        <v>0</v>
      </c>
      <c r="G54" s="3">
        <f t="shared" si="2"/>
        <v>0</v>
      </c>
      <c r="H54" s="8">
        <v>0</v>
      </c>
      <c r="I54" s="3">
        <f t="shared" si="12"/>
        <v>0</v>
      </c>
      <c r="J54" s="8">
        <v>0</v>
      </c>
    </row>
    <row r="55" spans="1:10" x14ac:dyDescent="0.2">
      <c r="A55" s="2">
        <v>20000000</v>
      </c>
      <c r="B55" s="34" t="s">
        <v>16</v>
      </c>
      <c r="C55" s="3">
        <v>10106927.57</v>
      </c>
      <c r="D55" s="3">
        <v>5139400</v>
      </c>
      <c r="E55" s="46">
        <v>8967245</v>
      </c>
      <c r="F55" s="46">
        <v>9400207.3300000001</v>
      </c>
      <c r="G55" s="3">
        <f t="shared" si="2"/>
        <v>4260807.33</v>
      </c>
      <c r="H55" s="8">
        <v>0</v>
      </c>
      <c r="I55" s="3">
        <f t="shared" si="12"/>
        <v>-706720.24000000022</v>
      </c>
      <c r="J55" s="8">
        <f t="shared" si="13"/>
        <v>93.007565997625917</v>
      </c>
    </row>
    <row r="56" spans="1:10" x14ac:dyDescent="0.2">
      <c r="A56" s="2">
        <v>21000000</v>
      </c>
      <c r="B56" s="34" t="s">
        <v>17</v>
      </c>
      <c r="C56" s="3">
        <v>9647639.8100000005</v>
      </c>
      <c r="D56" s="3">
        <v>5000000</v>
      </c>
      <c r="E56" s="46">
        <v>8615000</v>
      </c>
      <c r="F56" s="46">
        <v>8935085.5199999996</v>
      </c>
      <c r="G56" s="3">
        <f t="shared" si="2"/>
        <v>3935085.5199999996</v>
      </c>
      <c r="H56" s="8">
        <v>0</v>
      </c>
      <c r="I56" s="3">
        <f t="shared" si="12"/>
        <v>-712554.29000000097</v>
      </c>
      <c r="J56" s="8">
        <f t="shared" si="13"/>
        <v>92.614211309366851</v>
      </c>
    </row>
    <row r="57" spans="1:10" x14ac:dyDescent="0.2">
      <c r="A57" s="2">
        <v>21050000</v>
      </c>
      <c r="B57" s="34" t="s">
        <v>18</v>
      </c>
      <c r="C57" s="3">
        <v>9645807.8100000005</v>
      </c>
      <c r="D57" s="3">
        <v>5000000</v>
      </c>
      <c r="E57" s="46">
        <v>8615000</v>
      </c>
      <c r="F57" s="46">
        <v>8925901.6300000008</v>
      </c>
      <c r="G57" s="3">
        <f t="shared" si="2"/>
        <v>3925901.6300000008</v>
      </c>
      <c r="H57" s="8">
        <f t="shared" ref="H57:H63" si="14">F57/E57*100</f>
        <v>103.60884074289032</v>
      </c>
      <c r="I57" s="3">
        <f t="shared" si="12"/>
        <v>-719906.1799999997</v>
      </c>
      <c r="J57" s="8">
        <f t="shared" si="13"/>
        <v>92.536590048438882</v>
      </c>
    </row>
    <row r="58" spans="1:10" x14ac:dyDescent="0.2">
      <c r="A58" s="2">
        <v>21080000</v>
      </c>
      <c r="B58" s="34" t="s">
        <v>19</v>
      </c>
      <c r="C58" s="3">
        <v>1832</v>
      </c>
      <c r="D58" s="3">
        <v>0</v>
      </c>
      <c r="E58" s="46">
        <v>0</v>
      </c>
      <c r="F58" s="46">
        <v>9183.89</v>
      </c>
      <c r="G58" s="3">
        <f t="shared" si="2"/>
        <v>9183.89</v>
      </c>
      <c r="H58" s="8" t="e">
        <f t="shared" si="14"/>
        <v>#DIV/0!</v>
      </c>
      <c r="I58" s="3">
        <f t="shared" si="12"/>
        <v>7351.8899999999994</v>
      </c>
      <c r="J58" s="8">
        <f t="shared" si="13"/>
        <v>501.30403930131007</v>
      </c>
    </row>
    <row r="59" spans="1:10" x14ac:dyDescent="0.2">
      <c r="A59" s="2">
        <v>21081100</v>
      </c>
      <c r="B59" s="34" t="s">
        <v>21</v>
      </c>
      <c r="C59" s="3">
        <v>1832</v>
      </c>
      <c r="D59" s="3">
        <v>0</v>
      </c>
      <c r="E59" s="46">
        <v>0</v>
      </c>
      <c r="F59" s="46">
        <v>7403</v>
      </c>
      <c r="G59" s="3">
        <f t="shared" si="2"/>
        <v>7403</v>
      </c>
      <c r="H59" s="8" t="e">
        <f t="shared" si="14"/>
        <v>#DIV/0!</v>
      </c>
      <c r="I59" s="3">
        <f t="shared" si="12"/>
        <v>5571</v>
      </c>
      <c r="J59" s="8">
        <f t="shared" si="13"/>
        <v>404.0938864628821</v>
      </c>
    </row>
    <row r="60" spans="1:10" x14ac:dyDescent="0.2">
      <c r="A60" s="2">
        <v>21081700</v>
      </c>
      <c r="B60" s="34" t="s">
        <v>327</v>
      </c>
      <c r="C60" s="3">
        <v>0</v>
      </c>
      <c r="D60" s="3">
        <v>0</v>
      </c>
      <c r="E60" s="46">
        <v>0</v>
      </c>
      <c r="F60" s="46">
        <v>1780.89</v>
      </c>
      <c r="G60" s="3">
        <f t="shared" si="2"/>
        <v>1780.89</v>
      </c>
      <c r="H60" s="8" t="e">
        <f t="shared" si="14"/>
        <v>#DIV/0!</v>
      </c>
      <c r="I60" s="3">
        <f t="shared" si="12"/>
        <v>1780.89</v>
      </c>
      <c r="J60" s="8" t="e">
        <f t="shared" si="13"/>
        <v>#DIV/0!</v>
      </c>
    </row>
    <row r="61" spans="1:10" ht="25.5" x14ac:dyDescent="0.2">
      <c r="A61" s="2">
        <v>21110000</v>
      </c>
      <c r="B61" s="34" t="s">
        <v>78</v>
      </c>
      <c r="C61" s="3">
        <v>0</v>
      </c>
      <c r="D61" s="3">
        <v>0</v>
      </c>
      <c r="E61" s="3">
        <v>0</v>
      </c>
      <c r="F61" s="3">
        <v>0</v>
      </c>
      <c r="G61" s="3">
        <f t="shared" si="2"/>
        <v>0</v>
      </c>
      <c r="H61" s="8" t="e">
        <f t="shared" si="14"/>
        <v>#DIV/0!</v>
      </c>
      <c r="I61" s="3">
        <f t="shared" si="12"/>
        <v>0</v>
      </c>
      <c r="J61" s="8" t="e">
        <f t="shared" si="13"/>
        <v>#DIV/0!</v>
      </c>
    </row>
    <row r="62" spans="1:10" ht="25.5" x14ac:dyDescent="0.2">
      <c r="A62" s="2">
        <v>22000000</v>
      </c>
      <c r="B62" s="34" t="s">
        <v>23</v>
      </c>
      <c r="C62" s="3">
        <v>367716.62</v>
      </c>
      <c r="D62" s="46">
        <v>328148.34999999998</v>
      </c>
      <c r="E62" s="46">
        <v>328148.34999999998</v>
      </c>
      <c r="F62" s="3">
        <v>367716.62</v>
      </c>
      <c r="G62" s="3">
        <f t="shared" si="2"/>
        <v>39568.270000000019</v>
      </c>
      <c r="H62" s="8">
        <f t="shared" si="14"/>
        <v>112.05804326000725</v>
      </c>
      <c r="I62" s="3">
        <f t="shared" si="12"/>
        <v>0</v>
      </c>
      <c r="J62" s="8">
        <f t="shared" si="13"/>
        <v>100</v>
      </c>
    </row>
    <row r="63" spans="1:10" x14ac:dyDescent="0.2">
      <c r="A63" s="2">
        <v>22010000</v>
      </c>
      <c r="B63" s="34" t="s">
        <v>24</v>
      </c>
      <c r="C63" s="3">
        <v>297985.19</v>
      </c>
      <c r="D63" s="46">
        <v>279843.09000000003</v>
      </c>
      <c r="E63" s="46">
        <v>279843.09000000003</v>
      </c>
      <c r="F63" s="3">
        <v>297985.19</v>
      </c>
      <c r="G63" s="3">
        <f t="shared" si="2"/>
        <v>18142.099999999977</v>
      </c>
      <c r="H63" s="8">
        <f t="shared" si="14"/>
        <v>106.48295442992712</v>
      </c>
      <c r="I63" s="3">
        <f t="shared" si="12"/>
        <v>0</v>
      </c>
      <c r="J63" s="8">
        <f t="shared" si="13"/>
        <v>100</v>
      </c>
    </row>
    <row r="64" spans="1:10" ht="25.5" x14ac:dyDescent="0.2">
      <c r="A64" s="2">
        <v>22010300</v>
      </c>
      <c r="B64" s="34" t="s">
        <v>61</v>
      </c>
      <c r="C64" s="3">
        <v>6340</v>
      </c>
      <c r="D64" s="46">
        <v>6880</v>
      </c>
      <c r="E64" s="46">
        <v>6880</v>
      </c>
      <c r="F64" s="3">
        <v>6340</v>
      </c>
      <c r="G64" s="3">
        <f t="shared" si="2"/>
        <v>-540</v>
      </c>
      <c r="H64" s="8">
        <f>F64/E64*100</f>
        <v>92.151162790697668</v>
      </c>
      <c r="I64" s="3">
        <f t="shared" si="12"/>
        <v>0</v>
      </c>
      <c r="J64" s="8">
        <f t="shared" si="13"/>
        <v>100</v>
      </c>
    </row>
    <row r="65" spans="1:10" x14ac:dyDescent="0.2">
      <c r="A65" s="2">
        <v>22012500</v>
      </c>
      <c r="B65" s="34" t="s">
        <v>25</v>
      </c>
      <c r="C65" s="3">
        <v>217365.19</v>
      </c>
      <c r="D65" s="46">
        <v>192863.09</v>
      </c>
      <c r="E65" s="46">
        <v>192863.09</v>
      </c>
      <c r="F65" s="3">
        <v>217365.19</v>
      </c>
      <c r="G65" s="3">
        <f t="shared" si="2"/>
        <v>24502.100000000006</v>
      </c>
      <c r="H65" s="8">
        <f t="shared" ref="H65:H73" si="15">F65/E65*100</f>
        <v>112.70440082651379</v>
      </c>
      <c r="I65" s="3">
        <f t="shared" si="12"/>
        <v>0</v>
      </c>
      <c r="J65" s="8">
        <f t="shared" si="13"/>
        <v>100</v>
      </c>
    </row>
    <row r="66" spans="1:10" ht="25.5" x14ac:dyDescent="0.2">
      <c r="A66" s="2">
        <v>22012600</v>
      </c>
      <c r="B66" s="34" t="s">
        <v>62</v>
      </c>
      <c r="C66" s="3">
        <v>74280</v>
      </c>
      <c r="D66" s="46">
        <v>80100</v>
      </c>
      <c r="E66" s="46">
        <v>80100</v>
      </c>
      <c r="F66" s="3">
        <v>74280</v>
      </c>
      <c r="G66" s="3">
        <f t="shared" si="2"/>
        <v>-5820</v>
      </c>
      <c r="H66" s="8">
        <f t="shared" si="15"/>
        <v>92.734082397003746</v>
      </c>
      <c r="I66" s="3">
        <f t="shared" si="12"/>
        <v>0</v>
      </c>
      <c r="J66" s="8">
        <f t="shared" si="13"/>
        <v>100</v>
      </c>
    </row>
    <row r="67" spans="1:10" ht="51" x14ac:dyDescent="0.2">
      <c r="A67" s="2">
        <v>22012900</v>
      </c>
      <c r="B67" s="34" t="s">
        <v>26</v>
      </c>
      <c r="C67" s="3">
        <v>0</v>
      </c>
      <c r="D67" s="3">
        <v>0</v>
      </c>
      <c r="E67" s="3">
        <v>0</v>
      </c>
      <c r="F67" s="3">
        <v>0</v>
      </c>
      <c r="G67" s="3">
        <f t="shared" si="2"/>
        <v>0</v>
      </c>
      <c r="H67" s="8" t="e">
        <f t="shared" si="15"/>
        <v>#DIV/0!</v>
      </c>
      <c r="I67" s="3">
        <f t="shared" si="12"/>
        <v>0</v>
      </c>
      <c r="J67" s="8">
        <v>0</v>
      </c>
    </row>
    <row r="68" spans="1:10" x14ac:dyDescent="0.2">
      <c r="A68" s="2">
        <v>22090000</v>
      </c>
      <c r="B68" s="34" t="s">
        <v>27</v>
      </c>
      <c r="C68" s="3">
        <v>69731.429999999993</v>
      </c>
      <c r="D68" s="46">
        <v>66000</v>
      </c>
      <c r="E68" s="46">
        <v>66000</v>
      </c>
      <c r="F68" s="46">
        <v>48305.26</v>
      </c>
      <c r="G68" s="3">
        <f t="shared" si="2"/>
        <v>-17694.739999999998</v>
      </c>
      <c r="H68" s="8">
        <f t="shared" si="15"/>
        <v>73.189787878787882</v>
      </c>
      <c r="I68" s="3">
        <f t="shared" si="12"/>
        <v>-21426.169999999991</v>
      </c>
      <c r="J68" s="8">
        <f t="shared" si="13"/>
        <v>69.273296130597075</v>
      </c>
    </row>
    <row r="69" spans="1:10" ht="25.5" x14ac:dyDescent="0.2">
      <c r="A69" s="2">
        <v>22090100</v>
      </c>
      <c r="B69" s="34" t="s">
        <v>28</v>
      </c>
      <c r="C69" s="3">
        <v>57559.43</v>
      </c>
      <c r="D69" s="46">
        <v>55000</v>
      </c>
      <c r="E69" s="46">
        <v>55000</v>
      </c>
      <c r="F69" s="46">
        <v>42144.26</v>
      </c>
      <c r="G69" s="3">
        <f t="shared" si="2"/>
        <v>-12855.739999999998</v>
      </c>
      <c r="H69" s="8">
        <f t="shared" si="15"/>
        <v>76.625927272727282</v>
      </c>
      <c r="I69" s="3">
        <f t="shared" si="12"/>
        <v>-15415.169999999998</v>
      </c>
      <c r="J69" s="8">
        <f t="shared" si="13"/>
        <v>73.218688927253112</v>
      </c>
    </row>
    <row r="70" spans="1:10" ht="25.5" x14ac:dyDescent="0.2">
      <c r="A70" s="2">
        <v>22090400</v>
      </c>
      <c r="B70" s="34" t="s">
        <v>29</v>
      </c>
      <c r="C70" s="3">
        <v>12172</v>
      </c>
      <c r="D70" s="46">
        <v>11000</v>
      </c>
      <c r="E70" s="46">
        <v>11000</v>
      </c>
      <c r="F70" s="46">
        <v>6161</v>
      </c>
      <c r="G70" s="3">
        <f t="shared" si="2"/>
        <v>-4839</v>
      </c>
      <c r="H70" s="8">
        <f t="shared" si="15"/>
        <v>56.009090909090908</v>
      </c>
      <c r="I70" s="3">
        <f t="shared" si="12"/>
        <v>-6011</v>
      </c>
      <c r="J70" s="8">
        <f t="shared" si="13"/>
        <v>50.616168255011509</v>
      </c>
    </row>
    <row r="71" spans="1:10" x14ac:dyDescent="0.2">
      <c r="A71" s="2">
        <v>24000000</v>
      </c>
      <c r="B71" s="34" t="s">
        <v>30</v>
      </c>
      <c r="C71" s="3">
        <v>91571.14</v>
      </c>
      <c r="D71" s="46">
        <v>20000</v>
      </c>
      <c r="E71" s="46">
        <v>20000</v>
      </c>
      <c r="F71" s="46">
        <v>136973.46</v>
      </c>
      <c r="G71" s="3">
        <f t="shared" si="2"/>
        <v>116973.45999999999</v>
      </c>
      <c r="H71" s="8">
        <f t="shared" si="15"/>
        <v>684.8673</v>
      </c>
      <c r="I71" s="3">
        <f t="shared" si="12"/>
        <v>45402.319999999992</v>
      </c>
      <c r="J71" s="8">
        <f t="shared" si="13"/>
        <v>149.58147294005514</v>
      </c>
    </row>
    <row r="72" spans="1:10" x14ac:dyDescent="0.2">
      <c r="A72" s="2">
        <v>24060000</v>
      </c>
      <c r="B72" s="34" t="s">
        <v>19</v>
      </c>
      <c r="C72" s="3">
        <v>91571.14</v>
      </c>
      <c r="D72" s="46">
        <v>20000</v>
      </c>
      <c r="E72" s="46">
        <v>20000</v>
      </c>
      <c r="F72" s="46">
        <v>136973.46</v>
      </c>
      <c r="G72" s="3">
        <f t="shared" si="2"/>
        <v>116973.45999999999</v>
      </c>
      <c r="H72" s="8">
        <f t="shared" si="15"/>
        <v>684.8673</v>
      </c>
      <c r="I72" s="3">
        <f t="shared" si="12"/>
        <v>45402.319999999992</v>
      </c>
      <c r="J72" s="8">
        <f t="shared" si="13"/>
        <v>149.58147294005514</v>
      </c>
    </row>
    <row r="73" spans="1:10" x14ac:dyDescent="0.2">
      <c r="A73" s="2">
        <v>24060300</v>
      </c>
      <c r="B73" s="34" t="s">
        <v>19</v>
      </c>
      <c r="C73" s="3">
        <v>91571.14</v>
      </c>
      <c r="D73" s="46">
        <v>20000</v>
      </c>
      <c r="E73" s="46">
        <v>20000</v>
      </c>
      <c r="F73" s="46">
        <v>132597.76000000001</v>
      </c>
      <c r="G73" s="3">
        <f t="shared" si="2"/>
        <v>112597.76000000001</v>
      </c>
      <c r="H73" s="8">
        <f t="shared" si="15"/>
        <v>662.98879999999997</v>
      </c>
      <c r="I73" s="3">
        <f t="shared" si="12"/>
        <v>41026.62000000001</v>
      </c>
      <c r="J73" s="8">
        <f t="shared" si="13"/>
        <v>144.80300234331474</v>
      </c>
    </row>
    <row r="74" spans="1:10" ht="38.25" x14ac:dyDescent="0.2">
      <c r="A74" s="2">
        <v>24062100</v>
      </c>
      <c r="B74" s="34" t="s">
        <v>79</v>
      </c>
      <c r="C74" s="3">
        <v>0</v>
      </c>
      <c r="D74" s="3">
        <v>0</v>
      </c>
      <c r="E74" s="3">
        <v>0</v>
      </c>
      <c r="F74" s="3">
        <v>0</v>
      </c>
      <c r="G74" s="3">
        <f t="shared" si="2"/>
        <v>0</v>
      </c>
      <c r="H74" s="8">
        <v>0</v>
      </c>
      <c r="I74" s="3">
        <f t="shared" si="12"/>
        <v>0</v>
      </c>
      <c r="J74" s="8">
        <v>0</v>
      </c>
    </row>
    <row r="75" spans="1:10" ht="51" x14ac:dyDescent="0.2">
      <c r="A75" s="2">
        <v>24062200</v>
      </c>
      <c r="B75" s="34" t="s">
        <v>31</v>
      </c>
      <c r="C75" s="3">
        <v>0</v>
      </c>
      <c r="D75" s="3">
        <v>0</v>
      </c>
      <c r="E75" s="46">
        <v>0</v>
      </c>
      <c r="F75" s="46">
        <v>4375.7</v>
      </c>
      <c r="G75" s="3">
        <f t="shared" si="2"/>
        <v>4375.7</v>
      </c>
      <c r="H75" s="8">
        <v>0</v>
      </c>
      <c r="I75" s="3">
        <f t="shared" si="12"/>
        <v>4375.7</v>
      </c>
      <c r="J75" s="8">
        <v>0</v>
      </c>
    </row>
    <row r="76" spans="1:10" x14ac:dyDescent="0.2">
      <c r="A76" s="2">
        <v>24170000</v>
      </c>
      <c r="B76" s="34" t="s">
        <v>80</v>
      </c>
      <c r="C76" s="3">
        <v>0</v>
      </c>
      <c r="D76" s="3">
        <v>0</v>
      </c>
      <c r="E76" s="3">
        <v>0</v>
      </c>
      <c r="F76" s="3">
        <v>0</v>
      </c>
      <c r="G76" s="3">
        <f t="shared" si="2"/>
        <v>0</v>
      </c>
      <c r="H76" s="8">
        <v>0</v>
      </c>
      <c r="I76" s="3">
        <f t="shared" si="12"/>
        <v>0</v>
      </c>
      <c r="J76" s="8">
        <v>0</v>
      </c>
    </row>
    <row r="77" spans="1:10" x14ac:dyDescent="0.2">
      <c r="A77" s="2">
        <v>25000000</v>
      </c>
      <c r="B77" s="34" t="s">
        <v>81</v>
      </c>
      <c r="C77" s="3">
        <v>0</v>
      </c>
      <c r="D77" s="3">
        <v>0</v>
      </c>
      <c r="E77" s="3">
        <v>0</v>
      </c>
      <c r="F77" s="3">
        <v>0</v>
      </c>
      <c r="G77" s="3">
        <f t="shared" si="2"/>
        <v>0</v>
      </c>
      <c r="H77" s="8">
        <v>0</v>
      </c>
      <c r="I77" s="3">
        <f t="shared" si="12"/>
        <v>0</v>
      </c>
      <c r="J77" s="8">
        <v>0</v>
      </c>
    </row>
    <row r="78" spans="1:10" ht="25.5" x14ac:dyDescent="0.2">
      <c r="A78" s="2">
        <v>25010000</v>
      </c>
      <c r="B78" s="34" t="s">
        <v>82</v>
      </c>
      <c r="C78" s="3">
        <v>0</v>
      </c>
      <c r="D78" s="3">
        <v>0</v>
      </c>
      <c r="E78" s="3">
        <v>0</v>
      </c>
      <c r="F78" s="3">
        <v>0</v>
      </c>
      <c r="G78" s="3">
        <f t="shared" si="2"/>
        <v>0</v>
      </c>
      <c r="H78" s="8">
        <v>0</v>
      </c>
      <c r="I78" s="3">
        <f t="shared" si="12"/>
        <v>0</v>
      </c>
      <c r="J78" s="8">
        <v>0</v>
      </c>
    </row>
    <row r="79" spans="1:10" ht="25.5" x14ac:dyDescent="0.2">
      <c r="A79" s="2">
        <v>25010100</v>
      </c>
      <c r="B79" s="34" t="s">
        <v>83</v>
      </c>
      <c r="C79" s="3">
        <v>0</v>
      </c>
      <c r="D79" s="3">
        <v>0</v>
      </c>
      <c r="E79" s="3">
        <v>0</v>
      </c>
      <c r="F79" s="3">
        <v>0</v>
      </c>
      <c r="G79" s="3">
        <f t="shared" ref="G79:G106" si="16">F79-D79</f>
        <v>0</v>
      </c>
      <c r="H79" s="8">
        <v>0</v>
      </c>
      <c r="I79" s="3">
        <f t="shared" si="12"/>
        <v>0</v>
      </c>
      <c r="J79" s="8">
        <v>0</v>
      </c>
    </row>
    <row r="80" spans="1:10" x14ac:dyDescent="0.2">
      <c r="A80" s="2">
        <v>25010300</v>
      </c>
      <c r="B80" s="34" t="s">
        <v>84</v>
      </c>
      <c r="C80" s="3">
        <v>0</v>
      </c>
      <c r="D80" s="3">
        <v>0</v>
      </c>
      <c r="E80" s="3">
        <v>0</v>
      </c>
      <c r="F80" s="3">
        <v>0</v>
      </c>
      <c r="G80" s="3">
        <f t="shared" si="16"/>
        <v>0</v>
      </c>
      <c r="H80" s="8">
        <v>0</v>
      </c>
      <c r="I80" s="3">
        <f t="shared" si="12"/>
        <v>0</v>
      </c>
      <c r="J80" s="8">
        <v>0</v>
      </c>
    </row>
    <row r="81" spans="1:10" ht="25.5" x14ac:dyDescent="0.2">
      <c r="A81" s="2">
        <v>25010400</v>
      </c>
      <c r="B81" s="34" t="s">
        <v>85</v>
      </c>
      <c r="C81" s="3">
        <v>0</v>
      </c>
      <c r="D81" s="3">
        <v>0</v>
      </c>
      <c r="E81" s="3">
        <v>0</v>
      </c>
      <c r="F81" s="3">
        <v>0</v>
      </c>
      <c r="G81" s="3">
        <f t="shared" si="16"/>
        <v>0</v>
      </c>
      <c r="H81" s="8">
        <v>0</v>
      </c>
      <c r="I81" s="3">
        <f t="shared" si="12"/>
        <v>0</v>
      </c>
      <c r="J81" s="8">
        <v>0</v>
      </c>
    </row>
    <row r="82" spans="1:10" x14ac:dyDescent="0.2">
      <c r="A82" s="2">
        <v>25020000</v>
      </c>
      <c r="B82" s="34" t="s">
        <v>86</v>
      </c>
      <c r="C82" s="3">
        <v>0</v>
      </c>
      <c r="D82" s="3">
        <v>0</v>
      </c>
      <c r="E82" s="3">
        <v>0</v>
      </c>
      <c r="F82" s="3">
        <v>0</v>
      </c>
      <c r="G82" s="3">
        <f t="shared" si="16"/>
        <v>0</v>
      </c>
      <c r="H82" s="8">
        <v>0</v>
      </c>
      <c r="I82" s="3">
        <f t="shared" si="12"/>
        <v>0</v>
      </c>
      <c r="J82" s="8">
        <v>0</v>
      </c>
    </row>
    <row r="83" spans="1:10" x14ac:dyDescent="0.2">
      <c r="A83" s="2">
        <v>25020100</v>
      </c>
      <c r="B83" s="34" t="s">
        <v>87</v>
      </c>
      <c r="C83" s="3">
        <v>0</v>
      </c>
      <c r="D83" s="3">
        <v>0</v>
      </c>
      <c r="E83" s="3">
        <v>0</v>
      </c>
      <c r="F83" s="3">
        <v>0</v>
      </c>
      <c r="G83" s="3">
        <f t="shared" si="16"/>
        <v>0</v>
      </c>
      <c r="H83" s="8">
        <v>0</v>
      </c>
      <c r="I83" s="3">
        <f t="shared" si="12"/>
        <v>0</v>
      </c>
      <c r="J83" s="8">
        <v>0</v>
      </c>
    </row>
    <row r="84" spans="1:10" x14ac:dyDescent="0.2">
      <c r="A84" s="47">
        <v>40000000</v>
      </c>
      <c r="B84" s="48" t="s">
        <v>32</v>
      </c>
      <c r="C84" s="3">
        <v>55943817.369999997</v>
      </c>
      <c r="D84" s="49">
        <v>41975800</v>
      </c>
      <c r="E84" s="49">
        <v>41975800</v>
      </c>
      <c r="F84" s="49">
        <v>41975800</v>
      </c>
      <c r="G84" s="3">
        <f t="shared" si="16"/>
        <v>0</v>
      </c>
      <c r="H84" s="8">
        <f t="shared" ref="H84:H104" si="17">F84/E84*100</f>
        <v>100</v>
      </c>
      <c r="I84" s="3">
        <f t="shared" ref="I84:I104" si="18">F84-C84</f>
        <v>-13968017.369999997</v>
      </c>
      <c r="J84" s="8">
        <f t="shared" ref="J84:J104" si="19">F84/C84*100</f>
        <v>75.03206247507454</v>
      </c>
    </row>
    <row r="85" spans="1:10" x14ac:dyDescent="0.2">
      <c r="A85" s="2">
        <v>41000000</v>
      </c>
      <c r="B85" s="34" t="s">
        <v>33</v>
      </c>
      <c r="C85" s="3">
        <v>55943817.369999997</v>
      </c>
      <c r="D85" s="49">
        <v>41975800</v>
      </c>
      <c r="E85" s="49">
        <v>41975800</v>
      </c>
      <c r="F85" s="49">
        <v>41975800</v>
      </c>
      <c r="G85" s="3">
        <f t="shared" si="16"/>
        <v>0</v>
      </c>
      <c r="H85" s="8">
        <f t="shared" si="17"/>
        <v>100</v>
      </c>
      <c r="I85" s="3">
        <f t="shared" si="18"/>
        <v>-13968017.369999997</v>
      </c>
      <c r="J85" s="8">
        <f t="shared" si="19"/>
        <v>75.03206247507454</v>
      </c>
    </row>
    <row r="86" spans="1:10" s="1" customFormat="1" x14ac:dyDescent="0.2">
      <c r="A86" s="2">
        <v>41020000</v>
      </c>
      <c r="B86" s="34" t="s">
        <v>328</v>
      </c>
      <c r="C86" s="3"/>
      <c r="D86" s="49">
        <v>1274300</v>
      </c>
      <c r="E86" s="49">
        <v>1274300</v>
      </c>
      <c r="F86" s="49">
        <v>1274300</v>
      </c>
      <c r="G86" s="3">
        <f t="shared" si="16"/>
        <v>0</v>
      </c>
      <c r="H86" s="8">
        <f t="shared" si="17"/>
        <v>100</v>
      </c>
      <c r="I86" s="3">
        <f t="shared" si="18"/>
        <v>1274300</v>
      </c>
      <c r="J86" s="8" t="e">
        <f t="shared" si="19"/>
        <v>#DIV/0!</v>
      </c>
    </row>
    <row r="87" spans="1:10" s="1" customFormat="1" x14ac:dyDescent="0.2">
      <c r="A87" s="2">
        <v>41020100</v>
      </c>
      <c r="B87" s="109" t="s">
        <v>329</v>
      </c>
      <c r="C87" s="109"/>
      <c r="D87" s="49">
        <v>1274300</v>
      </c>
      <c r="E87" s="49">
        <v>1274300</v>
      </c>
      <c r="F87" s="49">
        <v>1274300</v>
      </c>
      <c r="G87" s="3">
        <f t="shared" si="16"/>
        <v>0</v>
      </c>
      <c r="H87" s="8">
        <f t="shared" si="17"/>
        <v>100</v>
      </c>
      <c r="I87" s="3">
        <f t="shared" si="18"/>
        <v>1274300</v>
      </c>
      <c r="J87" s="8" t="e">
        <f t="shared" si="19"/>
        <v>#DIV/0!</v>
      </c>
    </row>
    <row r="88" spans="1:10" x14ac:dyDescent="0.2">
      <c r="A88" s="2">
        <v>41030000</v>
      </c>
      <c r="B88" s="34" t="s">
        <v>63</v>
      </c>
      <c r="C88" s="3">
        <v>48352098.119999997</v>
      </c>
      <c r="D88" s="49">
        <v>40701500</v>
      </c>
      <c r="E88" s="49">
        <v>40701500</v>
      </c>
      <c r="F88" s="49">
        <v>40701500</v>
      </c>
      <c r="G88" s="3">
        <f t="shared" si="16"/>
        <v>0</v>
      </c>
      <c r="H88" s="8">
        <f t="shared" si="17"/>
        <v>100</v>
      </c>
      <c r="I88" s="3">
        <f t="shared" si="18"/>
        <v>-7650598.1199999973</v>
      </c>
      <c r="J88" s="8">
        <f t="shared" si="19"/>
        <v>84.177319253007838</v>
      </c>
    </row>
    <row r="89" spans="1:10" ht="25.5" x14ac:dyDescent="0.2">
      <c r="A89" s="2">
        <v>41033200</v>
      </c>
      <c r="B89" s="34" t="s">
        <v>64</v>
      </c>
      <c r="C89" s="3">
        <v>3180535.12</v>
      </c>
      <c r="D89" s="3">
        <v>0</v>
      </c>
      <c r="E89" s="3">
        <v>0</v>
      </c>
      <c r="F89" s="3">
        <v>0</v>
      </c>
      <c r="G89" s="3">
        <f t="shared" si="16"/>
        <v>0</v>
      </c>
      <c r="H89" s="8" t="e">
        <f t="shared" si="17"/>
        <v>#DIV/0!</v>
      </c>
      <c r="I89" s="3">
        <f t="shared" si="18"/>
        <v>-3180535.12</v>
      </c>
      <c r="J89" s="8">
        <f t="shared" si="19"/>
        <v>0</v>
      </c>
    </row>
    <row r="90" spans="1:10" x14ac:dyDescent="0.2">
      <c r="A90" s="2">
        <v>41033900</v>
      </c>
      <c r="B90" s="34" t="s">
        <v>65</v>
      </c>
      <c r="C90" s="3">
        <v>32151000</v>
      </c>
      <c r="D90" s="49">
        <v>40701500</v>
      </c>
      <c r="E90" s="49">
        <v>40701500</v>
      </c>
      <c r="F90" s="49">
        <v>40701500</v>
      </c>
      <c r="G90" s="3">
        <f t="shared" si="16"/>
        <v>0</v>
      </c>
      <c r="H90" s="8">
        <f t="shared" si="17"/>
        <v>100</v>
      </c>
      <c r="I90" s="3">
        <f t="shared" si="18"/>
        <v>8550500</v>
      </c>
      <c r="J90" s="8">
        <f t="shared" si="19"/>
        <v>126.59481820161113</v>
      </c>
    </row>
    <row r="91" spans="1:10" x14ac:dyDescent="0.2">
      <c r="A91" s="2">
        <v>41034200</v>
      </c>
      <c r="B91" s="34" t="s">
        <v>66</v>
      </c>
      <c r="C91" s="3">
        <v>12872800</v>
      </c>
      <c r="D91" s="49">
        <v>3452400</v>
      </c>
      <c r="E91" s="49">
        <v>3452400</v>
      </c>
      <c r="F91" s="49">
        <v>3452400</v>
      </c>
      <c r="G91" s="3">
        <f t="shared" si="16"/>
        <v>0</v>
      </c>
      <c r="H91" s="8">
        <f t="shared" si="17"/>
        <v>100</v>
      </c>
      <c r="I91" s="3">
        <f t="shared" si="18"/>
        <v>-9420400</v>
      </c>
      <c r="J91" s="8">
        <f t="shared" si="19"/>
        <v>26.819340003728794</v>
      </c>
    </row>
    <row r="92" spans="1:10" ht="40.5" customHeight="1" x14ac:dyDescent="0.2">
      <c r="A92" s="2">
        <v>41034500</v>
      </c>
      <c r="B92" s="34" t="s">
        <v>67</v>
      </c>
      <c r="C92" s="3">
        <v>147763</v>
      </c>
      <c r="D92" s="3">
        <v>0</v>
      </c>
      <c r="E92" s="3" t="s">
        <v>330</v>
      </c>
      <c r="F92" s="3">
        <v>0</v>
      </c>
      <c r="G92" s="3">
        <f t="shared" si="16"/>
        <v>0</v>
      </c>
      <c r="H92" s="8" t="e">
        <f t="shared" si="17"/>
        <v>#VALUE!</v>
      </c>
      <c r="I92" s="3">
        <f t="shared" si="18"/>
        <v>-147763</v>
      </c>
      <c r="J92" s="8">
        <f t="shared" si="19"/>
        <v>0</v>
      </c>
    </row>
    <row r="93" spans="1:10" x14ac:dyDescent="0.2">
      <c r="A93" s="2">
        <v>41040000</v>
      </c>
      <c r="B93" s="34" t="s">
        <v>34</v>
      </c>
      <c r="C93" s="3">
        <v>5517137</v>
      </c>
      <c r="D93" s="49">
        <v>4618575</v>
      </c>
      <c r="E93" s="49">
        <v>4618575</v>
      </c>
      <c r="F93" s="49">
        <v>4618575</v>
      </c>
      <c r="G93" s="3">
        <f t="shared" si="16"/>
        <v>0</v>
      </c>
      <c r="H93" s="8">
        <f t="shared" si="17"/>
        <v>100</v>
      </c>
      <c r="I93" s="3">
        <f t="shared" si="18"/>
        <v>-898562</v>
      </c>
      <c r="J93" s="8">
        <f t="shared" si="19"/>
        <v>83.713255625154858</v>
      </c>
    </row>
    <row r="94" spans="1:10" ht="38.25" x14ac:dyDescent="0.2">
      <c r="A94" s="2">
        <v>41040200</v>
      </c>
      <c r="B94" s="34" t="s">
        <v>35</v>
      </c>
      <c r="C94" s="3">
        <v>5517137</v>
      </c>
      <c r="D94" s="49">
        <v>4616087</v>
      </c>
      <c r="E94" s="49">
        <v>4616087</v>
      </c>
      <c r="F94" s="49">
        <v>4616087</v>
      </c>
      <c r="G94" s="3">
        <f t="shared" si="16"/>
        <v>0</v>
      </c>
      <c r="H94" s="8">
        <f t="shared" si="17"/>
        <v>100</v>
      </c>
      <c r="I94" s="3">
        <f t="shared" si="18"/>
        <v>-901050</v>
      </c>
      <c r="J94" s="8">
        <f t="shared" si="19"/>
        <v>83.668159771997679</v>
      </c>
    </row>
    <row r="95" spans="1:10" s="1" customFormat="1" x14ac:dyDescent="0.2">
      <c r="A95" s="2">
        <v>41040400</v>
      </c>
      <c r="B95" s="34" t="s">
        <v>331</v>
      </c>
      <c r="C95" s="3"/>
      <c r="D95" s="50">
        <v>2488</v>
      </c>
      <c r="E95" s="49">
        <v>2488</v>
      </c>
      <c r="F95" s="49">
        <v>2488</v>
      </c>
      <c r="G95" s="3">
        <f t="shared" si="16"/>
        <v>0</v>
      </c>
      <c r="H95" s="8">
        <f t="shared" si="17"/>
        <v>100</v>
      </c>
      <c r="I95" s="3"/>
      <c r="J95" s="8"/>
    </row>
    <row r="96" spans="1:10" x14ac:dyDescent="0.2">
      <c r="A96" s="2">
        <v>41050000</v>
      </c>
      <c r="B96" s="34" t="s">
        <v>36</v>
      </c>
      <c r="C96" s="3">
        <v>2074582.25</v>
      </c>
      <c r="D96" s="49">
        <v>2140991</v>
      </c>
      <c r="E96" s="49">
        <v>2140991</v>
      </c>
      <c r="F96" s="49">
        <v>2088288.17</v>
      </c>
      <c r="G96" s="3">
        <f t="shared" si="16"/>
        <v>-52702.830000000075</v>
      </c>
      <c r="H96" s="8">
        <f t="shared" si="17"/>
        <v>97.538390866659412</v>
      </c>
      <c r="I96" s="3">
        <f t="shared" si="18"/>
        <v>13705.919999999925</v>
      </c>
      <c r="J96" s="8">
        <f t="shared" si="19"/>
        <v>100.66065927248727</v>
      </c>
    </row>
    <row r="97" spans="1:11" ht="25.5" x14ac:dyDescent="0.2">
      <c r="A97" s="2">
        <v>41051100</v>
      </c>
      <c r="B97" s="34" t="s">
        <v>68</v>
      </c>
      <c r="C97" s="3">
        <v>338867</v>
      </c>
      <c r="D97" s="3">
        <v>0</v>
      </c>
      <c r="E97" s="3">
        <v>0</v>
      </c>
      <c r="F97" s="3">
        <v>0</v>
      </c>
      <c r="G97" s="3">
        <f t="shared" si="16"/>
        <v>0</v>
      </c>
      <c r="H97" s="8" t="e">
        <f t="shared" si="17"/>
        <v>#DIV/0!</v>
      </c>
      <c r="I97" s="3">
        <f t="shared" si="18"/>
        <v>-338867</v>
      </c>
      <c r="J97" s="8">
        <f t="shared" si="19"/>
        <v>0</v>
      </c>
    </row>
    <row r="98" spans="1:11" ht="38.25" x14ac:dyDescent="0.2">
      <c r="A98" s="2">
        <v>41051200</v>
      </c>
      <c r="B98" s="34" t="s">
        <v>37</v>
      </c>
      <c r="C98" s="3">
        <v>200601</v>
      </c>
      <c r="D98" s="3">
        <v>212000</v>
      </c>
      <c r="E98" s="49">
        <v>212000</v>
      </c>
      <c r="F98" s="49">
        <v>212000</v>
      </c>
      <c r="G98" s="3">
        <f t="shared" si="16"/>
        <v>0</v>
      </c>
      <c r="H98" s="8">
        <f t="shared" si="17"/>
        <v>100</v>
      </c>
      <c r="I98" s="3">
        <f t="shared" si="18"/>
        <v>11399</v>
      </c>
      <c r="J98" s="8">
        <f t="shared" si="19"/>
        <v>105.68242431493363</v>
      </c>
    </row>
    <row r="99" spans="1:11" ht="38.25" x14ac:dyDescent="0.2">
      <c r="A99" s="2">
        <v>41051400</v>
      </c>
      <c r="B99" s="34" t="s">
        <v>38</v>
      </c>
      <c r="C99" s="3">
        <v>497766.04</v>
      </c>
      <c r="D99" s="49">
        <v>710696</v>
      </c>
      <c r="E99" s="49">
        <v>710696</v>
      </c>
      <c r="F99" s="49">
        <v>709794</v>
      </c>
      <c r="G99" s="3">
        <f t="shared" si="16"/>
        <v>-902</v>
      </c>
      <c r="H99" s="8">
        <f t="shared" si="17"/>
        <v>99.873082161711906</v>
      </c>
      <c r="I99" s="3">
        <f t="shared" si="18"/>
        <v>212027.96000000002</v>
      </c>
      <c r="J99" s="8">
        <f t="shared" si="19"/>
        <v>142.59590710527382</v>
      </c>
    </row>
    <row r="100" spans="1:11" ht="60.75" customHeight="1" x14ac:dyDescent="0.2">
      <c r="A100" s="2">
        <v>41053000</v>
      </c>
      <c r="B100" s="109" t="s">
        <v>332</v>
      </c>
      <c r="C100" s="109"/>
      <c r="D100" s="49">
        <v>748295</v>
      </c>
      <c r="E100" s="49">
        <v>748295</v>
      </c>
      <c r="F100" s="49">
        <v>696494.17</v>
      </c>
      <c r="G100" s="3">
        <f t="shared" si="16"/>
        <v>-51800.829999999958</v>
      </c>
      <c r="H100" s="8">
        <f t="shared" si="17"/>
        <v>93.077485483666209</v>
      </c>
      <c r="I100" s="3">
        <f t="shared" si="18"/>
        <v>696494.17</v>
      </c>
      <c r="J100" s="8">
        <v>0</v>
      </c>
    </row>
    <row r="101" spans="1:11" ht="38.25" x14ac:dyDescent="0.2">
      <c r="A101" s="2">
        <v>41052000</v>
      </c>
      <c r="B101" s="34" t="s">
        <v>70</v>
      </c>
      <c r="C101" s="3">
        <v>114778.21</v>
      </c>
      <c r="D101" s="3">
        <v>0</v>
      </c>
      <c r="E101" s="3">
        <v>0</v>
      </c>
      <c r="F101" s="3">
        <v>0</v>
      </c>
      <c r="G101" s="3">
        <f t="shared" si="16"/>
        <v>0</v>
      </c>
      <c r="H101" s="8" t="e">
        <f t="shared" si="17"/>
        <v>#DIV/0!</v>
      </c>
      <c r="I101" s="3">
        <f t="shared" si="18"/>
        <v>-114778.21</v>
      </c>
      <c r="J101" s="8">
        <f t="shared" si="19"/>
        <v>0</v>
      </c>
    </row>
    <row r="102" spans="1:11" x14ac:dyDescent="0.2">
      <c r="A102" s="2">
        <v>41053900</v>
      </c>
      <c r="B102" s="34" t="s">
        <v>39</v>
      </c>
      <c r="C102" s="3">
        <v>750000</v>
      </c>
      <c r="D102" s="49">
        <v>470000</v>
      </c>
      <c r="E102" s="49">
        <v>470000</v>
      </c>
      <c r="F102" s="49">
        <v>470000</v>
      </c>
      <c r="G102" s="3">
        <f t="shared" si="16"/>
        <v>0</v>
      </c>
      <c r="H102" s="8">
        <f t="shared" si="17"/>
        <v>100</v>
      </c>
      <c r="I102" s="3">
        <f t="shared" si="18"/>
        <v>-280000</v>
      </c>
      <c r="J102" s="8">
        <f t="shared" si="19"/>
        <v>62.666666666666671</v>
      </c>
    </row>
    <row r="103" spans="1:11" ht="51" x14ac:dyDescent="0.2">
      <c r="A103" s="2">
        <v>41054000</v>
      </c>
      <c r="B103" s="34" t="s">
        <v>88</v>
      </c>
      <c r="C103" s="3">
        <v>0</v>
      </c>
      <c r="D103" s="3">
        <v>0</v>
      </c>
      <c r="E103" s="3">
        <v>0</v>
      </c>
      <c r="F103" s="3">
        <v>0</v>
      </c>
      <c r="G103" s="3">
        <f t="shared" si="16"/>
        <v>0</v>
      </c>
      <c r="H103" s="8" t="e">
        <f t="shared" si="17"/>
        <v>#DIV/0!</v>
      </c>
      <c r="I103" s="3">
        <f t="shared" si="18"/>
        <v>0</v>
      </c>
      <c r="J103" s="8">
        <v>0</v>
      </c>
    </row>
    <row r="104" spans="1:11" ht="25.5" x14ac:dyDescent="0.2">
      <c r="A104" s="2">
        <v>41054300</v>
      </c>
      <c r="B104" s="34" t="s">
        <v>71</v>
      </c>
      <c r="C104" s="3">
        <v>172570</v>
      </c>
      <c r="D104" s="3">
        <v>0</v>
      </c>
      <c r="E104" s="3">
        <v>0</v>
      </c>
      <c r="F104" s="3">
        <v>0</v>
      </c>
      <c r="G104" s="3">
        <f t="shared" si="16"/>
        <v>0</v>
      </c>
      <c r="H104" s="8" t="e">
        <f t="shared" si="17"/>
        <v>#DIV/0!</v>
      </c>
      <c r="I104" s="3">
        <f t="shared" si="18"/>
        <v>-172570</v>
      </c>
      <c r="J104" s="8">
        <f t="shared" si="19"/>
        <v>0</v>
      </c>
    </row>
    <row r="105" spans="1:11" x14ac:dyDescent="0.2">
      <c r="A105" s="4" t="s">
        <v>40</v>
      </c>
      <c r="B105" s="35"/>
      <c r="C105" s="5">
        <v>70962430.859999985</v>
      </c>
      <c r="D105" s="5">
        <v>93274811</v>
      </c>
      <c r="E105" s="5">
        <v>93274811</v>
      </c>
      <c r="F105" s="5">
        <v>85262991.489999995</v>
      </c>
      <c r="G105" s="5">
        <f t="shared" si="16"/>
        <v>-8011819.5100000054</v>
      </c>
      <c r="H105" s="9">
        <f>F105/E105*100</f>
        <v>91.410521850320336</v>
      </c>
      <c r="I105" s="6">
        <f>F105-C105</f>
        <v>14300560.63000001</v>
      </c>
      <c r="J105" s="10">
        <f>F105/C105*100</f>
        <v>120.15229813394251</v>
      </c>
      <c r="K105" s="69"/>
    </row>
    <row r="106" spans="1:11" x14ac:dyDescent="0.2">
      <c r="A106" s="4" t="s">
        <v>41</v>
      </c>
      <c r="B106" s="35"/>
      <c r="C106" s="51">
        <f>[1]допоміжна!$F$101</f>
        <v>135559828.68000001</v>
      </c>
      <c r="D106" s="52">
        <v>135250611</v>
      </c>
      <c r="E106" s="52">
        <v>135250611</v>
      </c>
      <c r="F106" s="52">
        <v>127238791.48999999</v>
      </c>
      <c r="G106" s="51">
        <f t="shared" si="16"/>
        <v>-8011819.5100000054</v>
      </c>
      <c r="H106" s="9">
        <f>F106/E106*100</f>
        <v>94.07631547779107</v>
      </c>
      <c r="I106" s="6">
        <f>F106-C106</f>
        <v>-8321037.1900000125</v>
      </c>
      <c r="J106" s="53">
        <f>F106/C106*100</f>
        <v>93.861723438997174</v>
      </c>
      <c r="K106" s="69">
        <f>F106-F84</f>
        <v>85262991.489999995</v>
      </c>
    </row>
    <row r="107" spans="1:11" x14ac:dyDescent="0.2">
      <c r="A107" s="103" t="s">
        <v>311</v>
      </c>
      <c r="B107" s="104"/>
      <c r="C107" s="104"/>
      <c r="D107" s="104"/>
      <c r="E107" s="104"/>
      <c r="F107" s="104"/>
      <c r="G107" s="104"/>
      <c r="H107" s="104"/>
      <c r="I107" s="104"/>
      <c r="J107" s="105"/>
    </row>
    <row r="108" spans="1:11" ht="11.25" customHeight="1" x14ac:dyDescent="0.2">
      <c r="A108" s="2">
        <v>10000000</v>
      </c>
      <c r="B108" s="34" t="s">
        <v>0</v>
      </c>
      <c r="C108" s="3">
        <v>12329099.450000001</v>
      </c>
      <c r="D108" s="46">
        <v>13086910</v>
      </c>
      <c r="E108" s="46">
        <v>13086910</v>
      </c>
      <c r="F108" s="46">
        <v>17228549.219999999</v>
      </c>
      <c r="G108" s="3">
        <f>F108-E108</f>
        <v>4141639.2199999988</v>
      </c>
      <c r="H108" s="8">
        <f>F108/E108*100</f>
        <v>131.64718959632179</v>
      </c>
      <c r="I108" s="3">
        <f>F108-C108</f>
        <v>4899449.7699999977</v>
      </c>
      <c r="J108" s="8">
        <f>F108/C108*100</f>
        <v>139.73891028999688</v>
      </c>
    </row>
    <row r="109" spans="1:11" x14ac:dyDescent="0.2">
      <c r="A109" s="2">
        <v>11000000</v>
      </c>
      <c r="B109" s="34" t="s">
        <v>1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8">
        <v>0</v>
      </c>
      <c r="I109" s="3">
        <v>0</v>
      </c>
      <c r="J109" s="8">
        <v>0</v>
      </c>
    </row>
    <row r="110" spans="1:11" x14ac:dyDescent="0.2">
      <c r="A110" s="2">
        <v>11010000</v>
      </c>
      <c r="B110" s="34" t="s">
        <v>2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8">
        <v>0</v>
      </c>
      <c r="I110" s="3">
        <v>0</v>
      </c>
      <c r="J110" s="8">
        <v>0</v>
      </c>
    </row>
    <row r="111" spans="1:11" ht="25.5" x14ac:dyDescent="0.2">
      <c r="A111" s="2">
        <v>11010100</v>
      </c>
      <c r="B111" s="34" t="s">
        <v>3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8">
        <v>0</v>
      </c>
      <c r="I111" s="3">
        <v>0</v>
      </c>
      <c r="J111" s="8">
        <v>0</v>
      </c>
    </row>
    <row r="112" spans="1:11" ht="25.5" x14ac:dyDescent="0.2">
      <c r="A112" s="2">
        <v>11010400</v>
      </c>
      <c r="B112" s="34" t="s">
        <v>4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8">
        <v>0</v>
      </c>
      <c r="I112" s="3">
        <v>0</v>
      </c>
      <c r="J112" s="8">
        <v>0</v>
      </c>
    </row>
    <row r="113" spans="1:10" ht="25.5" x14ac:dyDescent="0.2">
      <c r="A113" s="2">
        <v>11010500</v>
      </c>
      <c r="B113" s="34" t="s">
        <v>5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8">
        <v>0</v>
      </c>
      <c r="I113" s="3">
        <v>0</v>
      </c>
      <c r="J113" s="8">
        <v>0</v>
      </c>
    </row>
    <row r="114" spans="1:10" x14ac:dyDescent="0.2">
      <c r="A114" s="2">
        <v>11020000</v>
      </c>
      <c r="B114" s="34" t="s">
        <v>6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8">
        <v>0</v>
      </c>
      <c r="I114" s="3">
        <v>0</v>
      </c>
      <c r="J114" s="8">
        <v>0</v>
      </c>
    </row>
    <row r="115" spans="1:10" x14ac:dyDescent="0.2">
      <c r="A115" s="2">
        <v>11020200</v>
      </c>
      <c r="B115" s="34" t="s">
        <v>7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8">
        <v>0</v>
      </c>
      <c r="I115" s="3">
        <v>0</v>
      </c>
      <c r="J115" s="8">
        <v>0</v>
      </c>
    </row>
    <row r="116" spans="1:10" x14ac:dyDescent="0.2">
      <c r="A116" s="2">
        <v>13000000</v>
      </c>
      <c r="B116" s="34" t="s">
        <v>42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8">
        <v>0</v>
      </c>
      <c r="I116" s="3">
        <v>0</v>
      </c>
      <c r="J116" s="8">
        <v>0</v>
      </c>
    </row>
    <row r="117" spans="1:10" x14ac:dyDescent="0.2">
      <c r="A117" s="2">
        <v>13010000</v>
      </c>
      <c r="B117" s="34" t="s">
        <v>43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8">
        <v>0</v>
      </c>
      <c r="I117" s="3">
        <v>0</v>
      </c>
      <c r="J117" s="8">
        <v>0</v>
      </c>
    </row>
    <row r="118" spans="1:10" ht="38.25" x14ac:dyDescent="0.2">
      <c r="A118" s="2">
        <v>13010200</v>
      </c>
      <c r="B118" s="34" t="s">
        <v>44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8">
        <v>0</v>
      </c>
      <c r="I118" s="3">
        <v>0</v>
      </c>
      <c r="J118" s="8">
        <v>0</v>
      </c>
    </row>
    <row r="119" spans="1:10" x14ac:dyDescent="0.2">
      <c r="A119" s="2">
        <v>13030000</v>
      </c>
      <c r="B119" s="34" t="s">
        <v>45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8">
        <v>0</v>
      </c>
      <c r="I119" s="3">
        <v>0</v>
      </c>
      <c r="J119" s="8">
        <v>0</v>
      </c>
    </row>
    <row r="120" spans="1:10" ht="25.5" x14ac:dyDescent="0.2">
      <c r="A120" s="2">
        <v>13030100</v>
      </c>
      <c r="B120" s="34" t="s">
        <v>46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8">
        <v>0</v>
      </c>
      <c r="I120" s="3">
        <v>0</v>
      </c>
      <c r="J120" s="8">
        <v>0</v>
      </c>
    </row>
    <row r="121" spans="1:10" x14ac:dyDescent="0.2">
      <c r="A121" s="2">
        <v>14000000</v>
      </c>
      <c r="B121" s="34" t="s">
        <v>8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8">
        <v>0</v>
      </c>
      <c r="I121" s="3">
        <v>0</v>
      </c>
      <c r="J121" s="8">
        <v>0</v>
      </c>
    </row>
    <row r="122" spans="1:10" x14ac:dyDescent="0.2">
      <c r="A122" s="2">
        <v>14020000</v>
      </c>
      <c r="B122" s="34" t="s">
        <v>47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8">
        <v>0</v>
      </c>
      <c r="I122" s="3">
        <v>0</v>
      </c>
      <c r="J122" s="8">
        <v>0</v>
      </c>
    </row>
    <row r="123" spans="1:10" x14ac:dyDescent="0.2">
      <c r="A123" s="2">
        <v>14021900</v>
      </c>
      <c r="B123" s="34" t="s">
        <v>9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8">
        <v>0</v>
      </c>
      <c r="I123" s="3">
        <v>0</v>
      </c>
      <c r="J123" s="8">
        <v>0</v>
      </c>
    </row>
    <row r="124" spans="1:10" ht="25.5" x14ac:dyDescent="0.2">
      <c r="A124" s="2">
        <v>14030000</v>
      </c>
      <c r="B124" s="34" t="s">
        <v>10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8">
        <v>0</v>
      </c>
      <c r="I124" s="3">
        <v>0</v>
      </c>
      <c r="J124" s="8">
        <v>0</v>
      </c>
    </row>
    <row r="125" spans="1:10" x14ac:dyDescent="0.2">
      <c r="A125" s="2">
        <v>14031900</v>
      </c>
      <c r="B125" s="34" t="s">
        <v>9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8">
        <v>0</v>
      </c>
      <c r="I125" s="3">
        <v>0</v>
      </c>
      <c r="J125" s="8">
        <v>0</v>
      </c>
    </row>
    <row r="126" spans="1:10" ht="25.5" x14ac:dyDescent="0.2">
      <c r="A126" s="2">
        <v>14040000</v>
      </c>
      <c r="B126" s="34" t="s">
        <v>48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8">
        <v>0</v>
      </c>
      <c r="I126" s="3">
        <v>0</v>
      </c>
      <c r="J126" s="8">
        <v>0</v>
      </c>
    </row>
    <row r="127" spans="1:10" x14ac:dyDescent="0.2">
      <c r="A127" s="2">
        <v>18000000</v>
      </c>
      <c r="B127" s="34" t="s">
        <v>49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8">
        <v>0</v>
      </c>
      <c r="I127" s="3">
        <v>0</v>
      </c>
      <c r="J127" s="8">
        <v>0</v>
      </c>
    </row>
    <row r="128" spans="1:10" x14ac:dyDescent="0.2">
      <c r="A128" s="2">
        <v>18010000</v>
      </c>
      <c r="B128" s="34" t="s">
        <v>50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8">
        <v>0</v>
      </c>
      <c r="I128" s="3">
        <v>0</v>
      </c>
      <c r="J128" s="8">
        <v>0</v>
      </c>
    </row>
    <row r="129" spans="1:10" ht="25.5" x14ac:dyDescent="0.2">
      <c r="A129" s="2">
        <v>18010100</v>
      </c>
      <c r="B129" s="34" t="s">
        <v>51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8">
        <v>0</v>
      </c>
      <c r="I129" s="3">
        <v>0</v>
      </c>
      <c r="J129" s="8">
        <v>0</v>
      </c>
    </row>
    <row r="130" spans="1:10" ht="25.5" x14ac:dyDescent="0.2">
      <c r="A130" s="2">
        <v>18010200</v>
      </c>
      <c r="B130" s="34" t="s">
        <v>52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8">
        <v>0</v>
      </c>
      <c r="I130" s="3">
        <v>0</v>
      </c>
      <c r="J130" s="8">
        <v>0</v>
      </c>
    </row>
    <row r="131" spans="1:10" ht="25.5" x14ac:dyDescent="0.2">
      <c r="A131" s="2">
        <v>18010300</v>
      </c>
      <c r="B131" s="34" t="s">
        <v>53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8">
        <v>0</v>
      </c>
      <c r="I131" s="3">
        <v>0</v>
      </c>
      <c r="J131" s="8">
        <v>0</v>
      </c>
    </row>
    <row r="132" spans="1:10" ht="25.5" x14ac:dyDescent="0.2">
      <c r="A132" s="2">
        <v>18010400</v>
      </c>
      <c r="B132" s="34" t="s">
        <v>54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8">
        <v>0</v>
      </c>
      <c r="I132" s="3">
        <v>0</v>
      </c>
      <c r="J132" s="8">
        <v>0</v>
      </c>
    </row>
    <row r="133" spans="1:10" x14ac:dyDescent="0.2">
      <c r="A133" s="2">
        <v>18010500</v>
      </c>
      <c r="B133" s="34" t="s">
        <v>55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8">
        <v>0</v>
      </c>
      <c r="I133" s="3">
        <v>0</v>
      </c>
      <c r="J133" s="8">
        <v>0</v>
      </c>
    </row>
    <row r="134" spans="1:10" x14ac:dyDescent="0.2">
      <c r="A134" s="2">
        <v>18010600</v>
      </c>
      <c r="B134" s="34" t="s">
        <v>56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8">
        <v>0</v>
      </c>
      <c r="I134" s="3">
        <v>0</v>
      </c>
      <c r="J134" s="8">
        <v>0</v>
      </c>
    </row>
    <row r="135" spans="1:10" x14ac:dyDescent="0.2">
      <c r="A135" s="2">
        <v>18010700</v>
      </c>
      <c r="B135" s="34" t="s">
        <v>57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8">
        <v>0</v>
      </c>
      <c r="I135" s="3">
        <v>0</v>
      </c>
      <c r="J135" s="8">
        <v>0</v>
      </c>
    </row>
    <row r="136" spans="1:10" x14ac:dyDescent="0.2">
      <c r="A136" s="2">
        <v>18010900</v>
      </c>
      <c r="B136" s="34" t="s">
        <v>58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8">
        <v>0</v>
      </c>
      <c r="I136" s="3">
        <v>0</v>
      </c>
      <c r="J136" s="8">
        <v>0</v>
      </c>
    </row>
    <row r="137" spans="1:10" x14ac:dyDescent="0.2">
      <c r="A137" s="2">
        <v>18011000</v>
      </c>
      <c r="B137" s="34" t="s">
        <v>59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8">
        <v>0</v>
      </c>
      <c r="I137" s="3">
        <v>0</v>
      </c>
      <c r="J137" s="8">
        <v>0</v>
      </c>
    </row>
    <row r="138" spans="1:10" x14ac:dyDescent="0.2">
      <c r="A138" s="2">
        <v>18030000</v>
      </c>
      <c r="B138" s="34" t="s">
        <v>11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8">
        <v>0</v>
      </c>
      <c r="I138" s="3">
        <v>0</v>
      </c>
      <c r="J138" s="8">
        <v>0</v>
      </c>
    </row>
    <row r="139" spans="1:10" x14ac:dyDescent="0.2">
      <c r="A139" s="2">
        <v>18030100</v>
      </c>
      <c r="B139" s="34" t="s">
        <v>12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8">
        <v>0</v>
      </c>
      <c r="I139" s="3">
        <v>0</v>
      </c>
      <c r="J139" s="8">
        <v>0</v>
      </c>
    </row>
    <row r="140" spans="1:10" x14ac:dyDescent="0.2">
      <c r="A140" s="2">
        <v>18050000</v>
      </c>
      <c r="B140" s="34" t="s">
        <v>13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8">
        <v>0</v>
      </c>
      <c r="I140" s="3">
        <v>0</v>
      </c>
      <c r="J140" s="8">
        <v>0</v>
      </c>
    </row>
    <row r="141" spans="1:10" x14ac:dyDescent="0.2">
      <c r="A141" s="2">
        <v>18050300</v>
      </c>
      <c r="B141" s="34" t="s">
        <v>14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8">
        <v>0</v>
      </c>
      <c r="I141" s="3">
        <v>0</v>
      </c>
      <c r="J141" s="8">
        <v>0</v>
      </c>
    </row>
    <row r="142" spans="1:10" x14ac:dyDescent="0.2">
      <c r="A142" s="2">
        <v>18050400</v>
      </c>
      <c r="B142" s="34" t="s">
        <v>15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8">
        <v>0</v>
      </c>
      <c r="I142" s="3">
        <v>0</v>
      </c>
      <c r="J142" s="8">
        <v>0</v>
      </c>
    </row>
    <row r="143" spans="1:10" ht="38.25" x14ac:dyDescent="0.2">
      <c r="A143" s="2">
        <v>18050500</v>
      </c>
      <c r="B143" s="34" t="s">
        <v>60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8">
        <v>0</v>
      </c>
      <c r="I143" s="3">
        <v>0</v>
      </c>
      <c r="J143" s="8">
        <v>0</v>
      </c>
    </row>
    <row r="144" spans="1:10" x14ac:dyDescent="0.2">
      <c r="A144" s="2">
        <v>19000000</v>
      </c>
      <c r="B144" s="34" t="s">
        <v>73</v>
      </c>
      <c r="C144" s="3">
        <v>12329099.450000001</v>
      </c>
      <c r="D144" s="46">
        <v>13086910</v>
      </c>
      <c r="E144" s="46">
        <v>13086910</v>
      </c>
      <c r="F144" s="46">
        <v>17228549.219999999</v>
      </c>
      <c r="G144" s="3">
        <f t="shared" ref="G144:G150" si="20">F144-E144</f>
        <v>4141639.2199999988</v>
      </c>
      <c r="H144" s="8">
        <f t="shared" ref="H144:H150" si="21">F144/E144*100</f>
        <v>131.64718959632179</v>
      </c>
      <c r="I144" s="3">
        <f t="shared" ref="I144:I150" si="22">F144-C144</f>
        <v>4899449.7699999977</v>
      </c>
      <c r="J144" s="8">
        <f t="shared" ref="J144:J150" si="23">F144/C144*100</f>
        <v>139.73891028999688</v>
      </c>
    </row>
    <row r="145" spans="1:10" x14ac:dyDescent="0.2">
      <c r="A145" s="2">
        <v>19010000</v>
      </c>
      <c r="B145" s="34" t="s">
        <v>74</v>
      </c>
      <c r="C145" s="3">
        <v>12329099.450000001</v>
      </c>
      <c r="D145" s="46">
        <v>13086910</v>
      </c>
      <c r="E145" s="46">
        <v>13086910</v>
      </c>
      <c r="F145" s="46">
        <v>17228549.219999999</v>
      </c>
      <c r="G145" s="3">
        <f t="shared" si="20"/>
        <v>4141639.2199999988</v>
      </c>
      <c r="H145" s="8">
        <f t="shared" si="21"/>
        <v>131.64718959632179</v>
      </c>
      <c r="I145" s="3">
        <f t="shared" si="22"/>
        <v>4899449.7699999977</v>
      </c>
      <c r="J145" s="8">
        <f t="shared" si="23"/>
        <v>139.73891028999688</v>
      </c>
    </row>
    <row r="146" spans="1:10" ht="38.25" x14ac:dyDescent="0.2">
      <c r="A146" s="2">
        <v>19010100</v>
      </c>
      <c r="B146" s="34" t="s">
        <v>75</v>
      </c>
      <c r="C146" s="3">
        <v>11407305.560000001</v>
      </c>
      <c r="D146" s="46">
        <v>11986910</v>
      </c>
      <c r="E146" s="46">
        <v>11986910</v>
      </c>
      <c r="F146" s="46">
        <v>16533544.810000001</v>
      </c>
      <c r="G146" s="3">
        <f t="shared" si="20"/>
        <v>4546634.8100000005</v>
      </c>
      <c r="H146" s="8">
        <f t="shared" si="21"/>
        <v>137.92999872360767</v>
      </c>
      <c r="I146" s="3">
        <f t="shared" si="22"/>
        <v>5126239.25</v>
      </c>
      <c r="J146" s="8">
        <f t="shared" si="23"/>
        <v>144.93821282367753</v>
      </c>
    </row>
    <row r="147" spans="1:10" x14ac:dyDescent="0.2">
      <c r="A147" s="2">
        <v>19010200</v>
      </c>
      <c r="B147" s="34" t="s">
        <v>76</v>
      </c>
      <c r="C147" s="3">
        <v>53092.14</v>
      </c>
      <c r="D147" s="46">
        <v>100000</v>
      </c>
      <c r="E147" s="46">
        <v>100000</v>
      </c>
      <c r="F147" s="46">
        <v>53946.42</v>
      </c>
      <c r="G147" s="3">
        <f t="shared" si="20"/>
        <v>-46053.58</v>
      </c>
      <c r="H147" s="8">
        <f t="shared" si="21"/>
        <v>53.946419999999996</v>
      </c>
      <c r="I147" s="3">
        <f t="shared" si="22"/>
        <v>854.27999999999884</v>
      </c>
      <c r="J147" s="8">
        <f t="shared" si="23"/>
        <v>101.60905173534161</v>
      </c>
    </row>
    <row r="148" spans="1:10" ht="25.5" x14ac:dyDescent="0.2">
      <c r="A148" s="2">
        <v>19010300</v>
      </c>
      <c r="B148" s="34" t="s">
        <v>77</v>
      </c>
      <c r="C148" s="3">
        <v>868701.75</v>
      </c>
      <c r="D148" s="46">
        <v>1000000</v>
      </c>
      <c r="E148" s="46">
        <v>1000000</v>
      </c>
      <c r="F148" s="46">
        <v>641057.99</v>
      </c>
      <c r="G148" s="3">
        <f t="shared" si="20"/>
        <v>-358942.01</v>
      </c>
      <c r="H148" s="8">
        <f t="shared" si="21"/>
        <v>64.10579899999999</v>
      </c>
      <c r="I148" s="3">
        <f t="shared" si="22"/>
        <v>-227643.76</v>
      </c>
      <c r="J148" s="8">
        <f t="shared" si="23"/>
        <v>73.79494630924826</v>
      </c>
    </row>
    <row r="149" spans="1:10" x14ac:dyDescent="0.2">
      <c r="A149" s="2">
        <v>20000000</v>
      </c>
      <c r="B149" s="34" t="s">
        <v>16</v>
      </c>
      <c r="C149" s="3">
        <v>3915365.2600000007</v>
      </c>
      <c r="D149" s="46">
        <v>2458643</v>
      </c>
      <c r="E149" s="46">
        <v>2041476.28</v>
      </c>
      <c r="F149" s="46">
        <v>1978967.34</v>
      </c>
      <c r="G149" s="3">
        <f t="shared" si="20"/>
        <v>-62508.939999999944</v>
      </c>
      <c r="H149" s="8">
        <f t="shared" si="21"/>
        <v>96.938052104137114</v>
      </c>
      <c r="I149" s="3">
        <f t="shared" si="22"/>
        <v>-1936397.9200000006</v>
      </c>
      <c r="J149" s="8">
        <f t="shared" si="23"/>
        <v>50.543620035081979</v>
      </c>
    </row>
    <row r="150" spans="1:10" x14ac:dyDescent="0.2">
      <c r="A150" s="2">
        <v>21000000</v>
      </c>
      <c r="B150" s="34" t="s">
        <v>17</v>
      </c>
      <c r="C150" s="3">
        <v>0</v>
      </c>
      <c r="D150" s="3">
        <v>0</v>
      </c>
      <c r="E150" s="3">
        <v>0</v>
      </c>
      <c r="F150" s="3">
        <v>0</v>
      </c>
      <c r="G150" s="3">
        <f t="shared" si="20"/>
        <v>0</v>
      </c>
      <c r="H150" s="8" t="e">
        <f t="shared" si="21"/>
        <v>#DIV/0!</v>
      </c>
      <c r="I150" s="3">
        <f t="shared" si="22"/>
        <v>0</v>
      </c>
      <c r="J150" s="8" t="e">
        <f t="shared" si="23"/>
        <v>#DIV/0!</v>
      </c>
    </row>
    <row r="151" spans="1:10" x14ac:dyDescent="0.2">
      <c r="A151" s="2">
        <v>21050000</v>
      </c>
      <c r="B151" s="34" t="s">
        <v>18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8">
        <v>0</v>
      </c>
      <c r="I151" s="3">
        <v>0</v>
      </c>
      <c r="J151" s="8">
        <v>0</v>
      </c>
    </row>
    <row r="152" spans="1:10" x14ac:dyDescent="0.2">
      <c r="A152" s="2">
        <v>21080000</v>
      </c>
      <c r="B152" s="34" t="s">
        <v>19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8">
        <v>0</v>
      </c>
      <c r="I152" s="3">
        <v>0</v>
      </c>
      <c r="J152" s="8">
        <v>0</v>
      </c>
    </row>
    <row r="153" spans="1:10" x14ac:dyDescent="0.2">
      <c r="A153" s="2">
        <v>21080500</v>
      </c>
      <c r="B153" s="34" t="s">
        <v>20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8">
        <v>0</v>
      </c>
      <c r="I153" s="3">
        <v>0</v>
      </c>
      <c r="J153" s="8">
        <v>0</v>
      </c>
    </row>
    <row r="154" spans="1:10" x14ac:dyDescent="0.2">
      <c r="A154" s="2">
        <v>21081100</v>
      </c>
      <c r="B154" s="34" t="s">
        <v>21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8">
        <v>0</v>
      </c>
      <c r="I154" s="3">
        <v>0</v>
      </c>
      <c r="J154" s="8">
        <v>0</v>
      </c>
    </row>
    <row r="155" spans="1:10" ht="25.5" x14ac:dyDescent="0.2">
      <c r="A155" s="2">
        <v>21081500</v>
      </c>
      <c r="B155" s="34" t="s">
        <v>22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8">
        <v>0</v>
      </c>
      <c r="I155" s="3">
        <v>0</v>
      </c>
      <c r="J155" s="8">
        <v>0</v>
      </c>
    </row>
    <row r="156" spans="1:10" ht="25.5" x14ac:dyDescent="0.2">
      <c r="A156" s="2">
        <v>21110000</v>
      </c>
      <c r="B156" s="34" t="s">
        <v>78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8">
        <v>0</v>
      </c>
      <c r="I156" s="3">
        <v>-103474.12</v>
      </c>
      <c r="J156" s="8">
        <v>-100</v>
      </c>
    </row>
    <row r="157" spans="1:10" ht="25.5" x14ac:dyDescent="0.2">
      <c r="A157" s="2">
        <v>22000000</v>
      </c>
      <c r="B157" s="34" t="s">
        <v>23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8">
        <v>0</v>
      </c>
      <c r="I157" s="3">
        <v>0</v>
      </c>
      <c r="J157" s="8">
        <v>0</v>
      </c>
    </row>
    <row r="158" spans="1:10" x14ac:dyDescent="0.2">
      <c r="A158" s="2">
        <v>22010000</v>
      </c>
      <c r="B158" s="34" t="s">
        <v>24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8">
        <v>0</v>
      </c>
      <c r="I158" s="3">
        <v>0</v>
      </c>
      <c r="J158" s="8">
        <v>0</v>
      </c>
    </row>
    <row r="159" spans="1:10" ht="25.5" x14ac:dyDescent="0.2">
      <c r="A159" s="2">
        <v>22010300</v>
      </c>
      <c r="B159" s="34" t="s">
        <v>61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8">
        <v>0</v>
      </c>
      <c r="I159" s="3">
        <v>0</v>
      </c>
      <c r="J159" s="8">
        <v>0</v>
      </c>
    </row>
    <row r="160" spans="1:10" x14ac:dyDescent="0.2">
      <c r="A160" s="2">
        <v>22012500</v>
      </c>
      <c r="B160" s="34" t="s">
        <v>25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8">
        <v>0</v>
      </c>
      <c r="I160" s="3">
        <v>0</v>
      </c>
      <c r="J160" s="8">
        <v>0</v>
      </c>
    </row>
    <row r="161" spans="1:10" ht="25.5" x14ac:dyDescent="0.2">
      <c r="A161" s="2">
        <v>22012600</v>
      </c>
      <c r="B161" s="34" t="s">
        <v>62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8">
        <v>0</v>
      </c>
      <c r="I161" s="3">
        <v>0</v>
      </c>
      <c r="J161" s="8">
        <v>0</v>
      </c>
    </row>
    <row r="162" spans="1:10" ht="51" x14ac:dyDescent="0.2">
      <c r="A162" s="2">
        <v>22012900</v>
      </c>
      <c r="B162" s="34" t="s">
        <v>26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8">
        <v>0</v>
      </c>
      <c r="I162" s="3">
        <v>0</v>
      </c>
      <c r="J162" s="8">
        <v>0</v>
      </c>
    </row>
    <row r="163" spans="1:10" x14ac:dyDescent="0.2">
      <c r="A163" s="2">
        <v>22090000</v>
      </c>
      <c r="B163" s="34" t="s">
        <v>27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8">
        <v>0</v>
      </c>
      <c r="I163" s="3">
        <v>0</v>
      </c>
      <c r="J163" s="8">
        <v>0</v>
      </c>
    </row>
    <row r="164" spans="1:10" ht="25.5" x14ac:dyDescent="0.2">
      <c r="A164" s="2">
        <v>22090100</v>
      </c>
      <c r="B164" s="34" t="s">
        <v>28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8">
        <v>0</v>
      </c>
      <c r="I164" s="3">
        <v>0</v>
      </c>
      <c r="J164" s="8">
        <v>0</v>
      </c>
    </row>
    <row r="165" spans="1:10" ht="25.5" x14ac:dyDescent="0.2">
      <c r="A165" s="2">
        <v>22090400</v>
      </c>
      <c r="B165" s="34" t="s">
        <v>29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8">
        <v>0</v>
      </c>
      <c r="I165" s="3">
        <v>0</v>
      </c>
      <c r="J165" s="8">
        <v>0</v>
      </c>
    </row>
    <row r="166" spans="1:10" x14ac:dyDescent="0.2">
      <c r="A166" s="2">
        <v>24000000</v>
      </c>
      <c r="B166" s="34" t="s">
        <v>30</v>
      </c>
      <c r="C166" s="3">
        <v>9825.619999999999</v>
      </c>
      <c r="D166" s="3">
        <v>0</v>
      </c>
      <c r="E166" s="3">
        <v>0</v>
      </c>
      <c r="F166" s="46">
        <v>3649.38</v>
      </c>
      <c r="G166" s="3">
        <f t="shared" ref="G166:G180" si="24">F166-E166</f>
        <v>3649.38</v>
      </c>
      <c r="H166" s="8" t="e">
        <f t="shared" ref="H166:H180" si="25">F166/E166*100</f>
        <v>#DIV/0!</v>
      </c>
      <c r="I166" s="3">
        <f t="shared" ref="I166:I180" si="26">F166-C166</f>
        <v>-6176.2399999999989</v>
      </c>
      <c r="J166" s="8">
        <f t="shared" ref="J166:J180" si="27">F166/C166*100</f>
        <v>37.141473006283576</v>
      </c>
    </row>
    <row r="167" spans="1:10" x14ac:dyDescent="0.2">
      <c r="A167" s="2">
        <v>24060000</v>
      </c>
      <c r="B167" s="34" t="s">
        <v>19</v>
      </c>
      <c r="C167" s="3">
        <v>3010</v>
      </c>
      <c r="D167" s="3">
        <v>0</v>
      </c>
      <c r="E167" s="3">
        <v>0</v>
      </c>
      <c r="F167" s="46">
        <v>2643.5</v>
      </c>
      <c r="G167" s="3">
        <f t="shared" si="24"/>
        <v>2643.5</v>
      </c>
      <c r="H167" s="8" t="e">
        <f t="shared" si="25"/>
        <v>#DIV/0!</v>
      </c>
      <c r="I167" s="3">
        <f t="shared" si="26"/>
        <v>-366.5</v>
      </c>
      <c r="J167" s="8">
        <f t="shared" si="27"/>
        <v>87.823920265780728</v>
      </c>
    </row>
    <row r="168" spans="1:10" x14ac:dyDescent="0.2">
      <c r="A168" s="2">
        <v>24060300</v>
      </c>
      <c r="B168" s="34" t="s">
        <v>19</v>
      </c>
      <c r="C168" s="3">
        <v>0</v>
      </c>
      <c r="D168" s="3">
        <v>0</v>
      </c>
      <c r="E168" s="3">
        <v>0</v>
      </c>
      <c r="F168" s="46">
        <v>0</v>
      </c>
      <c r="G168" s="3">
        <f t="shared" si="24"/>
        <v>0</v>
      </c>
      <c r="H168" s="8" t="e">
        <f t="shared" si="25"/>
        <v>#DIV/0!</v>
      </c>
      <c r="I168" s="3">
        <f t="shared" si="26"/>
        <v>0</v>
      </c>
      <c r="J168" s="8" t="e">
        <f t="shared" si="27"/>
        <v>#DIV/0!</v>
      </c>
    </row>
    <row r="169" spans="1:10" ht="38.25" x14ac:dyDescent="0.2">
      <c r="A169" s="2">
        <v>24062100</v>
      </c>
      <c r="B169" s="34" t="s">
        <v>79</v>
      </c>
      <c r="C169" s="3">
        <v>3010</v>
      </c>
      <c r="D169" s="3">
        <v>0</v>
      </c>
      <c r="E169" s="3">
        <v>0</v>
      </c>
      <c r="F169" s="3">
        <v>2643.5</v>
      </c>
      <c r="G169" s="3">
        <f t="shared" si="24"/>
        <v>2643.5</v>
      </c>
      <c r="H169" s="8" t="e">
        <f t="shared" si="25"/>
        <v>#DIV/0!</v>
      </c>
      <c r="I169" s="3">
        <f t="shared" si="26"/>
        <v>-366.5</v>
      </c>
      <c r="J169" s="8">
        <f t="shared" si="27"/>
        <v>87.823920265780728</v>
      </c>
    </row>
    <row r="170" spans="1:10" ht="51" x14ac:dyDescent="0.2">
      <c r="A170" s="2">
        <v>24062200</v>
      </c>
      <c r="B170" s="34" t="s">
        <v>31</v>
      </c>
      <c r="C170" s="3">
        <v>0</v>
      </c>
      <c r="D170" s="3">
        <v>0</v>
      </c>
      <c r="E170" s="3">
        <v>0</v>
      </c>
      <c r="F170" s="3">
        <v>0</v>
      </c>
      <c r="G170" s="3">
        <f t="shared" si="24"/>
        <v>0</v>
      </c>
      <c r="H170" s="8" t="e">
        <f t="shared" si="25"/>
        <v>#DIV/0!</v>
      </c>
      <c r="I170" s="3">
        <f t="shared" si="26"/>
        <v>0</v>
      </c>
      <c r="J170" s="8" t="e">
        <f t="shared" si="27"/>
        <v>#DIV/0!</v>
      </c>
    </row>
    <row r="171" spans="1:10" x14ac:dyDescent="0.2">
      <c r="A171" s="2">
        <v>24170000</v>
      </c>
      <c r="B171" s="34" t="s">
        <v>80</v>
      </c>
      <c r="C171" s="3">
        <v>6815.62</v>
      </c>
      <c r="D171" s="3">
        <v>0</v>
      </c>
      <c r="E171" s="3">
        <v>0</v>
      </c>
      <c r="F171" s="46">
        <v>1005.88</v>
      </c>
      <c r="G171" s="3">
        <f t="shared" si="24"/>
        <v>1005.88</v>
      </c>
      <c r="H171" s="8" t="e">
        <f t="shared" si="25"/>
        <v>#DIV/0!</v>
      </c>
      <c r="I171" s="3">
        <f t="shared" si="26"/>
        <v>-5809.74</v>
      </c>
      <c r="J171" s="8">
        <f t="shared" si="27"/>
        <v>14.758451908997275</v>
      </c>
    </row>
    <row r="172" spans="1:10" x14ac:dyDescent="0.2">
      <c r="A172" s="2">
        <v>25000000</v>
      </c>
      <c r="B172" s="34" t="s">
        <v>81</v>
      </c>
      <c r="C172" s="3">
        <v>3905539.6400000006</v>
      </c>
      <c r="D172" s="46">
        <v>2458643</v>
      </c>
      <c r="E172" s="46">
        <v>2041476.28</v>
      </c>
      <c r="F172" s="46">
        <v>1975317.96</v>
      </c>
      <c r="G172" s="3">
        <f t="shared" si="24"/>
        <v>-66158.320000000065</v>
      </c>
      <c r="H172" s="8">
        <f t="shared" si="25"/>
        <v>96.759290291631501</v>
      </c>
      <c r="I172" s="3">
        <f t="shared" si="26"/>
        <v>-1930221.6800000006</v>
      </c>
      <c r="J172" s="8">
        <f t="shared" si="27"/>
        <v>50.577337374048511</v>
      </c>
    </row>
    <row r="173" spans="1:10" ht="25.5" x14ac:dyDescent="0.2">
      <c r="A173" s="2">
        <v>25010000</v>
      </c>
      <c r="B173" s="34" t="s">
        <v>82</v>
      </c>
      <c r="C173" s="3">
        <v>1781737.1700000002</v>
      </c>
      <c r="D173" s="46">
        <v>2458643</v>
      </c>
      <c r="E173" s="46">
        <v>1660245</v>
      </c>
      <c r="F173" s="46">
        <v>1594086.68</v>
      </c>
      <c r="G173" s="3">
        <f t="shared" si="24"/>
        <v>-66158.320000000065</v>
      </c>
      <c r="H173" s="8">
        <f t="shared" si="25"/>
        <v>96.015147162015239</v>
      </c>
      <c r="I173" s="3">
        <f t="shared" si="26"/>
        <v>-187650.49000000022</v>
      </c>
      <c r="J173" s="8">
        <f t="shared" si="27"/>
        <v>89.468116108280981</v>
      </c>
    </row>
    <row r="174" spans="1:10" ht="25.5" x14ac:dyDescent="0.2">
      <c r="A174" s="2">
        <v>25010100</v>
      </c>
      <c r="B174" s="34" t="s">
        <v>83</v>
      </c>
      <c r="C174" s="3">
        <v>1721130.56</v>
      </c>
      <c r="D174" s="46">
        <v>2399107</v>
      </c>
      <c r="E174" s="46">
        <v>1582625</v>
      </c>
      <c r="F174" s="46">
        <v>1514155.64</v>
      </c>
      <c r="G174" s="3">
        <f t="shared" si="24"/>
        <v>-68469.360000000102</v>
      </c>
      <c r="H174" s="8">
        <f t="shared" si="25"/>
        <v>95.673683911223435</v>
      </c>
      <c r="I174" s="3">
        <f t="shared" si="26"/>
        <v>-206974.92000000016</v>
      </c>
      <c r="J174" s="8">
        <f t="shared" si="27"/>
        <v>87.974478821641512</v>
      </c>
    </row>
    <row r="175" spans="1:10" x14ac:dyDescent="0.2">
      <c r="A175" s="2">
        <v>25010300</v>
      </c>
      <c r="B175" s="34" t="s">
        <v>84</v>
      </c>
      <c r="C175" s="3">
        <v>60150.11</v>
      </c>
      <c r="D175" s="46">
        <v>59536</v>
      </c>
      <c r="E175" s="46">
        <v>58310</v>
      </c>
      <c r="F175" s="46">
        <v>60201.04</v>
      </c>
      <c r="G175" s="3">
        <f t="shared" si="24"/>
        <v>1891.0400000000009</v>
      </c>
      <c r="H175" s="8">
        <f t="shared" si="25"/>
        <v>103.24308008917853</v>
      </c>
      <c r="I175" s="3">
        <f t="shared" si="26"/>
        <v>50.930000000000291</v>
      </c>
      <c r="J175" s="8">
        <f t="shared" si="27"/>
        <v>100.08467149935387</v>
      </c>
    </row>
    <row r="176" spans="1:10" ht="25.5" x14ac:dyDescent="0.2">
      <c r="A176" s="2">
        <v>25010400</v>
      </c>
      <c r="B176" s="34" t="s">
        <v>85</v>
      </c>
      <c r="C176" s="3">
        <v>456.5</v>
      </c>
      <c r="D176" s="3">
        <v>0</v>
      </c>
      <c r="E176" s="46">
        <v>19310</v>
      </c>
      <c r="F176" s="46">
        <v>19730</v>
      </c>
      <c r="G176" s="3">
        <f t="shared" si="24"/>
        <v>420</v>
      </c>
      <c r="H176" s="8">
        <f t="shared" si="25"/>
        <v>102.17503883997929</v>
      </c>
      <c r="I176" s="3">
        <f t="shared" si="26"/>
        <v>19273.5</v>
      </c>
      <c r="J176" s="8">
        <f t="shared" si="27"/>
        <v>4322.015334063527</v>
      </c>
    </row>
    <row r="177" spans="1:10" x14ac:dyDescent="0.2">
      <c r="A177" s="2">
        <v>25020000</v>
      </c>
      <c r="B177" s="34" t="s">
        <v>86</v>
      </c>
      <c r="C177" s="3">
        <v>2123802.4700000002</v>
      </c>
      <c r="D177" s="3">
        <v>0</v>
      </c>
      <c r="E177" s="46">
        <v>381231.28</v>
      </c>
      <c r="F177" s="46">
        <v>381231.28</v>
      </c>
      <c r="G177" s="3">
        <f t="shared" si="24"/>
        <v>0</v>
      </c>
      <c r="H177" s="8">
        <f t="shared" si="25"/>
        <v>100</v>
      </c>
      <c r="I177" s="3">
        <f t="shared" si="26"/>
        <v>-1742571.1900000002</v>
      </c>
      <c r="J177" s="8">
        <f t="shared" si="27"/>
        <v>17.950411367588249</v>
      </c>
    </row>
    <row r="178" spans="1:10" x14ac:dyDescent="0.2">
      <c r="A178" s="2">
        <v>25020100</v>
      </c>
      <c r="B178" s="34" t="s">
        <v>87</v>
      </c>
      <c r="C178" s="3">
        <v>2123802.4700000002</v>
      </c>
      <c r="D178" s="3">
        <v>0</v>
      </c>
      <c r="E178" s="46">
        <v>381231.28</v>
      </c>
      <c r="F178" s="46">
        <v>381231.28</v>
      </c>
      <c r="G178" s="3">
        <f t="shared" si="24"/>
        <v>0</v>
      </c>
      <c r="H178" s="8">
        <f t="shared" si="25"/>
        <v>100</v>
      </c>
      <c r="I178" s="3">
        <f t="shared" si="26"/>
        <v>-1742571.1900000002</v>
      </c>
      <c r="J178" s="8">
        <f t="shared" si="27"/>
        <v>17.950411367588249</v>
      </c>
    </row>
    <row r="179" spans="1:10" x14ac:dyDescent="0.2">
      <c r="A179" s="2">
        <v>40000000</v>
      </c>
      <c r="B179" s="34" t="s">
        <v>32</v>
      </c>
      <c r="C179" s="3">
        <v>218440</v>
      </c>
      <c r="D179" s="3">
        <v>0</v>
      </c>
      <c r="E179" s="3">
        <v>0</v>
      </c>
      <c r="F179" s="3">
        <v>0</v>
      </c>
      <c r="G179" s="3">
        <f t="shared" si="24"/>
        <v>0</v>
      </c>
      <c r="H179" s="8" t="e">
        <f t="shared" si="25"/>
        <v>#DIV/0!</v>
      </c>
      <c r="I179" s="3">
        <f t="shared" si="26"/>
        <v>-218440</v>
      </c>
      <c r="J179" s="8">
        <f t="shared" si="27"/>
        <v>0</v>
      </c>
    </row>
    <row r="180" spans="1:10" x14ac:dyDescent="0.2">
      <c r="A180" s="2">
        <v>41000000</v>
      </c>
      <c r="B180" s="34" t="s">
        <v>33</v>
      </c>
      <c r="C180" s="3">
        <v>218440</v>
      </c>
      <c r="D180" s="3">
        <v>0</v>
      </c>
      <c r="E180" s="3">
        <v>0</v>
      </c>
      <c r="F180" s="3">
        <v>0</v>
      </c>
      <c r="G180" s="3">
        <f t="shared" si="24"/>
        <v>0</v>
      </c>
      <c r="H180" s="8" t="e">
        <f t="shared" si="25"/>
        <v>#DIV/0!</v>
      </c>
      <c r="I180" s="3">
        <f t="shared" si="26"/>
        <v>-218440</v>
      </c>
      <c r="J180" s="8">
        <f t="shared" si="27"/>
        <v>0</v>
      </c>
    </row>
    <row r="181" spans="1:10" x14ac:dyDescent="0.2">
      <c r="A181" s="2">
        <v>41030000</v>
      </c>
      <c r="B181" s="34" t="s">
        <v>63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8">
        <v>0</v>
      </c>
      <c r="I181" s="3">
        <v>0</v>
      </c>
      <c r="J181" s="8">
        <v>0</v>
      </c>
    </row>
    <row r="182" spans="1:10" ht="25.5" x14ac:dyDescent="0.2">
      <c r="A182" s="2">
        <v>41033200</v>
      </c>
      <c r="B182" s="34" t="s">
        <v>64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8">
        <v>0</v>
      </c>
      <c r="I182" s="3">
        <v>0</v>
      </c>
      <c r="J182" s="8">
        <v>0</v>
      </c>
    </row>
    <row r="183" spans="1:10" x14ac:dyDescent="0.2">
      <c r="A183" s="2">
        <v>41033900</v>
      </c>
      <c r="B183" s="34" t="s">
        <v>65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8">
        <v>0</v>
      </c>
      <c r="I183" s="3">
        <v>0</v>
      </c>
      <c r="J183" s="8">
        <v>0</v>
      </c>
    </row>
    <row r="184" spans="1:10" x14ac:dyDescent="0.2">
      <c r="A184" s="2">
        <v>41034200</v>
      </c>
      <c r="B184" s="34" t="s">
        <v>66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8">
        <v>0</v>
      </c>
      <c r="I184" s="3">
        <v>0</v>
      </c>
      <c r="J184" s="8">
        <v>0</v>
      </c>
    </row>
    <row r="185" spans="1:10" ht="25.5" x14ac:dyDescent="0.2">
      <c r="A185" s="2">
        <v>41034500</v>
      </c>
      <c r="B185" s="34" t="s">
        <v>67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8">
        <v>0</v>
      </c>
      <c r="I185" s="3">
        <v>0</v>
      </c>
      <c r="J185" s="8">
        <v>0</v>
      </c>
    </row>
    <row r="186" spans="1:10" x14ac:dyDescent="0.2">
      <c r="A186" s="2">
        <v>41040000</v>
      </c>
      <c r="B186" s="34" t="s">
        <v>34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8">
        <v>0</v>
      </c>
      <c r="I186" s="3">
        <v>0</v>
      </c>
      <c r="J186" s="8">
        <v>0</v>
      </c>
    </row>
    <row r="187" spans="1:10" ht="38.25" x14ac:dyDescent="0.2">
      <c r="A187" s="2">
        <v>41040200</v>
      </c>
      <c r="B187" s="34" t="s">
        <v>35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8">
        <v>0</v>
      </c>
      <c r="I187" s="3">
        <v>0</v>
      </c>
      <c r="J187" s="8">
        <v>0</v>
      </c>
    </row>
    <row r="188" spans="1:10" x14ac:dyDescent="0.2">
      <c r="A188" s="2">
        <v>41050000</v>
      </c>
      <c r="B188" s="34" t="s">
        <v>36</v>
      </c>
      <c r="C188" s="3">
        <v>218440</v>
      </c>
      <c r="D188" s="3">
        <v>0</v>
      </c>
      <c r="E188" s="3">
        <v>0</v>
      </c>
      <c r="F188" s="3">
        <v>0</v>
      </c>
      <c r="G188" s="3">
        <f t="shared" ref="G188:G189" si="28">F188-E188</f>
        <v>0</v>
      </c>
      <c r="H188" s="8" t="e">
        <f t="shared" ref="H188:H189" si="29">F188/E188*100</f>
        <v>#DIV/0!</v>
      </c>
      <c r="I188" s="3">
        <f t="shared" ref="I188:I189" si="30">F188-C188</f>
        <v>-218440</v>
      </c>
      <c r="J188" s="8">
        <f t="shared" ref="J188:J189" si="31">F188/C188*100</f>
        <v>0</v>
      </c>
    </row>
    <row r="189" spans="1:10" ht="25.5" x14ac:dyDescent="0.2">
      <c r="A189" s="2">
        <v>41051100</v>
      </c>
      <c r="B189" s="34" t="s">
        <v>68</v>
      </c>
      <c r="C189" s="3">
        <v>0</v>
      </c>
      <c r="D189" s="3">
        <v>0</v>
      </c>
      <c r="E189" s="3">
        <v>0</v>
      </c>
      <c r="F189" s="3">
        <v>0</v>
      </c>
      <c r="G189" s="3">
        <f t="shared" si="28"/>
        <v>0</v>
      </c>
      <c r="H189" s="8" t="e">
        <f t="shared" si="29"/>
        <v>#DIV/0!</v>
      </c>
      <c r="I189" s="3">
        <f t="shared" si="30"/>
        <v>0</v>
      </c>
      <c r="J189" s="8" t="e">
        <f t="shared" si="31"/>
        <v>#DIV/0!</v>
      </c>
    </row>
    <row r="190" spans="1:10" ht="38.25" x14ac:dyDescent="0.2">
      <c r="A190" s="2">
        <v>41051200</v>
      </c>
      <c r="B190" s="34" t="s">
        <v>37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8">
        <v>0</v>
      </c>
      <c r="I190" s="3">
        <v>0</v>
      </c>
      <c r="J190" s="8">
        <v>0</v>
      </c>
    </row>
    <row r="191" spans="1:10" ht="38.25" x14ac:dyDescent="0.2">
      <c r="A191" s="2">
        <v>41051400</v>
      </c>
      <c r="B191" s="34" t="s">
        <v>38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8">
        <v>0</v>
      </c>
      <c r="I191" s="3">
        <v>0</v>
      </c>
      <c r="J191" s="8">
        <v>0</v>
      </c>
    </row>
    <row r="192" spans="1:10" ht="25.5" x14ac:dyDescent="0.2">
      <c r="A192" s="2">
        <v>41051500</v>
      </c>
      <c r="B192" s="34" t="s">
        <v>69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8">
        <v>0</v>
      </c>
      <c r="I192" s="3">
        <v>0</v>
      </c>
      <c r="J192" s="8">
        <v>0</v>
      </c>
    </row>
    <row r="193" spans="1:10" ht="38.25" x14ac:dyDescent="0.2">
      <c r="A193" s="2">
        <v>41052000</v>
      </c>
      <c r="B193" s="34" t="s">
        <v>70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8">
        <v>0</v>
      </c>
      <c r="I193" s="3">
        <v>0</v>
      </c>
      <c r="J193" s="8">
        <v>0</v>
      </c>
    </row>
    <row r="194" spans="1:10" x14ac:dyDescent="0.2">
      <c r="A194" s="2">
        <v>41053900</v>
      </c>
      <c r="B194" s="34" t="s">
        <v>39</v>
      </c>
      <c r="C194" s="3">
        <v>21844</v>
      </c>
      <c r="D194" s="3">
        <v>0</v>
      </c>
      <c r="E194" s="3">
        <v>0</v>
      </c>
      <c r="F194" s="3">
        <v>0</v>
      </c>
      <c r="G194" s="3">
        <f t="shared" ref="G194:G198" si="32">F194-E194</f>
        <v>0</v>
      </c>
      <c r="H194" s="8" t="e">
        <f t="shared" ref="H194:H198" si="33">F194/E194*100</f>
        <v>#DIV/0!</v>
      </c>
      <c r="I194" s="3">
        <f t="shared" ref="I194:I198" si="34">F194-C194</f>
        <v>-21844</v>
      </c>
      <c r="J194" s="8">
        <f t="shared" ref="J194:J257" si="35">F194/C194*100</f>
        <v>0</v>
      </c>
    </row>
    <row r="195" spans="1:10" ht="51" x14ac:dyDescent="0.2">
      <c r="A195" s="2">
        <v>41054000</v>
      </c>
      <c r="B195" s="34" t="s">
        <v>88</v>
      </c>
      <c r="C195" s="3">
        <v>196596</v>
      </c>
      <c r="D195" s="3">
        <v>0</v>
      </c>
      <c r="E195" s="3">
        <v>0</v>
      </c>
      <c r="F195" s="3">
        <v>0</v>
      </c>
      <c r="G195" s="3">
        <f t="shared" si="32"/>
        <v>0</v>
      </c>
      <c r="H195" s="8" t="e">
        <f t="shared" si="33"/>
        <v>#DIV/0!</v>
      </c>
      <c r="I195" s="3">
        <f t="shared" si="34"/>
        <v>-196596</v>
      </c>
      <c r="J195" s="8">
        <f t="shared" si="35"/>
        <v>0</v>
      </c>
    </row>
    <row r="196" spans="1:10" ht="25.5" x14ac:dyDescent="0.2">
      <c r="A196" s="2">
        <v>41054300</v>
      </c>
      <c r="B196" s="34" t="s">
        <v>71</v>
      </c>
      <c r="C196" s="3">
        <v>0</v>
      </c>
      <c r="D196" s="3">
        <v>0</v>
      </c>
      <c r="E196" s="3">
        <v>0</v>
      </c>
      <c r="F196" s="3">
        <v>0</v>
      </c>
      <c r="G196" s="3">
        <f t="shared" si="32"/>
        <v>0</v>
      </c>
      <c r="H196" s="8" t="e">
        <f t="shared" si="33"/>
        <v>#DIV/0!</v>
      </c>
      <c r="I196" s="3">
        <f t="shared" si="34"/>
        <v>0</v>
      </c>
      <c r="J196" s="8" t="e">
        <f t="shared" si="35"/>
        <v>#DIV/0!</v>
      </c>
    </row>
    <row r="197" spans="1:10" x14ac:dyDescent="0.2">
      <c r="A197" s="4" t="s">
        <v>40</v>
      </c>
      <c r="B197" s="35"/>
      <c r="C197" s="5">
        <v>16244464.710000001</v>
      </c>
      <c r="D197" s="5">
        <f>D198</f>
        <v>15545553</v>
      </c>
      <c r="E197" s="5">
        <f>E198+E145</f>
        <v>28215296.280000001</v>
      </c>
      <c r="F197" s="5">
        <f>F172+F166+F144</f>
        <v>19207516.559999999</v>
      </c>
      <c r="G197" s="5">
        <f t="shared" ref="G197" si="36">G198</f>
        <v>4079130.2799999993</v>
      </c>
      <c r="H197" s="9">
        <f t="shared" si="33"/>
        <v>68.074835611827211</v>
      </c>
      <c r="I197" s="5">
        <f t="shared" si="34"/>
        <v>2963051.8499999978</v>
      </c>
      <c r="J197" s="9">
        <f t="shared" si="35"/>
        <v>118.24037850983147</v>
      </c>
    </row>
    <row r="198" spans="1:10" x14ac:dyDescent="0.2">
      <c r="A198" s="54" t="s">
        <v>41</v>
      </c>
      <c r="B198" s="55"/>
      <c r="C198" s="51">
        <v>16462904.710000001</v>
      </c>
      <c r="D198" s="56">
        <v>15545553</v>
      </c>
      <c r="E198" s="56">
        <f>E172+E144</f>
        <v>15128386.279999999</v>
      </c>
      <c r="F198" s="56">
        <v>19207516.559999999</v>
      </c>
      <c r="G198" s="51">
        <f t="shared" si="32"/>
        <v>4079130.2799999993</v>
      </c>
      <c r="H198" s="57">
        <f t="shared" si="33"/>
        <v>126.9634196569444</v>
      </c>
      <c r="I198" s="51">
        <f t="shared" si="34"/>
        <v>2744611.8499999978</v>
      </c>
      <c r="J198" s="57">
        <f t="shared" si="35"/>
        <v>116.67149205044507</v>
      </c>
    </row>
    <row r="199" spans="1:10" x14ac:dyDescent="0.2">
      <c r="A199" s="106" t="s">
        <v>312</v>
      </c>
      <c r="B199" s="107"/>
      <c r="C199" s="107"/>
      <c r="D199" s="107"/>
      <c r="E199" s="107"/>
      <c r="F199" s="107"/>
      <c r="G199" s="107"/>
      <c r="H199" s="107"/>
      <c r="I199" s="107"/>
      <c r="J199" s="108"/>
    </row>
    <row r="200" spans="1:10" x14ac:dyDescent="0.2">
      <c r="A200" s="2">
        <v>10000000</v>
      </c>
      <c r="B200" s="34" t="s">
        <v>0</v>
      </c>
      <c r="C200" s="3">
        <v>81838183.189999998</v>
      </c>
      <c r="D200" s="46">
        <v>77548000</v>
      </c>
      <c r="E200" s="46">
        <v>69155920.989999995</v>
      </c>
      <c r="F200" s="46">
        <v>69155920.989999995</v>
      </c>
      <c r="G200" s="3">
        <f t="shared" ref="G200:G263" si="37">F200-D200</f>
        <v>-8392079.0100000054</v>
      </c>
      <c r="H200" s="8">
        <f t="shared" ref="H200:H263" si="38">F200/E200*100</f>
        <v>100</v>
      </c>
      <c r="I200" s="3">
        <f t="shared" ref="I200:I223" si="39">H200-F200</f>
        <v>-69155820.989999995</v>
      </c>
      <c r="J200" s="8">
        <f t="shared" si="35"/>
        <v>84.503245666443789</v>
      </c>
    </row>
    <row r="201" spans="1:10" x14ac:dyDescent="0.2">
      <c r="A201" s="2">
        <v>11000000</v>
      </c>
      <c r="B201" s="34" t="s">
        <v>1</v>
      </c>
      <c r="C201" s="3">
        <v>49494702.579999998</v>
      </c>
      <c r="D201" s="46">
        <v>55700000</v>
      </c>
      <c r="E201" s="46">
        <v>47226949.609999999</v>
      </c>
      <c r="F201" s="46">
        <v>47226949.609999999</v>
      </c>
      <c r="G201" s="3">
        <f t="shared" si="37"/>
        <v>-8473050.3900000006</v>
      </c>
      <c r="H201" s="8">
        <f t="shared" si="38"/>
        <v>100</v>
      </c>
      <c r="I201" s="3">
        <f t="shared" si="39"/>
        <v>-47226849.609999999</v>
      </c>
      <c r="J201" s="8">
        <f t="shared" si="35"/>
        <v>95.418190529916714</v>
      </c>
    </row>
    <row r="202" spans="1:10" x14ac:dyDescent="0.2">
      <c r="A202" s="2">
        <v>11010000</v>
      </c>
      <c r="B202" s="34" t="s">
        <v>2</v>
      </c>
      <c r="C202" s="3">
        <v>49494702.579999998</v>
      </c>
      <c r="D202" s="46">
        <v>55700000</v>
      </c>
      <c r="E202" s="46">
        <v>47075469.609999999</v>
      </c>
      <c r="F202" s="46">
        <v>47075469.609999999</v>
      </c>
      <c r="G202" s="3">
        <f t="shared" si="37"/>
        <v>-8624530.3900000006</v>
      </c>
      <c r="H202" s="8">
        <f t="shared" si="38"/>
        <v>100</v>
      </c>
      <c r="I202" s="3">
        <f t="shared" si="39"/>
        <v>-47075369.609999999</v>
      </c>
      <c r="J202" s="8">
        <f t="shared" si="35"/>
        <v>95.112137574542018</v>
      </c>
    </row>
    <row r="203" spans="1:10" ht="25.5" x14ac:dyDescent="0.2">
      <c r="A203" s="2">
        <v>11010100</v>
      </c>
      <c r="B203" s="34" t="s">
        <v>3</v>
      </c>
      <c r="C203" s="3">
        <v>47842301.280000001</v>
      </c>
      <c r="D203" s="46">
        <v>54000000</v>
      </c>
      <c r="E203" s="46">
        <v>42931209.25</v>
      </c>
      <c r="F203" s="46">
        <v>42931209.25</v>
      </c>
      <c r="G203" s="3">
        <f t="shared" si="37"/>
        <v>-11068790.75</v>
      </c>
      <c r="H203" s="8">
        <f t="shared" si="38"/>
        <v>100</v>
      </c>
      <c r="I203" s="3">
        <f t="shared" si="39"/>
        <v>-42931109.25</v>
      </c>
      <c r="J203" s="8">
        <f t="shared" si="35"/>
        <v>89.734833194462084</v>
      </c>
    </row>
    <row r="204" spans="1:10" ht="25.5" x14ac:dyDescent="0.2">
      <c r="A204" s="2">
        <v>11010400</v>
      </c>
      <c r="B204" s="34" t="s">
        <v>4</v>
      </c>
      <c r="C204" s="3">
        <v>1123923.8600000001</v>
      </c>
      <c r="D204" s="46">
        <v>1100000</v>
      </c>
      <c r="E204" s="46">
        <v>3670941.03</v>
      </c>
      <c r="F204" s="46">
        <v>3670941.03</v>
      </c>
      <c r="G204" s="3">
        <f t="shared" si="37"/>
        <v>2570941.0299999998</v>
      </c>
      <c r="H204" s="8">
        <f t="shared" si="38"/>
        <v>100</v>
      </c>
      <c r="I204" s="3">
        <f t="shared" si="39"/>
        <v>-3670841.03</v>
      </c>
      <c r="J204" s="8">
        <f t="shared" si="35"/>
        <v>326.61830223979757</v>
      </c>
    </row>
    <row r="205" spans="1:10" ht="25.5" x14ac:dyDescent="0.2">
      <c r="A205" s="2">
        <v>11010500</v>
      </c>
      <c r="B205" s="34" t="s">
        <v>5</v>
      </c>
      <c r="C205" s="3">
        <v>528477.43999999994</v>
      </c>
      <c r="D205" s="46">
        <v>600000</v>
      </c>
      <c r="E205" s="46">
        <v>473319.33</v>
      </c>
      <c r="F205" s="46">
        <v>473319.33</v>
      </c>
      <c r="G205" s="3">
        <f t="shared" si="37"/>
        <v>-126680.66999999998</v>
      </c>
      <c r="H205" s="8">
        <f t="shared" si="38"/>
        <v>100</v>
      </c>
      <c r="I205" s="3">
        <f t="shared" si="39"/>
        <v>-473219.33</v>
      </c>
      <c r="J205" s="8">
        <f t="shared" si="35"/>
        <v>89.562825993101995</v>
      </c>
    </row>
    <row r="206" spans="1:10" x14ac:dyDescent="0.2">
      <c r="A206" s="2">
        <v>11020000</v>
      </c>
      <c r="B206" s="34" t="s">
        <v>6</v>
      </c>
      <c r="C206" s="3">
        <v>0</v>
      </c>
      <c r="D206" s="46">
        <v>0</v>
      </c>
      <c r="E206" s="46">
        <v>151480</v>
      </c>
      <c r="F206" s="46">
        <v>151480</v>
      </c>
      <c r="G206" s="3">
        <f t="shared" si="37"/>
        <v>151480</v>
      </c>
      <c r="H206" s="8">
        <f t="shared" si="38"/>
        <v>100</v>
      </c>
      <c r="I206" s="3">
        <f t="shared" si="39"/>
        <v>-151380</v>
      </c>
      <c r="J206" s="8" t="e">
        <f t="shared" si="35"/>
        <v>#DIV/0!</v>
      </c>
    </row>
    <row r="207" spans="1:10" x14ac:dyDescent="0.2">
      <c r="A207" s="2">
        <v>11020200</v>
      </c>
      <c r="B207" s="34" t="s">
        <v>7</v>
      </c>
      <c r="C207" s="3">
        <v>0</v>
      </c>
      <c r="D207" s="46">
        <v>0</v>
      </c>
      <c r="E207" s="46">
        <v>151480</v>
      </c>
      <c r="F207" s="46">
        <v>151480</v>
      </c>
      <c r="G207" s="3">
        <f t="shared" si="37"/>
        <v>151480</v>
      </c>
      <c r="H207" s="8">
        <f t="shared" si="38"/>
        <v>100</v>
      </c>
      <c r="I207" s="3">
        <f t="shared" si="39"/>
        <v>-151380</v>
      </c>
      <c r="J207" s="8" t="e">
        <f t="shared" si="35"/>
        <v>#DIV/0!</v>
      </c>
    </row>
    <row r="208" spans="1:10" x14ac:dyDescent="0.2">
      <c r="A208" s="2">
        <v>13000000</v>
      </c>
      <c r="B208" s="34" t="s">
        <v>42</v>
      </c>
      <c r="C208" s="3">
        <v>1543.19</v>
      </c>
      <c r="D208" s="46">
        <v>0</v>
      </c>
      <c r="E208" s="46">
        <v>2023.39</v>
      </c>
      <c r="F208" s="46">
        <v>2023.39</v>
      </c>
      <c r="G208" s="3">
        <f t="shared" si="37"/>
        <v>2023.39</v>
      </c>
      <c r="H208" s="8">
        <f t="shared" si="38"/>
        <v>100</v>
      </c>
      <c r="I208" s="3">
        <f t="shared" si="39"/>
        <v>-1923.39</v>
      </c>
      <c r="J208" s="8">
        <f t="shared" si="35"/>
        <v>131.11736079160701</v>
      </c>
    </row>
    <row r="209" spans="1:10" x14ac:dyDescent="0.2">
      <c r="A209" s="2">
        <v>13010000</v>
      </c>
      <c r="B209" s="34" t="s">
        <v>43</v>
      </c>
      <c r="C209" s="3">
        <v>1518.53</v>
      </c>
      <c r="D209" s="46">
        <v>0</v>
      </c>
      <c r="E209" s="46">
        <v>2023.39</v>
      </c>
      <c r="F209" s="46">
        <v>2023.39</v>
      </c>
      <c r="G209" s="3">
        <f t="shared" si="37"/>
        <v>2023.39</v>
      </c>
      <c r="H209" s="8">
        <f t="shared" si="38"/>
        <v>100</v>
      </c>
      <c r="I209" s="3">
        <f t="shared" si="39"/>
        <v>-1923.39</v>
      </c>
      <c r="J209" s="8">
        <f t="shared" si="35"/>
        <v>133.24662667184711</v>
      </c>
    </row>
    <row r="210" spans="1:10" ht="38.25" x14ac:dyDescent="0.2">
      <c r="A210" s="2">
        <v>13010200</v>
      </c>
      <c r="B210" s="34" t="s">
        <v>44</v>
      </c>
      <c r="C210" s="3">
        <v>1518.53</v>
      </c>
      <c r="D210" s="46">
        <v>0</v>
      </c>
      <c r="E210" s="46">
        <v>2023.39</v>
      </c>
      <c r="F210" s="46">
        <v>2023.39</v>
      </c>
      <c r="G210" s="3">
        <f t="shared" si="37"/>
        <v>2023.39</v>
      </c>
      <c r="H210" s="8">
        <f t="shared" si="38"/>
        <v>100</v>
      </c>
      <c r="I210" s="3">
        <f t="shared" si="39"/>
        <v>-1923.39</v>
      </c>
      <c r="J210" s="8">
        <f t="shared" si="35"/>
        <v>133.24662667184711</v>
      </c>
    </row>
    <row r="211" spans="1:10" x14ac:dyDescent="0.2">
      <c r="A211" s="2">
        <v>13030000</v>
      </c>
      <c r="B211" s="34" t="s">
        <v>45</v>
      </c>
      <c r="C211" s="3">
        <v>24.66</v>
      </c>
      <c r="D211" s="3">
        <v>0</v>
      </c>
      <c r="E211" s="3">
        <v>0</v>
      </c>
      <c r="F211" s="3">
        <v>24.66</v>
      </c>
      <c r="G211" s="3">
        <f t="shared" si="37"/>
        <v>24.66</v>
      </c>
      <c r="H211" s="8" t="e">
        <f t="shared" si="38"/>
        <v>#DIV/0!</v>
      </c>
      <c r="I211" s="3" t="e">
        <f t="shared" si="39"/>
        <v>#DIV/0!</v>
      </c>
      <c r="J211" s="8">
        <f t="shared" si="35"/>
        <v>100</v>
      </c>
    </row>
    <row r="212" spans="1:10" ht="25.5" x14ac:dyDescent="0.2">
      <c r="A212" s="2">
        <v>13030100</v>
      </c>
      <c r="B212" s="34" t="s">
        <v>46</v>
      </c>
      <c r="C212" s="3">
        <v>24.66</v>
      </c>
      <c r="D212" s="3">
        <v>0</v>
      </c>
      <c r="E212" s="3">
        <v>0</v>
      </c>
      <c r="F212" s="3">
        <v>24.66</v>
      </c>
      <c r="G212" s="3">
        <f t="shared" si="37"/>
        <v>24.66</v>
      </c>
      <c r="H212" s="8" t="e">
        <f t="shared" si="38"/>
        <v>#DIV/0!</v>
      </c>
      <c r="I212" s="3" t="e">
        <f t="shared" si="39"/>
        <v>#DIV/0!</v>
      </c>
      <c r="J212" s="8">
        <f t="shared" si="35"/>
        <v>100</v>
      </c>
    </row>
    <row r="213" spans="1:10" x14ac:dyDescent="0.2">
      <c r="A213" s="2">
        <v>14000000</v>
      </c>
      <c r="B213" s="34" t="s">
        <v>8</v>
      </c>
      <c r="C213" s="3">
        <v>3267068.49</v>
      </c>
      <c r="D213" s="46">
        <v>3400000</v>
      </c>
      <c r="E213" s="46">
        <v>3400000</v>
      </c>
      <c r="F213" s="46">
        <v>3252966.52</v>
      </c>
      <c r="G213" s="3">
        <f t="shared" si="37"/>
        <v>-147033.47999999998</v>
      </c>
      <c r="H213" s="8">
        <f t="shared" si="38"/>
        <v>95.675485882352945</v>
      </c>
      <c r="I213" s="3">
        <f t="shared" si="39"/>
        <v>-3252870.8445141176</v>
      </c>
      <c r="J213" s="8">
        <f t="shared" si="35"/>
        <v>99.568360135602788</v>
      </c>
    </row>
    <row r="214" spans="1:10" x14ac:dyDescent="0.2">
      <c r="A214" s="2">
        <v>14020000</v>
      </c>
      <c r="B214" s="34" t="s">
        <v>47</v>
      </c>
      <c r="C214" s="3">
        <v>392392.92</v>
      </c>
      <c r="D214" s="46">
        <v>450000</v>
      </c>
      <c r="E214" s="46">
        <v>450000</v>
      </c>
      <c r="F214" s="46">
        <v>431770.13</v>
      </c>
      <c r="G214" s="3">
        <f t="shared" si="37"/>
        <v>-18229.869999999995</v>
      </c>
      <c r="H214" s="8">
        <f t="shared" si="38"/>
        <v>95.94891777777778</v>
      </c>
      <c r="I214" s="3">
        <f t="shared" si="39"/>
        <v>-431674.1810822222</v>
      </c>
      <c r="J214" s="8">
        <f t="shared" si="35"/>
        <v>110.03514793284242</v>
      </c>
    </row>
    <row r="215" spans="1:10" x14ac:dyDescent="0.2">
      <c r="A215" s="2">
        <v>14021900</v>
      </c>
      <c r="B215" s="34" t="s">
        <v>9</v>
      </c>
      <c r="C215" s="3">
        <v>392392.92</v>
      </c>
      <c r="D215" s="46">
        <v>450000</v>
      </c>
      <c r="E215" s="46">
        <v>450000</v>
      </c>
      <c r="F215" s="46">
        <v>431770.13</v>
      </c>
      <c r="G215" s="3">
        <f t="shared" si="37"/>
        <v>-18229.869999999995</v>
      </c>
      <c r="H215" s="8">
        <f t="shared" si="38"/>
        <v>95.94891777777778</v>
      </c>
      <c r="I215" s="3">
        <f t="shared" si="39"/>
        <v>-431674.1810822222</v>
      </c>
      <c r="J215" s="8">
        <f t="shared" si="35"/>
        <v>110.03514793284242</v>
      </c>
    </row>
    <row r="216" spans="1:10" ht="25.5" x14ac:dyDescent="0.2">
      <c r="A216" s="2">
        <v>14030000</v>
      </c>
      <c r="B216" s="34" t="s">
        <v>10</v>
      </c>
      <c r="C216" s="3">
        <v>1600917.46</v>
      </c>
      <c r="D216" s="46">
        <v>1650000</v>
      </c>
      <c r="E216" s="46">
        <v>1650000</v>
      </c>
      <c r="F216" s="46">
        <v>1508436.22</v>
      </c>
      <c r="G216" s="3">
        <f t="shared" si="37"/>
        <v>-141563.78000000003</v>
      </c>
      <c r="H216" s="8">
        <f t="shared" si="38"/>
        <v>91.420376969696974</v>
      </c>
      <c r="I216" s="3">
        <f t="shared" si="39"/>
        <v>-1508344.7996230302</v>
      </c>
      <c r="J216" s="8">
        <f t="shared" si="35"/>
        <v>94.223234969278181</v>
      </c>
    </row>
    <row r="217" spans="1:10" x14ac:dyDescent="0.2">
      <c r="A217" s="2">
        <v>14031900</v>
      </c>
      <c r="B217" s="34" t="s">
        <v>9</v>
      </c>
      <c r="C217" s="3">
        <v>1600917.46</v>
      </c>
      <c r="D217" s="46">
        <v>1650000</v>
      </c>
      <c r="E217" s="46">
        <v>1650000</v>
      </c>
      <c r="F217" s="46">
        <v>1508436.22</v>
      </c>
      <c r="G217" s="3">
        <f t="shared" si="37"/>
        <v>-141563.78000000003</v>
      </c>
      <c r="H217" s="8">
        <f t="shared" si="38"/>
        <v>91.420376969696974</v>
      </c>
      <c r="I217" s="3">
        <f t="shared" si="39"/>
        <v>-1508344.7996230302</v>
      </c>
      <c r="J217" s="8">
        <f t="shared" si="35"/>
        <v>94.223234969278181</v>
      </c>
    </row>
    <row r="218" spans="1:10" ht="25.5" x14ac:dyDescent="0.2">
      <c r="A218" s="2">
        <v>14040000</v>
      </c>
      <c r="B218" s="34" t="s">
        <v>48</v>
      </c>
      <c r="C218" s="3">
        <v>1273758.1100000001</v>
      </c>
      <c r="D218" s="46">
        <v>1300000</v>
      </c>
      <c r="E218" s="46">
        <v>1300000</v>
      </c>
      <c r="F218" s="46">
        <v>1312760.17</v>
      </c>
      <c r="G218" s="3">
        <f t="shared" si="37"/>
        <v>12760.169999999925</v>
      </c>
      <c r="H218" s="8">
        <f t="shared" si="38"/>
        <v>100.98155153846153</v>
      </c>
      <c r="I218" s="3">
        <f t="shared" si="39"/>
        <v>-1312659.1884484615</v>
      </c>
      <c r="J218" s="8">
        <f t="shared" si="35"/>
        <v>103.0619675504951</v>
      </c>
    </row>
    <row r="219" spans="1:10" x14ac:dyDescent="0.2">
      <c r="A219" s="2">
        <v>18000000</v>
      </c>
      <c r="B219" s="34" t="s">
        <v>49</v>
      </c>
      <c r="C219" s="3">
        <v>16745769.48</v>
      </c>
      <c r="D219" s="46">
        <v>18448000</v>
      </c>
      <c r="E219" s="46">
        <v>18448000</v>
      </c>
      <c r="F219" s="46">
        <v>18673981.469999999</v>
      </c>
      <c r="G219" s="3">
        <f t="shared" si="37"/>
        <v>225981.46999999881</v>
      </c>
      <c r="H219" s="8">
        <f t="shared" si="38"/>
        <v>101.22496460320902</v>
      </c>
      <c r="I219" s="3">
        <f t="shared" si="39"/>
        <v>-18673880.245035395</v>
      </c>
      <c r="J219" s="8">
        <f t="shared" si="35"/>
        <v>111.51462160220777</v>
      </c>
    </row>
    <row r="220" spans="1:10" x14ac:dyDescent="0.2">
      <c r="A220" s="2">
        <v>18010000</v>
      </c>
      <c r="B220" s="34" t="s">
        <v>50</v>
      </c>
      <c r="C220" s="3">
        <v>9968143.7599999998</v>
      </c>
      <c r="D220" s="46">
        <v>10948000</v>
      </c>
      <c r="E220" s="46">
        <v>10948000</v>
      </c>
      <c r="F220" s="46">
        <v>10999049.050000001</v>
      </c>
      <c r="G220" s="3">
        <f t="shared" si="37"/>
        <v>51049.050000000745</v>
      </c>
      <c r="H220" s="8">
        <f t="shared" si="38"/>
        <v>100.46628653635368</v>
      </c>
      <c r="I220" s="3">
        <f t="shared" si="39"/>
        <v>-10998948.583713464</v>
      </c>
      <c r="J220" s="8">
        <f t="shared" si="35"/>
        <v>110.34199861900869</v>
      </c>
    </row>
    <row r="221" spans="1:10" ht="25.5" x14ac:dyDescent="0.2">
      <c r="A221" s="2">
        <v>18010100</v>
      </c>
      <c r="B221" s="34" t="s">
        <v>51</v>
      </c>
      <c r="C221" s="3">
        <v>20457.810000000001</v>
      </c>
      <c r="D221" s="46">
        <v>20000</v>
      </c>
      <c r="E221" s="46">
        <v>20000</v>
      </c>
      <c r="F221" s="46">
        <v>22315.19</v>
      </c>
      <c r="G221" s="3">
        <f t="shared" si="37"/>
        <v>2315.1899999999987</v>
      </c>
      <c r="H221" s="8">
        <f t="shared" si="38"/>
        <v>111.57595000000001</v>
      </c>
      <c r="I221" s="3">
        <f t="shared" si="39"/>
        <v>-22203.61405</v>
      </c>
      <c r="J221" s="8">
        <f t="shared" si="35"/>
        <v>109.07907542400676</v>
      </c>
    </row>
    <row r="222" spans="1:10" ht="25.5" x14ac:dyDescent="0.2">
      <c r="A222" s="2">
        <v>18010200</v>
      </c>
      <c r="B222" s="34" t="s">
        <v>52</v>
      </c>
      <c r="C222" s="3">
        <v>61287.74</v>
      </c>
      <c r="D222" s="46">
        <v>70000</v>
      </c>
      <c r="E222" s="46">
        <v>70000</v>
      </c>
      <c r="F222" s="46">
        <v>62079.44</v>
      </c>
      <c r="G222" s="3">
        <f t="shared" si="37"/>
        <v>-7920.5599999999977</v>
      </c>
      <c r="H222" s="8">
        <f t="shared" si="38"/>
        <v>88.684914285714285</v>
      </c>
      <c r="I222" s="3">
        <f t="shared" si="39"/>
        <v>-61990.755085714285</v>
      </c>
      <c r="J222" s="8">
        <f t="shared" si="35"/>
        <v>101.29177548397119</v>
      </c>
    </row>
    <row r="223" spans="1:10" ht="25.5" x14ac:dyDescent="0.2">
      <c r="A223" s="2">
        <v>18010300</v>
      </c>
      <c r="B223" s="34" t="s">
        <v>53</v>
      </c>
      <c r="C223" s="3">
        <v>319184.24</v>
      </c>
      <c r="D223" s="46">
        <v>340000</v>
      </c>
      <c r="E223" s="46">
        <v>340000</v>
      </c>
      <c r="F223" s="46">
        <v>317722.19</v>
      </c>
      <c r="G223" s="3">
        <f t="shared" si="37"/>
        <v>-22277.809999999998</v>
      </c>
      <c r="H223" s="8">
        <f t="shared" si="38"/>
        <v>93.447702941176473</v>
      </c>
      <c r="I223" s="3">
        <f t="shared" si="39"/>
        <v>-317628.74229705881</v>
      </c>
      <c r="J223" s="8">
        <f t="shared" si="35"/>
        <v>99.541941669801744</v>
      </c>
    </row>
    <row r="224" spans="1:10" ht="25.5" x14ac:dyDescent="0.2">
      <c r="A224" s="2">
        <v>18010400</v>
      </c>
      <c r="B224" s="34" t="s">
        <v>54</v>
      </c>
      <c r="C224" s="3">
        <v>2807500.18</v>
      </c>
      <c r="D224" s="46">
        <v>3200000</v>
      </c>
      <c r="E224" s="46">
        <v>3200000</v>
      </c>
      <c r="F224" s="46">
        <v>2972615.52</v>
      </c>
      <c r="G224" s="3">
        <f t="shared" si="37"/>
        <v>-227384.47999999998</v>
      </c>
      <c r="H224" s="8">
        <f t="shared" si="38"/>
        <v>92.894235000000009</v>
      </c>
      <c r="I224" s="3">
        <f t="shared" ref="I224:I286" si="40">H224-F224</f>
        <v>-2972522.625765</v>
      </c>
      <c r="J224" s="8">
        <f t="shared" si="35"/>
        <v>105.88122277520209</v>
      </c>
    </row>
    <row r="225" spans="1:10" x14ac:dyDescent="0.2">
      <c r="A225" s="2">
        <v>18010500</v>
      </c>
      <c r="B225" s="34" t="s">
        <v>55</v>
      </c>
      <c r="C225" s="3">
        <v>2103786.5699999998</v>
      </c>
      <c r="D225" s="46">
        <v>2200000</v>
      </c>
      <c r="E225" s="46">
        <v>2200000</v>
      </c>
      <c r="F225" s="46">
        <v>1746527.53</v>
      </c>
      <c r="G225" s="3">
        <f t="shared" si="37"/>
        <v>-453472.47</v>
      </c>
      <c r="H225" s="8">
        <f t="shared" si="38"/>
        <v>79.387614999999997</v>
      </c>
      <c r="I225" s="3">
        <f t="shared" si="40"/>
        <v>-1746448.1423850001</v>
      </c>
      <c r="J225" s="8">
        <f t="shared" si="35"/>
        <v>83.018284977453789</v>
      </c>
    </row>
    <row r="226" spans="1:10" x14ac:dyDescent="0.2">
      <c r="A226" s="2">
        <v>18010600</v>
      </c>
      <c r="B226" s="34" t="s">
        <v>56</v>
      </c>
      <c r="C226" s="3">
        <v>2170882.12</v>
      </c>
      <c r="D226" s="46">
        <v>2500000</v>
      </c>
      <c r="E226" s="46">
        <v>2500000</v>
      </c>
      <c r="F226" s="46">
        <v>3529924.14</v>
      </c>
      <c r="G226" s="3">
        <f t="shared" si="37"/>
        <v>1029924.1400000001</v>
      </c>
      <c r="H226" s="8">
        <f t="shared" si="38"/>
        <v>141.1969656</v>
      </c>
      <c r="I226" s="3">
        <f t="shared" si="40"/>
        <v>-3529782.9430344002</v>
      </c>
      <c r="J226" s="8">
        <f t="shared" si="35"/>
        <v>162.60321587613427</v>
      </c>
    </row>
    <row r="227" spans="1:10" x14ac:dyDescent="0.2">
      <c r="A227" s="2">
        <v>18010700</v>
      </c>
      <c r="B227" s="34" t="s">
        <v>57</v>
      </c>
      <c r="C227" s="3">
        <v>2069138.78</v>
      </c>
      <c r="D227" s="46">
        <v>2200000</v>
      </c>
      <c r="E227" s="46">
        <v>2200000</v>
      </c>
      <c r="F227" s="46">
        <v>1948506.96</v>
      </c>
      <c r="G227" s="3">
        <f t="shared" si="37"/>
        <v>-251493.04000000004</v>
      </c>
      <c r="H227" s="8">
        <f t="shared" si="38"/>
        <v>88.568498181818171</v>
      </c>
      <c r="I227" s="3">
        <f t="shared" si="40"/>
        <v>-1948418.3915018181</v>
      </c>
      <c r="J227" s="8">
        <f t="shared" si="35"/>
        <v>94.169950263075151</v>
      </c>
    </row>
    <row r="228" spans="1:10" x14ac:dyDescent="0.2">
      <c r="A228" s="2">
        <v>18010900</v>
      </c>
      <c r="B228" s="34" t="s">
        <v>58</v>
      </c>
      <c r="C228" s="3">
        <v>401322.32</v>
      </c>
      <c r="D228" s="46">
        <v>418000</v>
      </c>
      <c r="E228" s="46">
        <v>418000</v>
      </c>
      <c r="F228" s="46">
        <v>399358.08</v>
      </c>
      <c r="G228" s="3">
        <f t="shared" si="37"/>
        <v>-18641.919999999984</v>
      </c>
      <c r="H228" s="8">
        <f t="shared" si="38"/>
        <v>95.540210526315789</v>
      </c>
      <c r="I228" s="3">
        <f t="shared" si="40"/>
        <v>-399262.5397894737</v>
      </c>
      <c r="J228" s="8">
        <f t="shared" si="35"/>
        <v>99.510557997372288</v>
      </c>
    </row>
    <row r="229" spans="1:10" x14ac:dyDescent="0.2">
      <c r="A229" s="2">
        <v>18011000</v>
      </c>
      <c r="B229" s="34" t="s">
        <v>59</v>
      </c>
      <c r="C229" s="3">
        <v>14584</v>
      </c>
      <c r="D229" s="46">
        <v>0</v>
      </c>
      <c r="E229" s="46">
        <v>0</v>
      </c>
      <c r="F229" s="46">
        <v>0</v>
      </c>
      <c r="G229" s="3">
        <f t="shared" si="37"/>
        <v>0</v>
      </c>
      <c r="H229" s="8" t="e">
        <f t="shared" si="38"/>
        <v>#DIV/0!</v>
      </c>
      <c r="I229" s="3" t="e">
        <f t="shared" si="40"/>
        <v>#DIV/0!</v>
      </c>
      <c r="J229" s="8">
        <f t="shared" si="35"/>
        <v>0</v>
      </c>
    </row>
    <row r="230" spans="1:10" x14ac:dyDescent="0.2">
      <c r="A230" s="2">
        <v>18030000</v>
      </c>
      <c r="B230" s="34" t="s">
        <v>11</v>
      </c>
      <c r="C230" s="3">
        <v>3063.48</v>
      </c>
      <c r="D230" s="46">
        <v>0</v>
      </c>
      <c r="E230" s="46">
        <v>0</v>
      </c>
      <c r="F230" s="46">
        <v>1251.9000000000001</v>
      </c>
      <c r="G230" s="3">
        <f t="shared" si="37"/>
        <v>1251.9000000000001</v>
      </c>
      <c r="H230" s="8" t="e">
        <f t="shared" si="38"/>
        <v>#DIV/0!</v>
      </c>
      <c r="I230" s="3" t="e">
        <f t="shared" si="40"/>
        <v>#DIV/0!</v>
      </c>
      <c r="J230" s="8">
        <f t="shared" si="35"/>
        <v>40.865290453993502</v>
      </c>
    </row>
    <row r="231" spans="1:10" x14ac:dyDescent="0.2">
      <c r="A231" s="2">
        <v>18030100</v>
      </c>
      <c r="B231" s="34" t="s">
        <v>12</v>
      </c>
      <c r="C231" s="3">
        <v>3063.48</v>
      </c>
      <c r="D231" s="46">
        <v>0</v>
      </c>
      <c r="E231" s="46">
        <v>0</v>
      </c>
      <c r="F231" s="46">
        <v>1251.9000000000001</v>
      </c>
      <c r="G231" s="3">
        <f t="shared" si="37"/>
        <v>1251.9000000000001</v>
      </c>
      <c r="H231" s="8" t="e">
        <f t="shared" si="38"/>
        <v>#DIV/0!</v>
      </c>
      <c r="I231" s="3" t="e">
        <f t="shared" si="40"/>
        <v>#DIV/0!</v>
      </c>
      <c r="J231" s="8">
        <f t="shared" si="35"/>
        <v>40.865290453993502</v>
      </c>
    </row>
    <row r="232" spans="1:10" x14ac:dyDescent="0.2">
      <c r="A232" s="2">
        <v>18050000</v>
      </c>
      <c r="B232" s="34" t="s">
        <v>13</v>
      </c>
      <c r="C232" s="3">
        <v>6774562.2400000002</v>
      </c>
      <c r="D232" s="46">
        <v>7500000</v>
      </c>
      <c r="E232" s="46">
        <v>7500000</v>
      </c>
      <c r="F232" s="46">
        <v>7673680.5199999996</v>
      </c>
      <c r="G232" s="3">
        <f t="shared" si="37"/>
        <v>173680.51999999955</v>
      </c>
      <c r="H232" s="8">
        <f t="shared" si="38"/>
        <v>102.31574026666665</v>
      </c>
      <c r="I232" s="3">
        <f t="shared" si="40"/>
        <v>-7673578.2042597327</v>
      </c>
      <c r="J232" s="8">
        <f t="shared" si="35"/>
        <v>113.27197607974149</v>
      </c>
    </row>
    <row r="233" spans="1:10" x14ac:dyDescent="0.2">
      <c r="A233" s="2">
        <v>18050300</v>
      </c>
      <c r="B233" s="34" t="s">
        <v>14</v>
      </c>
      <c r="C233" s="3">
        <v>623277.81999999995</v>
      </c>
      <c r="D233" s="46">
        <v>700000</v>
      </c>
      <c r="E233" s="46">
        <v>700000</v>
      </c>
      <c r="F233" s="46">
        <v>753224.67</v>
      </c>
      <c r="G233" s="3">
        <f t="shared" si="37"/>
        <v>53224.670000000042</v>
      </c>
      <c r="H233" s="8">
        <f t="shared" si="38"/>
        <v>107.60352428571429</v>
      </c>
      <c r="I233" s="3">
        <f t="shared" si="40"/>
        <v>-753117.06647571432</v>
      </c>
      <c r="J233" s="8">
        <f t="shared" si="35"/>
        <v>120.84894501780926</v>
      </c>
    </row>
    <row r="234" spans="1:10" x14ac:dyDescent="0.2">
      <c r="A234" s="2">
        <v>18050400</v>
      </c>
      <c r="B234" s="34" t="s">
        <v>15</v>
      </c>
      <c r="C234" s="3">
        <v>3984757.29</v>
      </c>
      <c r="D234" s="46">
        <v>4600000</v>
      </c>
      <c r="E234" s="46">
        <v>4600000</v>
      </c>
      <c r="F234" s="46">
        <v>4652999.57</v>
      </c>
      <c r="G234" s="3">
        <f t="shared" si="37"/>
        <v>52999.570000000298</v>
      </c>
      <c r="H234" s="8">
        <f t="shared" si="38"/>
        <v>101.1521645652174</v>
      </c>
      <c r="I234" s="3">
        <f t="shared" si="40"/>
        <v>-4652898.4178354349</v>
      </c>
      <c r="J234" s="8">
        <f t="shared" si="35"/>
        <v>116.76996191655127</v>
      </c>
    </row>
    <row r="235" spans="1:10" ht="38.25" x14ac:dyDescent="0.2">
      <c r="A235" s="2">
        <v>18050500</v>
      </c>
      <c r="B235" s="34" t="s">
        <v>60</v>
      </c>
      <c r="C235" s="3">
        <v>2166527.13</v>
      </c>
      <c r="D235" s="46">
        <v>2200000</v>
      </c>
      <c r="E235" s="46">
        <v>2200000</v>
      </c>
      <c r="F235" s="46">
        <v>2267456.2799999998</v>
      </c>
      <c r="G235" s="3">
        <f t="shared" si="37"/>
        <v>67456.279999999795</v>
      </c>
      <c r="H235" s="8">
        <f t="shared" si="38"/>
        <v>103.06619454545454</v>
      </c>
      <c r="I235" s="3">
        <f t="shared" si="40"/>
        <v>-2267353.2138054543</v>
      </c>
      <c r="J235" s="8">
        <f t="shared" si="35"/>
        <v>104.65856848051563</v>
      </c>
    </row>
    <row r="236" spans="1:10" x14ac:dyDescent="0.2">
      <c r="A236" s="2">
        <v>19000000</v>
      </c>
      <c r="B236" s="34" t="s">
        <v>73</v>
      </c>
      <c r="C236" s="3">
        <v>12329099.450000001</v>
      </c>
      <c r="D236" s="46">
        <v>13086910</v>
      </c>
      <c r="E236" s="46">
        <v>13086910</v>
      </c>
      <c r="F236" s="46">
        <v>17228549.219999999</v>
      </c>
      <c r="G236" s="3">
        <f t="shared" si="37"/>
        <v>4141639.2199999988</v>
      </c>
      <c r="H236" s="8">
        <f t="shared" si="38"/>
        <v>131.64718959632179</v>
      </c>
      <c r="I236" s="3">
        <f t="shared" si="40"/>
        <v>-17228417.572810404</v>
      </c>
      <c r="J236" s="8">
        <f t="shared" si="35"/>
        <v>139.73891028999688</v>
      </c>
    </row>
    <row r="237" spans="1:10" x14ac:dyDescent="0.2">
      <c r="A237" s="2">
        <v>19010000</v>
      </c>
      <c r="B237" s="34" t="s">
        <v>74</v>
      </c>
      <c r="C237" s="3">
        <v>12329099.450000001</v>
      </c>
      <c r="D237" s="46">
        <v>13086910</v>
      </c>
      <c r="E237" s="46">
        <v>13086910</v>
      </c>
      <c r="F237" s="46">
        <v>17228549.219999999</v>
      </c>
      <c r="G237" s="3">
        <f t="shared" si="37"/>
        <v>4141639.2199999988</v>
      </c>
      <c r="H237" s="8">
        <f t="shared" si="38"/>
        <v>131.64718959632179</v>
      </c>
      <c r="I237" s="3">
        <f t="shared" si="40"/>
        <v>-17228417.572810404</v>
      </c>
      <c r="J237" s="8">
        <f t="shared" si="35"/>
        <v>139.73891028999688</v>
      </c>
    </row>
    <row r="238" spans="1:10" ht="38.25" x14ac:dyDescent="0.2">
      <c r="A238" s="2">
        <v>19010100</v>
      </c>
      <c r="B238" s="34" t="s">
        <v>75</v>
      </c>
      <c r="C238" s="3">
        <v>11407305.560000001</v>
      </c>
      <c r="D238" s="46">
        <v>11986910</v>
      </c>
      <c r="E238" s="46">
        <v>11986910</v>
      </c>
      <c r="F238" s="46">
        <v>16533544.810000001</v>
      </c>
      <c r="G238" s="3">
        <f t="shared" si="37"/>
        <v>4546634.8100000005</v>
      </c>
      <c r="H238" s="8">
        <f t="shared" si="38"/>
        <v>137.92999872360767</v>
      </c>
      <c r="I238" s="3">
        <f t="shared" si="40"/>
        <v>-16533406.880001277</v>
      </c>
      <c r="J238" s="8">
        <f t="shared" si="35"/>
        <v>144.93821282367753</v>
      </c>
    </row>
    <row r="239" spans="1:10" x14ac:dyDescent="0.2">
      <c r="A239" s="2">
        <v>19010200</v>
      </c>
      <c r="B239" s="34" t="s">
        <v>76</v>
      </c>
      <c r="C239" s="3">
        <v>53092.14</v>
      </c>
      <c r="D239" s="46">
        <v>100000</v>
      </c>
      <c r="E239" s="46">
        <v>100000</v>
      </c>
      <c r="F239" s="46">
        <v>53946.42</v>
      </c>
      <c r="G239" s="3">
        <f t="shared" si="37"/>
        <v>-46053.58</v>
      </c>
      <c r="H239" s="8">
        <f t="shared" si="38"/>
        <v>53.946419999999996</v>
      </c>
      <c r="I239" s="3">
        <f t="shared" si="40"/>
        <v>-53892.473579999998</v>
      </c>
      <c r="J239" s="8">
        <f t="shared" si="35"/>
        <v>101.60905173534161</v>
      </c>
    </row>
    <row r="240" spans="1:10" ht="25.5" x14ac:dyDescent="0.2">
      <c r="A240" s="2">
        <v>19010300</v>
      </c>
      <c r="B240" s="34" t="s">
        <v>77</v>
      </c>
      <c r="C240" s="3">
        <v>868701.75</v>
      </c>
      <c r="D240" s="46">
        <v>1000000</v>
      </c>
      <c r="E240" s="46">
        <v>1000000</v>
      </c>
      <c r="F240" s="46">
        <v>641057.99</v>
      </c>
      <c r="G240" s="3">
        <f t="shared" si="37"/>
        <v>-358942.01</v>
      </c>
      <c r="H240" s="8">
        <f t="shared" si="38"/>
        <v>64.10579899999999</v>
      </c>
      <c r="I240" s="3">
        <f t="shared" si="40"/>
        <v>-640993.88420099998</v>
      </c>
      <c r="J240" s="8">
        <f t="shared" si="35"/>
        <v>73.79494630924826</v>
      </c>
    </row>
    <row r="241" spans="1:10" x14ac:dyDescent="0.2">
      <c r="A241" s="2">
        <v>20000000</v>
      </c>
      <c r="B241" s="34" t="s">
        <v>16</v>
      </c>
      <c r="C241" s="3">
        <v>14022292.830000002</v>
      </c>
      <c r="D241" s="3">
        <v>5139400</v>
      </c>
      <c r="E241" s="46">
        <v>8967245</v>
      </c>
      <c r="F241" s="46">
        <v>9400207.3300000001</v>
      </c>
      <c r="G241" s="3">
        <f t="shared" si="37"/>
        <v>4260807.33</v>
      </c>
      <c r="H241" s="8">
        <f t="shared" si="38"/>
        <v>104.82826475690136</v>
      </c>
      <c r="I241" s="3">
        <f t="shared" si="40"/>
        <v>-9400102.5017352439</v>
      </c>
      <c r="J241" s="8">
        <f t="shared" si="35"/>
        <v>67.037591098430923</v>
      </c>
    </row>
    <row r="242" spans="1:10" x14ac:dyDescent="0.2">
      <c r="A242" s="2">
        <v>21000000</v>
      </c>
      <c r="B242" s="34" t="s">
        <v>17</v>
      </c>
      <c r="C242" s="3">
        <v>9647639.8100000005</v>
      </c>
      <c r="D242" s="3">
        <v>5000000</v>
      </c>
      <c r="E242" s="46">
        <v>8615000</v>
      </c>
      <c r="F242" s="46">
        <v>8935085.5199999996</v>
      </c>
      <c r="G242" s="3">
        <f t="shared" si="37"/>
        <v>3935085.5199999996</v>
      </c>
      <c r="H242" s="8">
        <f t="shared" si="38"/>
        <v>103.71544422518862</v>
      </c>
      <c r="I242" s="3">
        <f t="shared" si="40"/>
        <v>-8934981.8045557737</v>
      </c>
      <c r="J242" s="8">
        <f t="shared" si="35"/>
        <v>92.614211309366851</v>
      </c>
    </row>
    <row r="243" spans="1:10" x14ac:dyDescent="0.2">
      <c r="A243" s="2">
        <v>21050000</v>
      </c>
      <c r="B243" s="34" t="s">
        <v>18</v>
      </c>
      <c r="C243" s="3">
        <v>9645807.8100000005</v>
      </c>
      <c r="D243" s="3">
        <v>5000000</v>
      </c>
      <c r="E243" s="46">
        <v>8615000</v>
      </c>
      <c r="F243" s="46">
        <v>8925901.6300000008</v>
      </c>
      <c r="G243" s="3">
        <f t="shared" si="37"/>
        <v>3925901.6300000008</v>
      </c>
      <c r="H243" s="8">
        <f t="shared" si="38"/>
        <v>103.60884074289032</v>
      </c>
      <c r="I243" s="3">
        <f t="shared" si="40"/>
        <v>-8925798.0211592577</v>
      </c>
      <c r="J243" s="8">
        <f t="shared" si="35"/>
        <v>92.536590048438882</v>
      </c>
    </row>
    <row r="244" spans="1:10" x14ac:dyDescent="0.2">
      <c r="A244" s="2">
        <v>21080000</v>
      </c>
      <c r="B244" s="34" t="s">
        <v>19</v>
      </c>
      <c r="C244" s="3">
        <v>1832</v>
      </c>
      <c r="D244" s="3">
        <v>0</v>
      </c>
      <c r="E244" s="3">
        <v>0</v>
      </c>
      <c r="F244" s="46">
        <v>9183.89</v>
      </c>
      <c r="G244" s="3">
        <f t="shared" si="37"/>
        <v>9183.89</v>
      </c>
      <c r="H244" s="8" t="e">
        <f t="shared" si="38"/>
        <v>#DIV/0!</v>
      </c>
      <c r="I244" s="3" t="e">
        <f t="shared" si="40"/>
        <v>#DIV/0!</v>
      </c>
      <c r="J244" s="8">
        <f t="shared" si="35"/>
        <v>501.30403930131007</v>
      </c>
    </row>
    <row r="245" spans="1:10" x14ac:dyDescent="0.2">
      <c r="A245" s="2">
        <v>21081100</v>
      </c>
      <c r="B245" s="34" t="s">
        <v>21</v>
      </c>
      <c r="C245" s="3">
        <v>0</v>
      </c>
      <c r="D245" s="3">
        <v>0</v>
      </c>
      <c r="E245" s="3">
        <v>0</v>
      </c>
      <c r="F245" s="46">
        <v>7403</v>
      </c>
      <c r="G245" s="3">
        <f t="shared" si="37"/>
        <v>7403</v>
      </c>
      <c r="H245" s="8" t="e">
        <f t="shared" si="38"/>
        <v>#DIV/0!</v>
      </c>
      <c r="I245" s="3" t="e">
        <f t="shared" si="40"/>
        <v>#DIV/0!</v>
      </c>
      <c r="J245" s="8" t="e">
        <f t="shared" si="35"/>
        <v>#DIV/0!</v>
      </c>
    </row>
    <row r="246" spans="1:10" x14ac:dyDescent="0.2">
      <c r="A246" s="2">
        <v>21081700</v>
      </c>
      <c r="B246" s="34" t="s">
        <v>327</v>
      </c>
      <c r="C246" s="3">
        <v>1832</v>
      </c>
      <c r="D246" s="3">
        <v>0</v>
      </c>
      <c r="E246" s="3">
        <v>0</v>
      </c>
      <c r="F246" s="46">
        <v>1780.89</v>
      </c>
      <c r="G246" s="3">
        <f t="shared" si="37"/>
        <v>1780.89</v>
      </c>
      <c r="H246" s="8" t="e">
        <f t="shared" si="38"/>
        <v>#DIV/0!</v>
      </c>
      <c r="I246" s="3" t="e">
        <f t="shared" si="40"/>
        <v>#DIV/0!</v>
      </c>
      <c r="J246" s="8">
        <f t="shared" si="35"/>
        <v>97.210152838427959</v>
      </c>
    </row>
    <row r="247" spans="1:10" ht="25.5" x14ac:dyDescent="0.2">
      <c r="A247" s="2">
        <v>21081500</v>
      </c>
      <c r="B247" s="34" t="s">
        <v>22</v>
      </c>
      <c r="C247" s="3">
        <v>0</v>
      </c>
      <c r="D247" s="3">
        <v>0</v>
      </c>
      <c r="E247" s="3">
        <v>0</v>
      </c>
      <c r="F247" s="3">
        <v>0</v>
      </c>
      <c r="G247" s="3">
        <f t="shared" si="37"/>
        <v>0</v>
      </c>
      <c r="H247" s="8" t="e">
        <f t="shared" si="38"/>
        <v>#DIV/0!</v>
      </c>
      <c r="I247" s="3" t="e">
        <f t="shared" si="40"/>
        <v>#DIV/0!</v>
      </c>
      <c r="J247" s="8" t="e">
        <f t="shared" si="35"/>
        <v>#DIV/0!</v>
      </c>
    </row>
    <row r="248" spans="1:10" ht="25.5" x14ac:dyDescent="0.2">
      <c r="A248" s="2">
        <v>21110000</v>
      </c>
      <c r="B248" s="34" t="s">
        <v>78</v>
      </c>
      <c r="C248" s="3">
        <v>0</v>
      </c>
      <c r="D248" s="3">
        <v>0</v>
      </c>
      <c r="E248" s="3">
        <v>0</v>
      </c>
      <c r="F248" s="3">
        <v>0</v>
      </c>
      <c r="G248" s="3">
        <f t="shared" si="37"/>
        <v>0</v>
      </c>
      <c r="H248" s="8" t="e">
        <f t="shared" si="38"/>
        <v>#DIV/0!</v>
      </c>
      <c r="I248" s="3" t="e">
        <f t="shared" si="40"/>
        <v>#DIV/0!</v>
      </c>
      <c r="J248" s="8" t="e">
        <f t="shared" si="35"/>
        <v>#DIV/0!</v>
      </c>
    </row>
    <row r="249" spans="1:10" ht="25.5" x14ac:dyDescent="0.2">
      <c r="A249" s="2">
        <v>22000000</v>
      </c>
      <c r="B249" s="34" t="s">
        <v>23</v>
      </c>
      <c r="C249" s="3">
        <v>367716.62</v>
      </c>
      <c r="D249" s="46">
        <v>328148.34999999998</v>
      </c>
      <c r="E249" s="46">
        <v>328148.34999999998</v>
      </c>
      <c r="F249" s="3">
        <v>367716.62</v>
      </c>
      <c r="G249" s="3">
        <f t="shared" si="37"/>
        <v>39568.270000000019</v>
      </c>
      <c r="H249" s="8">
        <f t="shared" si="38"/>
        <v>112.05804326000725</v>
      </c>
      <c r="I249" s="3">
        <f t="shared" si="40"/>
        <v>-367604.56195673998</v>
      </c>
      <c r="J249" s="8">
        <f t="shared" si="35"/>
        <v>100</v>
      </c>
    </row>
    <row r="250" spans="1:10" x14ac:dyDescent="0.2">
      <c r="A250" s="2">
        <v>22010000</v>
      </c>
      <c r="B250" s="34" t="s">
        <v>24</v>
      </c>
      <c r="C250" s="3">
        <v>297985.19</v>
      </c>
      <c r="D250" s="46">
        <v>279843.09000000003</v>
      </c>
      <c r="E250" s="46">
        <v>279843.09000000003</v>
      </c>
      <c r="F250" s="3">
        <v>297985.19</v>
      </c>
      <c r="G250" s="3">
        <f t="shared" si="37"/>
        <v>18142.099999999977</v>
      </c>
      <c r="H250" s="8">
        <f t="shared" si="38"/>
        <v>106.48295442992712</v>
      </c>
      <c r="I250" s="3">
        <f t="shared" si="40"/>
        <v>-297878.70704557007</v>
      </c>
      <c r="J250" s="8">
        <f t="shared" si="35"/>
        <v>100</v>
      </c>
    </row>
    <row r="251" spans="1:10" ht="25.5" x14ac:dyDescent="0.2">
      <c r="A251" s="2">
        <v>22010300</v>
      </c>
      <c r="B251" s="34" t="s">
        <v>61</v>
      </c>
      <c r="C251" s="3">
        <v>6340</v>
      </c>
      <c r="D251" s="46">
        <v>6880</v>
      </c>
      <c r="E251" s="46">
        <v>6880</v>
      </c>
      <c r="F251" s="3">
        <v>6340</v>
      </c>
      <c r="G251" s="3">
        <f t="shared" si="37"/>
        <v>-540</v>
      </c>
      <c r="H251" s="8">
        <f t="shared" si="38"/>
        <v>92.151162790697668</v>
      </c>
      <c r="I251" s="3">
        <f t="shared" si="40"/>
        <v>-6247.8488372093025</v>
      </c>
      <c r="J251" s="8">
        <f t="shared" si="35"/>
        <v>100</v>
      </c>
    </row>
    <row r="252" spans="1:10" x14ac:dyDescent="0.2">
      <c r="A252" s="2">
        <v>22012500</v>
      </c>
      <c r="B252" s="34" t="s">
        <v>25</v>
      </c>
      <c r="C252" s="3">
        <v>217365.19</v>
      </c>
      <c r="D252" s="46">
        <v>192863.09</v>
      </c>
      <c r="E252" s="46">
        <v>192863.09</v>
      </c>
      <c r="F252" s="3">
        <v>217365.19</v>
      </c>
      <c r="G252" s="3">
        <f t="shared" si="37"/>
        <v>24502.100000000006</v>
      </c>
      <c r="H252" s="8">
        <f t="shared" si="38"/>
        <v>112.70440082651379</v>
      </c>
      <c r="I252" s="3">
        <f t="shared" si="40"/>
        <v>-217252.48559917349</v>
      </c>
      <c r="J252" s="8">
        <f t="shared" si="35"/>
        <v>100</v>
      </c>
    </row>
    <row r="253" spans="1:10" ht="25.5" x14ac:dyDescent="0.2">
      <c r="A253" s="2">
        <v>22012600</v>
      </c>
      <c r="B253" s="34" t="s">
        <v>62</v>
      </c>
      <c r="C253" s="3">
        <v>74280</v>
      </c>
      <c r="D253" s="46">
        <v>80100</v>
      </c>
      <c r="E253" s="46">
        <v>80100</v>
      </c>
      <c r="F253" s="3">
        <v>74280</v>
      </c>
      <c r="G253" s="3">
        <f t="shared" si="37"/>
        <v>-5820</v>
      </c>
      <c r="H253" s="8">
        <f t="shared" si="38"/>
        <v>92.734082397003746</v>
      </c>
      <c r="I253" s="3">
        <f t="shared" si="40"/>
        <v>-74187.265917602999</v>
      </c>
      <c r="J253" s="8">
        <f t="shared" si="35"/>
        <v>100</v>
      </c>
    </row>
    <row r="254" spans="1:10" ht="51" x14ac:dyDescent="0.2">
      <c r="A254" s="2">
        <v>22012900</v>
      </c>
      <c r="B254" s="34" t="s">
        <v>26</v>
      </c>
      <c r="C254" s="3">
        <v>0</v>
      </c>
      <c r="D254" s="3">
        <v>0</v>
      </c>
      <c r="E254" s="3">
        <v>0</v>
      </c>
      <c r="F254" s="3">
        <v>0</v>
      </c>
      <c r="G254" s="3">
        <f t="shared" si="37"/>
        <v>0</v>
      </c>
      <c r="H254" s="8" t="e">
        <f t="shared" si="38"/>
        <v>#DIV/0!</v>
      </c>
      <c r="I254" s="3" t="e">
        <f t="shared" si="40"/>
        <v>#DIV/0!</v>
      </c>
      <c r="J254" s="8" t="e">
        <f t="shared" si="35"/>
        <v>#DIV/0!</v>
      </c>
    </row>
    <row r="255" spans="1:10" x14ac:dyDescent="0.2">
      <c r="A255" s="2">
        <v>22090000</v>
      </c>
      <c r="B255" s="34" t="s">
        <v>27</v>
      </c>
      <c r="C255" s="3">
        <v>69731.429999999993</v>
      </c>
      <c r="D255" s="46">
        <v>66000</v>
      </c>
      <c r="E255" s="46">
        <v>66000</v>
      </c>
      <c r="F255" s="46">
        <v>48305.26</v>
      </c>
      <c r="G255" s="3">
        <f t="shared" si="37"/>
        <v>-17694.739999999998</v>
      </c>
      <c r="H255" s="8">
        <f t="shared" si="38"/>
        <v>73.189787878787882</v>
      </c>
      <c r="I255" s="3">
        <f t="shared" si="40"/>
        <v>-48232.070212121216</v>
      </c>
      <c r="J255" s="8">
        <f t="shared" si="35"/>
        <v>69.273296130597075</v>
      </c>
    </row>
    <row r="256" spans="1:10" ht="25.5" x14ac:dyDescent="0.2">
      <c r="A256" s="2">
        <v>22090100</v>
      </c>
      <c r="B256" s="34" t="s">
        <v>28</v>
      </c>
      <c r="C256" s="3">
        <v>57559.43</v>
      </c>
      <c r="D256" s="46">
        <v>55000</v>
      </c>
      <c r="E256" s="46">
        <v>55000</v>
      </c>
      <c r="F256" s="46">
        <v>42144.26</v>
      </c>
      <c r="G256" s="3">
        <f t="shared" si="37"/>
        <v>-12855.739999999998</v>
      </c>
      <c r="H256" s="8">
        <f t="shared" si="38"/>
        <v>76.625927272727282</v>
      </c>
      <c r="I256" s="3">
        <f t="shared" si="40"/>
        <v>-42067.634072727276</v>
      </c>
      <c r="J256" s="8">
        <f t="shared" si="35"/>
        <v>73.218688927253112</v>
      </c>
    </row>
    <row r="257" spans="1:11" ht="25.5" x14ac:dyDescent="0.2">
      <c r="A257" s="2">
        <v>22090400</v>
      </c>
      <c r="B257" s="34" t="s">
        <v>29</v>
      </c>
      <c r="C257" s="3">
        <v>12172</v>
      </c>
      <c r="D257" s="46">
        <v>11000</v>
      </c>
      <c r="E257" s="46">
        <v>11000</v>
      </c>
      <c r="F257" s="46">
        <v>6161</v>
      </c>
      <c r="G257" s="3">
        <f t="shared" si="37"/>
        <v>-4839</v>
      </c>
      <c r="H257" s="8">
        <f t="shared" si="38"/>
        <v>56.009090909090908</v>
      </c>
      <c r="I257" s="3">
        <f t="shared" si="40"/>
        <v>-6104.9909090909086</v>
      </c>
      <c r="J257" s="8">
        <f t="shared" si="35"/>
        <v>50.616168255011509</v>
      </c>
    </row>
    <row r="258" spans="1:11" x14ac:dyDescent="0.2">
      <c r="A258" s="2">
        <v>24000000</v>
      </c>
      <c r="B258" s="34" t="s">
        <v>30</v>
      </c>
      <c r="C258" s="3">
        <v>101396.76</v>
      </c>
      <c r="D258" s="46">
        <v>20000</v>
      </c>
      <c r="E258" s="46">
        <v>20000</v>
      </c>
      <c r="F258" s="46">
        <v>136973.46</v>
      </c>
      <c r="G258" s="3">
        <f t="shared" si="37"/>
        <v>116973.45999999999</v>
      </c>
      <c r="H258" s="8">
        <f t="shared" si="38"/>
        <v>684.8673</v>
      </c>
      <c r="I258" s="3">
        <f t="shared" si="40"/>
        <v>-136288.59269999998</v>
      </c>
      <c r="J258" s="8">
        <f t="shared" ref="J258:J294" si="41">F258/C258*100</f>
        <v>135.08662406964481</v>
      </c>
    </row>
    <row r="259" spans="1:11" x14ac:dyDescent="0.2">
      <c r="A259" s="2">
        <v>24060000</v>
      </c>
      <c r="B259" s="34" t="s">
        <v>19</v>
      </c>
      <c r="C259" s="3">
        <v>94581.14</v>
      </c>
      <c r="D259" s="46">
        <v>20000</v>
      </c>
      <c r="E259" s="46">
        <v>20000</v>
      </c>
      <c r="F259" s="46">
        <v>136973.46</v>
      </c>
      <c r="G259" s="3">
        <f t="shared" si="37"/>
        <v>116973.45999999999</v>
      </c>
      <c r="H259" s="8">
        <f t="shared" si="38"/>
        <v>684.8673</v>
      </c>
      <c r="I259" s="3">
        <f t="shared" si="40"/>
        <v>-136288.59269999998</v>
      </c>
      <c r="J259" s="8">
        <f t="shared" si="41"/>
        <v>144.82111338476147</v>
      </c>
    </row>
    <row r="260" spans="1:11" x14ac:dyDescent="0.2">
      <c r="A260" s="2">
        <v>24060300</v>
      </c>
      <c r="B260" s="34" t="s">
        <v>19</v>
      </c>
      <c r="C260" s="3">
        <v>91571.14</v>
      </c>
      <c r="D260" s="46">
        <v>20000</v>
      </c>
      <c r="E260" s="46">
        <v>20000</v>
      </c>
      <c r="F260" s="46">
        <v>132597.76000000001</v>
      </c>
      <c r="G260" s="3">
        <f t="shared" si="37"/>
        <v>112597.76000000001</v>
      </c>
      <c r="H260" s="8">
        <f t="shared" si="38"/>
        <v>662.98879999999997</v>
      </c>
      <c r="I260" s="3">
        <f t="shared" si="40"/>
        <v>-131934.77120000002</v>
      </c>
      <c r="J260" s="8">
        <f t="shared" si="41"/>
        <v>144.80300234331474</v>
      </c>
    </row>
    <row r="261" spans="1:11" ht="38.25" x14ac:dyDescent="0.2">
      <c r="A261" s="2">
        <v>24062100</v>
      </c>
      <c r="B261" s="34" t="s">
        <v>79</v>
      </c>
      <c r="C261" s="3">
        <v>3010</v>
      </c>
      <c r="D261" s="3">
        <v>0</v>
      </c>
      <c r="E261" s="3">
        <v>0</v>
      </c>
      <c r="F261" s="3">
        <v>0</v>
      </c>
      <c r="G261" s="3">
        <f t="shared" si="37"/>
        <v>0</v>
      </c>
      <c r="H261" s="8" t="e">
        <f t="shared" si="38"/>
        <v>#DIV/0!</v>
      </c>
      <c r="I261" s="3" t="e">
        <f t="shared" si="40"/>
        <v>#DIV/0!</v>
      </c>
      <c r="J261" s="8">
        <f t="shared" si="41"/>
        <v>0</v>
      </c>
    </row>
    <row r="262" spans="1:11" ht="51" x14ac:dyDescent="0.2">
      <c r="A262" s="2">
        <v>24062200</v>
      </c>
      <c r="B262" s="34" t="s">
        <v>31</v>
      </c>
      <c r="C262" s="3">
        <v>0</v>
      </c>
      <c r="D262" s="3">
        <v>0</v>
      </c>
      <c r="E262" s="3">
        <v>0</v>
      </c>
      <c r="F262" s="46">
        <v>4375.7</v>
      </c>
      <c r="G262" s="3">
        <f t="shared" si="37"/>
        <v>4375.7</v>
      </c>
      <c r="H262" s="8" t="e">
        <f t="shared" si="38"/>
        <v>#DIV/0!</v>
      </c>
      <c r="I262" s="3" t="e">
        <f t="shared" si="40"/>
        <v>#DIV/0!</v>
      </c>
      <c r="J262" s="8" t="e">
        <f t="shared" si="41"/>
        <v>#DIV/0!</v>
      </c>
    </row>
    <row r="263" spans="1:11" x14ac:dyDescent="0.2">
      <c r="A263" s="2">
        <v>24170000</v>
      </c>
      <c r="B263" s="34" t="s">
        <v>80</v>
      </c>
      <c r="C263" s="3">
        <v>6815.62</v>
      </c>
      <c r="D263" s="3">
        <v>0</v>
      </c>
      <c r="E263" s="3">
        <v>0</v>
      </c>
      <c r="F263" s="46">
        <v>1005.88</v>
      </c>
      <c r="G263" s="3">
        <f t="shared" si="37"/>
        <v>1005.88</v>
      </c>
      <c r="H263" s="8" t="e">
        <f t="shared" si="38"/>
        <v>#DIV/0!</v>
      </c>
      <c r="I263" s="3" t="e">
        <f t="shared" si="40"/>
        <v>#DIV/0!</v>
      </c>
      <c r="J263" s="8">
        <f t="shared" si="41"/>
        <v>14.758451908997275</v>
      </c>
    </row>
    <row r="264" spans="1:11" x14ac:dyDescent="0.2">
      <c r="A264" s="2">
        <v>25000000</v>
      </c>
      <c r="B264" s="34" t="s">
        <v>81</v>
      </c>
      <c r="C264" s="3">
        <v>3905539.6400000006</v>
      </c>
      <c r="D264" s="46">
        <v>2458643</v>
      </c>
      <c r="E264" s="46">
        <v>2041476.28</v>
      </c>
      <c r="F264" s="46">
        <v>1975317.96</v>
      </c>
      <c r="G264" s="3">
        <f t="shared" ref="G264:I293" si="42">F264-D264</f>
        <v>-483325.04000000004</v>
      </c>
      <c r="H264" s="8">
        <f t="shared" ref="H264:H294" si="43">F264/E264*100</f>
        <v>96.759290291631501</v>
      </c>
      <c r="I264" s="3">
        <f t="shared" si="40"/>
        <v>-1975221.2007097083</v>
      </c>
      <c r="J264" s="8">
        <f t="shared" si="41"/>
        <v>50.577337374048511</v>
      </c>
    </row>
    <row r="265" spans="1:11" ht="25.5" x14ac:dyDescent="0.2">
      <c r="A265" s="2">
        <v>25010000</v>
      </c>
      <c r="B265" s="34" t="s">
        <v>82</v>
      </c>
      <c r="C265" s="3">
        <v>1781737.1700000002</v>
      </c>
      <c r="D265" s="46">
        <v>2458643</v>
      </c>
      <c r="E265" s="46">
        <v>1660245</v>
      </c>
      <c r="F265" s="46">
        <v>1594086.68</v>
      </c>
      <c r="G265" s="3">
        <f t="shared" si="42"/>
        <v>-864556.32000000007</v>
      </c>
      <c r="H265" s="8">
        <f t="shared" si="43"/>
        <v>96.015147162015239</v>
      </c>
      <c r="I265" s="3">
        <f t="shared" si="40"/>
        <v>-1593990.664852838</v>
      </c>
      <c r="J265" s="8">
        <f t="shared" si="41"/>
        <v>89.468116108280981</v>
      </c>
    </row>
    <row r="266" spans="1:11" ht="25.5" x14ac:dyDescent="0.2">
      <c r="A266" s="2">
        <v>25010100</v>
      </c>
      <c r="B266" s="34" t="s">
        <v>83</v>
      </c>
      <c r="C266" s="3">
        <v>1721130.56</v>
      </c>
      <c r="D266" s="46">
        <v>2399107</v>
      </c>
      <c r="E266" s="46">
        <v>1582625</v>
      </c>
      <c r="F266" s="46">
        <v>1514155.64</v>
      </c>
      <c r="G266" s="3">
        <f t="shared" si="42"/>
        <v>-884951.3600000001</v>
      </c>
      <c r="H266" s="8">
        <f t="shared" si="43"/>
        <v>95.673683911223435</v>
      </c>
      <c r="I266" s="3">
        <f t="shared" si="40"/>
        <v>-1514059.9663160886</v>
      </c>
      <c r="J266" s="8">
        <f t="shared" si="41"/>
        <v>87.974478821641512</v>
      </c>
    </row>
    <row r="267" spans="1:11" x14ac:dyDescent="0.2">
      <c r="A267" s="2">
        <v>25010300</v>
      </c>
      <c r="B267" s="34" t="s">
        <v>84</v>
      </c>
      <c r="C267" s="3">
        <v>60150.11</v>
      </c>
      <c r="D267" s="46">
        <v>59536</v>
      </c>
      <c r="E267" s="46">
        <v>58310</v>
      </c>
      <c r="F267" s="46">
        <v>60201.04</v>
      </c>
      <c r="G267" s="3">
        <f t="shared" si="42"/>
        <v>665.04000000000087</v>
      </c>
      <c r="H267" s="8">
        <f t="shared" si="43"/>
        <v>103.24308008917853</v>
      </c>
      <c r="I267" s="3">
        <f t="shared" si="40"/>
        <v>-60097.796919910819</v>
      </c>
      <c r="J267" s="8">
        <f t="shared" si="41"/>
        <v>100.08467149935387</v>
      </c>
    </row>
    <row r="268" spans="1:11" ht="25.5" x14ac:dyDescent="0.2">
      <c r="A268" s="2">
        <v>25010400</v>
      </c>
      <c r="B268" s="34" t="s">
        <v>85</v>
      </c>
      <c r="C268" s="3">
        <v>456.5</v>
      </c>
      <c r="D268" s="3">
        <v>0</v>
      </c>
      <c r="E268" s="46">
        <v>19310</v>
      </c>
      <c r="F268" s="46">
        <v>19730</v>
      </c>
      <c r="G268" s="3">
        <f t="shared" si="42"/>
        <v>19730</v>
      </c>
      <c r="H268" s="8">
        <f t="shared" si="43"/>
        <v>102.17503883997929</v>
      </c>
      <c r="I268" s="3">
        <f t="shared" si="40"/>
        <v>-19627.824961160022</v>
      </c>
      <c r="J268" s="8">
        <f t="shared" si="41"/>
        <v>4322.015334063527</v>
      </c>
    </row>
    <row r="269" spans="1:11" x14ac:dyDescent="0.2">
      <c r="A269" s="2">
        <v>25020000</v>
      </c>
      <c r="B269" s="34" t="s">
        <v>86</v>
      </c>
      <c r="C269" s="3">
        <v>963074.89</v>
      </c>
      <c r="D269" s="3">
        <v>0</v>
      </c>
      <c r="E269" s="46">
        <v>381231.28</v>
      </c>
      <c r="F269" s="46">
        <v>381231.28</v>
      </c>
      <c r="G269" s="3">
        <f t="shared" si="42"/>
        <v>381231.28</v>
      </c>
      <c r="H269" s="8">
        <f t="shared" si="43"/>
        <v>100</v>
      </c>
      <c r="I269" s="3">
        <f t="shared" si="40"/>
        <v>-381131.28</v>
      </c>
      <c r="J269" s="8">
        <f t="shared" si="41"/>
        <v>39.584801136285471</v>
      </c>
    </row>
    <row r="270" spans="1:11" x14ac:dyDescent="0.2">
      <c r="A270" s="2">
        <v>25020100</v>
      </c>
      <c r="B270" s="34" t="s">
        <v>87</v>
      </c>
      <c r="C270" s="3">
        <v>2123802.4700000002</v>
      </c>
      <c r="D270" s="3">
        <v>0</v>
      </c>
      <c r="E270" s="46">
        <v>381231.28</v>
      </c>
      <c r="F270" s="46">
        <v>381231.28</v>
      </c>
      <c r="G270" s="3">
        <f t="shared" si="42"/>
        <v>381231.28</v>
      </c>
      <c r="H270" s="8">
        <f t="shared" si="43"/>
        <v>100</v>
      </c>
      <c r="I270" s="3">
        <f t="shared" si="40"/>
        <v>-381131.28</v>
      </c>
      <c r="J270" s="8">
        <f t="shared" si="41"/>
        <v>17.950411367588249</v>
      </c>
    </row>
    <row r="271" spans="1:11" x14ac:dyDescent="0.2">
      <c r="A271" s="2">
        <v>40000000</v>
      </c>
      <c r="B271" s="34" t="s">
        <v>32</v>
      </c>
      <c r="C271" s="3">
        <v>56162257.369999997</v>
      </c>
      <c r="D271" s="49">
        <v>41975800</v>
      </c>
      <c r="E271" s="49">
        <v>41975800</v>
      </c>
      <c r="F271" s="49">
        <v>41975800</v>
      </c>
      <c r="G271" s="3">
        <f t="shared" si="42"/>
        <v>0</v>
      </c>
      <c r="H271" s="8">
        <f t="shared" si="43"/>
        <v>100</v>
      </c>
      <c r="I271" s="3">
        <f t="shared" si="40"/>
        <v>-41975700</v>
      </c>
      <c r="J271" s="8">
        <f t="shared" si="41"/>
        <v>74.740229409692631</v>
      </c>
      <c r="K271" s="69">
        <f>D273+D275+D280+D283</f>
        <v>48735366</v>
      </c>
    </row>
    <row r="272" spans="1:11" x14ac:dyDescent="0.2">
      <c r="A272" s="2">
        <v>41000000</v>
      </c>
      <c r="B272" s="34" t="s">
        <v>33</v>
      </c>
      <c r="C272" s="3">
        <v>56162257.369999997</v>
      </c>
      <c r="D272" s="49">
        <v>41975800</v>
      </c>
      <c r="E272" s="49">
        <v>41975800</v>
      </c>
      <c r="F272" s="49">
        <v>41975800</v>
      </c>
      <c r="G272" s="3">
        <f t="shared" si="42"/>
        <v>0</v>
      </c>
      <c r="H272" s="8">
        <f t="shared" si="43"/>
        <v>100</v>
      </c>
      <c r="I272" s="3">
        <f t="shared" si="40"/>
        <v>-41975700</v>
      </c>
      <c r="J272" s="8">
        <f t="shared" si="41"/>
        <v>74.740229409692631</v>
      </c>
    </row>
    <row r="273" spans="1:12" x14ac:dyDescent="0.2">
      <c r="A273" s="2">
        <v>41020000</v>
      </c>
      <c r="B273" s="34" t="s">
        <v>333</v>
      </c>
      <c r="C273" s="3">
        <v>48352098.119999997</v>
      </c>
      <c r="D273" s="49">
        <v>1274300</v>
      </c>
      <c r="E273" s="49">
        <v>1274300</v>
      </c>
      <c r="F273" s="49">
        <v>1274300</v>
      </c>
      <c r="G273" s="3">
        <f t="shared" si="42"/>
        <v>0</v>
      </c>
      <c r="H273" s="8">
        <f t="shared" si="43"/>
        <v>100</v>
      </c>
      <c r="I273" s="3">
        <f t="shared" si="40"/>
        <v>-1274200</v>
      </c>
      <c r="J273" s="8">
        <f t="shared" si="41"/>
        <v>2.635459575792241</v>
      </c>
    </row>
    <row r="274" spans="1:12" s="1" customFormat="1" x14ac:dyDescent="0.2">
      <c r="A274" s="2">
        <v>41020100</v>
      </c>
      <c r="B274" s="34" t="s">
        <v>329</v>
      </c>
      <c r="C274" s="3"/>
      <c r="D274" s="49">
        <v>1274300</v>
      </c>
      <c r="E274" s="49">
        <v>1274300</v>
      </c>
      <c r="F274" s="49">
        <v>1274300</v>
      </c>
      <c r="G274" s="3">
        <f t="shared" si="42"/>
        <v>0</v>
      </c>
      <c r="H274" s="8">
        <f t="shared" si="43"/>
        <v>100</v>
      </c>
      <c r="I274" s="3">
        <f t="shared" si="40"/>
        <v>-1274200</v>
      </c>
      <c r="J274" s="8" t="e">
        <f t="shared" si="41"/>
        <v>#DIV/0!</v>
      </c>
    </row>
    <row r="275" spans="1:12" s="1" customFormat="1" ht="21" customHeight="1" x14ac:dyDescent="0.2">
      <c r="A275" s="2">
        <v>41030000</v>
      </c>
      <c r="B275" s="34" t="s">
        <v>334</v>
      </c>
      <c r="C275" s="3"/>
      <c r="D275" s="46">
        <v>40701500</v>
      </c>
      <c r="E275" s="46">
        <v>40701500</v>
      </c>
      <c r="F275" s="46">
        <v>40701500</v>
      </c>
      <c r="G275" s="3">
        <f t="shared" si="42"/>
        <v>0</v>
      </c>
      <c r="H275" s="8">
        <f t="shared" si="43"/>
        <v>100</v>
      </c>
      <c r="I275" s="3">
        <f t="shared" si="40"/>
        <v>-40701400</v>
      </c>
      <c r="J275" s="8" t="e">
        <f t="shared" si="41"/>
        <v>#DIV/0!</v>
      </c>
    </row>
    <row r="276" spans="1:12" ht="37.5" customHeight="1" x14ac:dyDescent="0.2">
      <c r="A276" s="2">
        <v>41033200</v>
      </c>
      <c r="B276" s="34" t="s">
        <v>64</v>
      </c>
      <c r="C276" s="32">
        <v>3180535.12</v>
      </c>
      <c r="D276" s="3">
        <v>0</v>
      </c>
      <c r="E276" s="3">
        <v>0</v>
      </c>
      <c r="F276" s="3">
        <v>0</v>
      </c>
      <c r="G276" s="3">
        <f t="shared" si="42"/>
        <v>0</v>
      </c>
      <c r="H276" s="8" t="e">
        <f t="shared" si="43"/>
        <v>#DIV/0!</v>
      </c>
      <c r="I276" s="3" t="e">
        <f t="shared" si="40"/>
        <v>#DIV/0!</v>
      </c>
      <c r="J276" s="8">
        <f t="shared" si="41"/>
        <v>0</v>
      </c>
    </row>
    <row r="277" spans="1:12" x14ac:dyDescent="0.2">
      <c r="A277" s="2">
        <v>41033900</v>
      </c>
      <c r="B277" s="34" t="s">
        <v>65</v>
      </c>
      <c r="C277" s="32">
        <v>32151000</v>
      </c>
      <c r="D277" s="3">
        <v>37249100</v>
      </c>
      <c r="E277" s="46">
        <v>37249100</v>
      </c>
      <c r="F277" s="46">
        <v>37249100</v>
      </c>
      <c r="G277" s="3">
        <f t="shared" si="42"/>
        <v>0</v>
      </c>
      <c r="H277" s="8">
        <f t="shared" si="43"/>
        <v>100</v>
      </c>
      <c r="I277" s="3">
        <f t="shared" si="40"/>
        <v>-37249000</v>
      </c>
      <c r="J277" s="8">
        <f t="shared" si="41"/>
        <v>115.85673851513172</v>
      </c>
    </row>
    <row r="278" spans="1:12" x14ac:dyDescent="0.2">
      <c r="A278" s="2">
        <v>41034200</v>
      </c>
      <c r="B278" s="34" t="s">
        <v>66</v>
      </c>
      <c r="C278" s="32">
        <v>12872800</v>
      </c>
      <c r="D278" s="46">
        <v>3452400</v>
      </c>
      <c r="E278" s="46">
        <v>3452400</v>
      </c>
      <c r="F278" s="46">
        <v>3452400</v>
      </c>
      <c r="G278" s="3">
        <f t="shared" si="42"/>
        <v>0</v>
      </c>
      <c r="H278" s="8">
        <f t="shared" si="43"/>
        <v>100</v>
      </c>
      <c r="I278" s="3">
        <f t="shared" si="40"/>
        <v>-3452300</v>
      </c>
      <c r="J278" s="8">
        <f t="shared" si="41"/>
        <v>26.819340003728794</v>
      </c>
    </row>
    <row r="279" spans="1:12" ht="25.5" x14ac:dyDescent="0.2">
      <c r="A279" s="2">
        <v>41034500</v>
      </c>
      <c r="B279" s="34" t="s">
        <v>67</v>
      </c>
      <c r="C279" s="32">
        <v>147763</v>
      </c>
      <c r="D279" s="3">
        <v>0</v>
      </c>
      <c r="E279" s="3">
        <v>0</v>
      </c>
      <c r="F279" s="3">
        <v>0</v>
      </c>
      <c r="G279" s="3">
        <f t="shared" si="42"/>
        <v>0</v>
      </c>
      <c r="H279" s="8" t="e">
        <f t="shared" si="43"/>
        <v>#DIV/0!</v>
      </c>
      <c r="I279" s="3" t="e">
        <f t="shared" si="40"/>
        <v>#DIV/0!</v>
      </c>
      <c r="J279" s="8">
        <f t="shared" si="41"/>
        <v>0</v>
      </c>
      <c r="L279" s="14">
        <f>F294-F271</f>
        <v>104470508.04999998</v>
      </c>
    </row>
    <row r="280" spans="1:12" x14ac:dyDescent="0.2">
      <c r="A280" s="2">
        <v>41040000</v>
      </c>
      <c r="B280" s="34" t="s">
        <v>34</v>
      </c>
      <c r="C280" s="32">
        <v>5517137</v>
      </c>
      <c r="D280" s="46">
        <v>4618575</v>
      </c>
      <c r="E280" s="46">
        <v>4618575</v>
      </c>
      <c r="F280" s="46">
        <v>4618575</v>
      </c>
      <c r="G280" s="3">
        <f t="shared" si="42"/>
        <v>0</v>
      </c>
      <c r="H280" s="8">
        <f t="shared" si="43"/>
        <v>100</v>
      </c>
      <c r="I280" s="3">
        <f t="shared" si="40"/>
        <v>-4618475</v>
      </c>
      <c r="J280" s="8">
        <f t="shared" si="41"/>
        <v>83.713255625154858</v>
      </c>
    </row>
    <row r="281" spans="1:12" ht="38.25" x14ac:dyDescent="0.2">
      <c r="A281" s="2">
        <v>41040200</v>
      </c>
      <c r="B281" s="34" t="s">
        <v>35</v>
      </c>
      <c r="C281" s="32">
        <v>5517137</v>
      </c>
      <c r="D281" s="46">
        <v>4616087</v>
      </c>
      <c r="E281" s="46">
        <v>4616087</v>
      </c>
      <c r="F281" s="46">
        <v>4616087</v>
      </c>
      <c r="G281" s="3">
        <f t="shared" si="42"/>
        <v>0</v>
      </c>
      <c r="H281" s="8">
        <f t="shared" si="43"/>
        <v>100</v>
      </c>
      <c r="I281" s="3">
        <f t="shared" si="40"/>
        <v>-4615987</v>
      </c>
      <c r="J281" s="8">
        <f t="shared" si="41"/>
        <v>83.668159771997679</v>
      </c>
      <c r="L281" s="14">
        <f>D294-D271</f>
        <v>108820364</v>
      </c>
    </row>
    <row r="282" spans="1:12" s="1" customFormat="1" x14ac:dyDescent="0.2">
      <c r="A282" s="2">
        <v>41040400</v>
      </c>
      <c r="B282" s="34" t="s">
        <v>331</v>
      </c>
      <c r="C282" s="32"/>
      <c r="D282" s="46">
        <v>2488</v>
      </c>
      <c r="E282" s="46">
        <v>2488</v>
      </c>
      <c r="F282" s="46">
        <v>2488</v>
      </c>
      <c r="G282" s="3">
        <f t="shared" si="42"/>
        <v>0</v>
      </c>
      <c r="H282" s="8">
        <f t="shared" si="43"/>
        <v>100</v>
      </c>
      <c r="I282" s="3">
        <f t="shared" si="40"/>
        <v>-2388</v>
      </c>
      <c r="J282" s="8" t="e">
        <f t="shared" si="41"/>
        <v>#DIV/0!</v>
      </c>
    </row>
    <row r="283" spans="1:12" x14ac:dyDescent="0.2">
      <c r="A283" s="2">
        <v>41050000</v>
      </c>
      <c r="B283" s="34" t="s">
        <v>36</v>
      </c>
      <c r="C283" s="32">
        <v>2293022.25</v>
      </c>
      <c r="D283" s="46">
        <v>2140991</v>
      </c>
      <c r="E283" s="46">
        <v>2140991</v>
      </c>
      <c r="F283" s="46">
        <v>2088288.17</v>
      </c>
      <c r="G283" s="3">
        <f t="shared" si="42"/>
        <v>-52702.830000000075</v>
      </c>
      <c r="H283" s="8">
        <f t="shared" si="43"/>
        <v>97.538390866659412</v>
      </c>
      <c r="I283" s="3">
        <f t="shared" si="40"/>
        <v>-2088190.6316091332</v>
      </c>
      <c r="J283" s="8">
        <f t="shared" si="41"/>
        <v>91.071430728594109</v>
      </c>
      <c r="L283" s="14">
        <f>E294-E271</f>
        <v>108403197.28</v>
      </c>
    </row>
    <row r="284" spans="1:12" ht="25.5" x14ac:dyDescent="0.2">
      <c r="A284" s="2">
        <v>41051100</v>
      </c>
      <c r="B284" s="34" t="s">
        <v>68</v>
      </c>
      <c r="C284" s="32">
        <v>338867</v>
      </c>
      <c r="D284" s="3">
        <v>0</v>
      </c>
      <c r="E284" s="3">
        <v>0</v>
      </c>
      <c r="F284" s="3">
        <v>0</v>
      </c>
      <c r="G284" s="3">
        <f t="shared" si="42"/>
        <v>0</v>
      </c>
      <c r="H284" s="8" t="e">
        <f t="shared" si="43"/>
        <v>#DIV/0!</v>
      </c>
      <c r="I284" s="3" t="e">
        <f t="shared" si="40"/>
        <v>#DIV/0!</v>
      </c>
      <c r="J284" s="8">
        <f t="shared" si="41"/>
        <v>0</v>
      </c>
    </row>
    <row r="285" spans="1:12" ht="38.25" x14ac:dyDescent="0.2">
      <c r="A285" s="2">
        <v>41051200</v>
      </c>
      <c r="B285" s="34" t="s">
        <v>37</v>
      </c>
      <c r="C285" s="3">
        <v>200601</v>
      </c>
      <c r="D285" s="46">
        <v>212000</v>
      </c>
      <c r="E285" s="46">
        <v>212000</v>
      </c>
      <c r="F285" s="46">
        <v>212000</v>
      </c>
      <c r="G285" s="46">
        <f t="shared" si="42"/>
        <v>0</v>
      </c>
      <c r="H285" s="8">
        <f t="shared" si="43"/>
        <v>100</v>
      </c>
      <c r="I285" s="3">
        <f t="shared" si="40"/>
        <v>-211900</v>
      </c>
      <c r="J285" s="8">
        <f t="shared" si="41"/>
        <v>105.68242431493363</v>
      </c>
    </row>
    <row r="286" spans="1:12" ht="38.25" x14ac:dyDescent="0.2">
      <c r="A286" s="2">
        <v>41051400</v>
      </c>
      <c r="B286" s="34" t="s">
        <v>38</v>
      </c>
      <c r="C286" s="3">
        <v>497766.04</v>
      </c>
      <c r="D286" s="3">
        <v>710696</v>
      </c>
      <c r="E286" s="46">
        <v>710696</v>
      </c>
      <c r="F286" s="46">
        <v>709794</v>
      </c>
      <c r="G286" s="3">
        <f t="shared" si="42"/>
        <v>-902</v>
      </c>
      <c r="H286" s="8">
        <f t="shared" si="43"/>
        <v>99.873082161711906</v>
      </c>
      <c r="I286" s="3">
        <f t="shared" si="40"/>
        <v>-709694.12691783824</v>
      </c>
      <c r="J286" s="8">
        <f t="shared" si="41"/>
        <v>142.59590710527382</v>
      </c>
    </row>
    <row r="287" spans="1:12" ht="25.5" x14ac:dyDescent="0.2">
      <c r="A287" s="2">
        <v>41051500</v>
      </c>
      <c r="B287" s="34" t="s">
        <v>69</v>
      </c>
      <c r="C287" s="3">
        <v>0</v>
      </c>
      <c r="D287" s="3">
        <v>0</v>
      </c>
      <c r="E287" s="3">
        <v>0</v>
      </c>
      <c r="F287" s="3">
        <v>0</v>
      </c>
      <c r="G287" s="3">
        <f t="shared" si="42"/>
        <v>0</v>
      </c>
      <c r="H287" s="8" t="e">
        <f t="shared" si="43"/>
        <v>#DIV/0!</v>
      </c>
      <c r="I287" s="3">
        <v>0</v>
      </c>
      <c r="J287" s="8" t="e">
        <f t="shared" si="41"/>
        <v>#DIV/0!</v>
      </c>
    </row>
    <row r="288" spans="1:12" ht="38.25" x14ac:dyDescent="0.2">
      <c r="A288" s="2">
        <v>41052000</v>
      </c>
      <c r="B288" s="34" t="s">
        <v>70</v>
      </c>
      <c r="C288" s="3">
        <v>114778.21</v>
      </c>
      <c r="D288" s="3">
        <v>0</v>
      </c>
      <c r="E288" s="3">
        <v>0</v>
      </c>
      <c r="F288" s="3">
        <v>0</v>
      </c>
      <c r="G288" s="3">
        <f t="shared" si="42"/>
        <v>0</v>
      </c>
      <c r="H288" s="8" t="e">
        <f t="shared" si="43"/>
        <v>#DIV/0!</v>
      </c>
      <c r="I288" s="3" t="e">
        <f t="shared" si="42"/>
        <v>#DIV/0!</v>
      </c>
      <c r="J288" s="8">
        <f t="shared" si="41"/>
        <v>0</v>
      </c>
    </row>
    <row r="289" spans="1:13" s="1" customFormat="1" ht="36.75" customHeight="1" x14ac:dyDescent="0.2">
      <c r="A289" s="2">
        <v>41050300</v>
      </c>
      <c r="B289" s="34" t="s">
        <v>335</v>
      </c>
      <c r="C289" s="3"/>
      <c r="D289" s="58">
        <v>748295</v>
      </c>
      <c r="E289" s="46">
        <v>748295</v>
      </c>
      <c r="F289" s="46">
        <v>696494.17</v>
      </c>
      <c r="G289" s="3">
        <f t="shared" si="42"/>
        <v>-51800.829999999958</v>
      </c>
      <c r="H289" s="8">
        <f t="shared" si="43"/>
        <v>93.077485483666209</v>
      </c>
      <c r="I289" s="3">
        <f t="shared" si="42"/>
        <v>-696401.09251451632</v>
      </c>
      <c r="J289" s="8" t="e">
        <f t="shared" si="41"/>
        <v>#DIV/0!</v>
      </c>
    </row>
    <row r="290" spans="1:13" ht="16.5" customHeight="1" x14ac:dyDescent="0.2">
      <c r="A290" s="2">
        <v>41053900</v>
      </c>
      <c r="B290" s="34" t="s">
        <v>39</v>
      </c>
      <c r="C290" s="3">
        <v>771844</v>
      </c>
      <c r="D290" s="46">
        <v>470000</v>
      </c>
      <c r="E290" s="46">
        <v>470000</v>
      </c>
      <c r="F290" s="46">
        <v>470000</v>
      </c>
      <c r="G290" s="3">
        <f t="shared" si="42"/>
        <v>0</v>
      </c>
      <c r="H290" s="8">
        <f t="shared" si="43"/>
        <v>100</v>
      </c>
      <c r="I290" s="3">
        <f t="shared" si="42"/>
        <v>-469900</v>
      </c>
      <c r="J290" s="8">
        <f t="shared" si="41"/>
        <v>60.893133845699388</v>
      </c>
    </row>
    <row r="291" spans="1:13" ht="27.75" customHeight="1" x14ac:dyDescent="0.2">
      <c r="A291" s="2">
        <v>41054000</v>
      </c>
      <c r="B291" s="34" t="s">
        <v>88</v>
      </c>
      <c r="C291" s="3">
        <v>196596</v>
      </c>
      <c r="D291" s="3">
        <v>0</v>
      </c>
      <c r="E291" s="3">
        <v>0</v>
      </c>
      <c r="F291" s="3">
        <v>0</v>
      </c>
      <c r="G291" s="3">
        <f t="shared" si="42"/>
        <v>0</v>
      </c>
      <c r="H291" s="8" t="e">
        <f t="shared" si="43"/>
        <v>#DIV/0!</v>
      </c>
      <c r="I291" s="3" t="e">
        <f t="shared" si="42"/>
        <v>#DIV/0!</v>
      </c>
      <c r="J291" s="8">
        <f t="shared" si="41"/>
        <v>0</v>
      </c>
    </row>
    <row r="292" spans="1:13" ht="24.75" customHeight="1" x14ac:dyDescent="0.2">
      <c r="A292" s="2">
        <v>41054300</v>
      </c>
      <c r="B292" s="34" t="s">
        <v>71</v>
      </c>
      <c r="C292" s="3">
        <v>172570</v>
      </c>
      <c r="D292" s="3">
        <v>0</v>
      </c>
      <c r="E292" s="3">
        <v>0</v>
      </c>
      <c r="F292" s="3">
        <v>0</v>
      </c>
      <c r="G292" s="3">
        <f t="shared" si="42"/>
        <v>0</v>
      </c>
      <c r="H292" s="8" t="e">
        <f t="shared" si="43"/>
        <v>#DIV/0!</v>
      </c>
      <c r="I292" s="3" t="e">
        <f t="shared" si="42"/>
        <v>#DIV/0!</v>
      </c>
      <c r="J292" s="8">
        <f t="shared" si="41"/>
        <v>0</v>
      </c>
    </row>
    <row r="293" spans="1:13" x14ac:dyDescent="0.2">
      <c r="A293" s="102" t="s">
        <v>40</v>
      </c>
      <c r="B293" s="94"/>
      <c r="C293" s="86">
        <v>95860476.020000011</v>
      </c>
      <c r="D293" s="86">
        <v>108820364</v>
      </c>
      <c r="E293" s="86">
        <v>108403197.28</v>
      </c>
      <c r="F293" s="86">
        <v>104470508.05</v>
      </c>
      <c r="G293" s="86">
        <f t="shared" si="42"/>
        <v>-4349855.950000003</v>
      </c>
      <c r="H293" s="89">
        <f t="shared" si="43"/>
        <v>96.372164909636325</v>
      </c>
      <c r="I293" s="86">
        <f t="shared" si="42"/>
        <v>-104470411.67783509</v>
      </c>
      <c r="J293" s="89">
        <f t="shared" si="41"/>
        <v>108.98183734055694</v>
      </c>
    </row>
    <row r="294" spans="1:13" x14ac:dyDescent="0.2">
      <c r="A294" s="102" t="s">
        <v>41</v>
      </c>
      <c r="B294" s="94"/>
      <c r="C294" s="86">
        <v>152022733.39000002</v>
      </c>
      <c r="D294" s="86">
        <f>[2]doh_zf!$D$82+[2]doh_sf!$D$34</f>
        <v>150796164</v>
      </c>
      <c r="E294" s="86">
        <f>E198+E106</f>
        <v>150378997.28</v>
      </c>
      <c r="F294" s="86">
        <f>[2]doh_zf!$E$82+[2]doh_sf!$F$34</f>
        <v>146446308.04999998</v>
      </c>
      <c r="G294" s="86">
        <f>F294-E294</f>
        <v>-3932689.2300000191</v>
      </c>
      <c r="H294" s="89">
        <f t="shared" si="43"/>
        <v>97.384814833764651</v>
      </c>
      <c r="I294" s="86">
        <f>F294-C294</f>
        <v>-5576425.3400000334</v>
      </c>
      <c r="J294" s="89">
        <f t="shared" si="41"/>
        <v>96.331847733789772</v>
      </c>
      <c r="L294" s="14">
        <f>F293+F290+F289+F288+F285</f>
        <v>105849002.22</v>
      </c>
    </row>
    <row r="295" spans="1:13" x14ac:dyDescent="0.2">
      <c r="A295" s="103">
        <v>0</v>
      </c>
      <c r="B295" s="104"/>
      <c r="C295" s="104"/>
      <c r="D295" s="104"/>
      <c r="E295" s="104"/>
      <c r="F295" s="104"/>
      <c r="G295" s="104"/>
      <c r="H295" s="104"/>
      <c r="I295" s="104"/>
      <c r="J295" s="105"/>
    </row>
    <row r="296" spans="1:13" ht="15.75" x14ac:dyDescent="0.2">
      <c r="A296" s="87"/>
      <c r="B296" s="88" t="s">
        <v>277</v>
      </c>
      <c r="C296" s="86">
        <f t="shared" ref="C296:H296" si="44">C938-C106</f>
        <v>-1296616.2100000083</v>
      </c>
      <c r="D296" s="86">
        <f t="shared" si="44"/>
        <v>12876106.150000006</v>
      </c>
      <c r="E296" s="90">
        <f t="shared" si="44"/>
        <v>4180964.150000006</v>
      </c>
      <c r="F296" s="90">
        <f t="shared" si="44"/>
        <v>2849363.450000003</v>
      </c>
      <c r="G296" s="86">
        <f t="shared" si="44"/>
        <v>17355239.720000014</v>
      </c>
      <c r="H296" s="89">
        <f t="shared" si="44"/>
        <v>-0.77739462715044283</v>
      </c>
      <c r="I296" s="86">
        <v>14664968.239999935</v>
      </c>
      <c r="J296" s="89">
        <f>J938-J106</f>
        <v>-96.971329900210733</v>
      </c>
      <c r="K296" s="76">
        <v>-12876106.15</v>
      </c>
      <c r="L296" s="76" t="s">
        <v>326</v>
      </c>
      <c r="M296" s="76">
        <v>-2849363.45</v>
      </c>
    </row>
    <row r="297" spans="1:13" ht="15.75" x14ac:dyDescent="0.2">
      <c r="A297" s="12" t="s">
        <v>278</v>
      </c>
      <c r="B297" s="37" t="s">
        <v>279</v>
      </c>
      <c r="C297" s="18">
        <v>-1296616.2100000009</v>
      </c>
      <c r="D297" s="18">
        <f>D298+D302+D305</f>
        <v>-80730</v>
      </c>
      <c r="E297" s="46">
        <v>12876106.15</v>
      </c>
      <c r="F297" s="46">
        <v>2849363.45</v>
      </c>
      <c r="G297" s="64">
        <f>G939</f>
        <v>9343420.2100000083</v>
      </c>
      <c r="H297" s="19">
        <f>H939</f>
        <v>93.298920850640627</v>
      </c>
      <c r="I297" s="18">
        <f>I939</f>
        <v>-4175057.5300000012</v>
      </c>
      <c r="J297" s="19">
        <f>J939</f>
        <v>-3.1096064612135592</v>
      </c>
      <c r="K297" s="76" t="s">
        <v>326</v>
      </c>
      <c r="L297" s="76" t="s">
        <v>326</v>
      </c>
      <c r="M297" s="76">
        <v>-1270472.69</v>
      </c>
    </row>
    <row r="298" spans="1:13" ht="15.75" x14ac:dyDescent="0.2">
      <c r="A298" s="13" t="s">
        <v>280</v>
      </c>
      <c r="B298" s="38" t="s">
        <v>281</v>
      </c>
      <c r="C298" s="3">
        <v>0</v>
      </c>
      <c r="D298" s="3">
        <v>0</v>
      </c>
      <c r="E298" s="3">
        <v>0</v>
      </c>
      <c r="F298" s="3">
        <v>0</v>
      </c>
      <c r="G298" s="65">
        <f t="shared" ref="G298:J305" si="45">G940-G296</f>
        <v>-6940087.0100000054</v>
      </c>
      <c r="H298" s="8">
        <f t="shared" si="45"/>
        <v>90.559492303907092</v>
      </c>
      <c r="I298" s="3">
        <f t="shared" si="45"/>
        <v>-7177620.439999938</v>
      </c>
      <c r="J298" s="8">
        <f t="shared" si="45"/>
        <v>105.88187551299551</v>
      </c>
      <c r="K298" s="76" t="s">
        <v>326</v>
      </c>
      <c r="L298" s="76" t="s">
        <v>326</v>
      </c>
      <c r="M298" s="76" t="s">
        <v>326</v>
      </c>
    </row>
    <row r="299" spans="1:13" ht="15.75" x14ac:dyDescent="0.2">
      <c r="A299" s="13" t="s">
        <v>282</v>
      </c>
      <c r="B299" s="38" t="s">
        <v>283</v>
      </c>
      <c r="C299" s="3">
        <v>0</v>
      </c>
      <c r="D299" s="3">
        <v>0</v>
      </c>
      <c r="E299" s="3">
        <v>0</v>
      </c>
      <c r="F299" s="3">
        <v>0</v>
      </c>
      <c r="G299" s="65">
        <f t="shared" si="45"/>
        <v>-769996.88000001013</v>
      </c>
      <c r="H299" s="8">
        <f t="shared" si="45"/>
        <v>-3.580567606890483</v>
      </c>
      <c r="I299" s="3">
        <f t="shared" si="45"/>
        <v>10294390.890000001</v>
      </c>
      <c r="J299" s="8">
        <f t="shared" si="45"/>
        <v>12.017847806711757</v>
      </c>
      <c r="K299" s="76" t="s">
        <v>326</v>
      </c>
      <c r="L299" s="76" t="s">
        <v>326</v>
      </c>
      <c r="M299" s="76">
        <v>2849363.45</v>
      </c>
    </row>
    <row r="300" spans="1:13" ht="15.75" x14ac:dyDescent="0.2">
      <c r="A300" s="13" t="s">
        <v>284</v>
      </c>
      <c r="B300" s="38" t="s">
        <v>285</v>
      </c>
      <c r="C300" s="3">
        <v>0</v>
      </c>
      <c r="D300" s="3">
        <v>0</v>
      </c>
      <c r="E300" s="3">
        <v>0</v>
      </c>
      <c r="F300" s="3">
        <v>0</v>
      </c>
      <c r="G300" s="65">
        <f t="shared" si="45"/>
        <v>15513510.340000004</v>
      </c>
      <c r="H300" s="8">
        <f t="shared" si="45"/>
        <v>-0.84113906015694795</v>
      </c>
      <c r="I300" s="3">
        <f t="shared" si="45"/>
        <v>13296953.799999937</v>
      </c>
      <c r="J300" s="8">
        <f t="shared" si="45"/>
        <v>-96.973634167497309</v>
      </c>
      <c r="K300" s="76" t="s">
        <v>326</v>
      </c>
      <c r="L300" s="76" t="s">
        <v>326</v>
      </c>
      <c r="M300" s="76">
        <v>1270472.69</v>
      </c>
    </row>
    <row r="301" spans="1:13" x14ac:dyDescent="0.2">
      <c r="A301" s="13" t="s">
        <v>286</v>
      </c>
      <c r="B301" s="38" t="s">
        <v>287</v>
      </c>
      <c r="C301" s="3">
        <v>0</v>
      </c>
      <c r="D301" s="3">
        <v>0</v>
      </c>
      <c r="E301" s="3">
        <v>0</v>
      </c>
      <c r="F301" s="3">
        <v>0</v>
      </c>
      <c r="G301" s="65">
        <f t="shared" si="45"/>
        <v>2611726.260000011</v>
      </c>
      <c r="H301" s="8">
        <f t="shared" si="45"/>
        <v>93.649289691928828</v>
      </c>
      <c r="I301" s="3">
        <f t="shared" si="45"/>
        <v>-8926376.450000003</v>
      </c>
      <c r="J301" s="8">
        <f t="shared" si="45"/>
        <v>-3.0969802522135694</v>
      </c>
    </row>
    <row r="302" spans="1:13" ht="25.5" x14ac:dyDescent="0.2">
      <c r="A302" s="15">
        <v>206100</v>
      </c>
      <c r="B302" s="38" t="s">
        <v>309</v>
      </c>
      <c r="C302" s="3">
        <v>0</v>
      </c>
      <c r="D302" s="3">
        <v>0</v>
      </c>
      <c r="E302" s="3">
        <v>0</v>
      </c>
      <c r="F302" s="3">
        <v>0</v>
      </c>
      <c r="G302" s="65">
        <f t="shared" si="45"/>
        <v>-8495469.9000000041</v>
      </c>
      <c r="H302" s="8">
        <f t="shared" si="45"/>
        <v>69.827739696091484</v>
      </c>
      <c r="I302" s="3">
        <f t="shared" si="45"/>
        <v>-17698069.149999931</v>
      </c>
      <c r="J302" s="8">
        <f t="shared" si="45"/>
        <v>74.981400006997447</v>
      </c>
    </row>
    <row r="303" spans="1:13" x14ac:dyDescent="0.2">
      <c r="A303" s="13" t="s">
        <v>288</v>
      </c>
      <c r="B303" s="38" t="s">
        <v>289</v>
      </c>
      <c r="C303" s="3">
        <v>0</v>
      </c>
      <c r="D303" s="3">
        <v>0</v>
      </c>
      <c r="E303" s="3">
        <v>0</v>
      </c>
      <c r="F303" s="3">
        <v>0</v>
      </c>
      <c r="G303" s="65">
        <f t="shared" si="45"/>
        <v>-2401780.2700000107</v>
      </c>
      <c r="H303" s="8">
        <f t="shared" si="45"/>
        <v>-3.3801568981641168</v>
      </c>
      <c r="I303" s="3">
        <f t="shared" si="45"/>
        <v>8122663.8300000029</v>
      </c>
      <c r="J303" s="8">
        <f t="shared" si="45"/>
        <v>-26.115202095688829</v>
      </c>
    </row>
    <row r="304" spans="1:13" x14ac:dyDescent="0.2">
      <c r="A304" s="13" t="s">
        <v>290</v>
      </c>
      <c r="B304" s="38" t="s">
        <v>291</v>
      </c>
      <c r="C304" s="3">
        <v>0</v>
      </c>
      <c r="D304" s="3">
        <v>0</v>
      </c>
      <c r="E304" s="3">
        <v>0</v>
      </c>
      <c r="F304" s="3">
        <v>0</v>
      </c>
      <c r="G304" s="65">
        <f t="shared" si="45"/>
        <v>8538097.6900000032</v>
      </c>
      <c r="H304" s="8">
        <f t="shared" si="45"/>
        <v>21.540409695516786</v>
      </c>
      <c r="I304" s="3">
        <f t="shared" si="45"/>
        <v>18080570.45999993</v>
      </c>
      <c r="J304" s="8">
        <f t="shared" si="45"/>
        <v>481.67643778128115</v>
      </c>
    </row>
    <row r="305" spans="1:10" s="59" customFormat="1" x14ac:dyDescent="0.2">
      <c r="A305" s="74" t="s">
        <v>292</v>
      </c>
      <c r="B305" s="75" t="s">
        <v>293</v>
      </c>
      <c r="C305" s="32">
        <v>-1296616.2100000009</v>
      </c>
      <c r="D305" s="32">
        <f>D306-D307+D308+D309</f>
        <v>-80730</v>
      </c>
      <c r="E305" s="68">
        <v>12876106.15</v>
      </c>
      <c r="F305" s="68">
        <v>2849363.45</v>
      </c>
      <c r="G305" s="32">
        <f t="shared" si="45"/>
        <v>4042481.3900000108</v>
      </c>
      <c r="H305" s="23">
        <f t="shared" si="45"/>
        <v>64.011817832066754</v>
      </c>
      <c r="I305" s="32">
        <f t="shared" si="45"/>
        <v>-9369216.1700000018</v>
      </c>
      <c r="J305" s="23">
        <f t="shared" si="45"/>
        <v>-6.919911640054849</v>
      </c>
    </row>
    <row r="306" spans="1:10" s="59" customFormat="1" x14ac:dyDescent="0.2">
      <c r="A306" s="74" t="s">
        <v>294</v>
      </c>
      <c r="B306" s="75" t="s">
        <v>283</v>
      </c>
      <c r="C306" s="32">
        <v>26361204.899999999</v>
      </c>
      <c r="D306" s="68">
        <v>19118170.41</v>
      </c>
      <c r="E306" s="68">
        <v>19118170.41</v>
      </c>
      <c r="F306" s="68">
        <v>19118170.41</v>
      </c>
      <c r="G306" s="32">
        <f>G948-G305</f>
        <v>-2696055.8500000108</v>
      </c>
      <c r="H306" s="23">
        <f>H948-H305</f>
        <v>7.2813031801428139</v>
      </c>
      <c r="I306" s="32">
        <f>I948-I305</f>
        <v>7751528.1700000018</v>
      </c>
      <c r="J306" s="23">
        <f>J948-J305</f>
        <v>-25.684797283958275</v>
      </c>
    </row>
    <row r="307" spans="1:10" s="59" customFormat="1" x14ac:dyDescent="0.2">
      <c r="A307" s="74" t="s">
        <v>295</v>
      </c>
      <c r="B307" s="75" t="s">
        <v>285</v>
      </c>
      <c r="C307" s="32">
        <v>19118170.41</v>
      </c>
      <c r="D307" s="68">
        <v>19118170.41</v>
      </c>
      <c r="E307" s="68">
        <v>3962752.26</v>
      </c>
      <c r="F307" s="68">
        <v>14212275.66</v>
      </c>
      <c r="G307" s="32">
        <f t="shared" ref="G307:J318" si="46">G949-G305</f>
        <v>-3996317.340000011</v>
      </c>
      <c r="H307" s="23">
        <f t="shared" si="46"/>
        <v>-12.540169106139587</v>
      </c>
      <c r="I307" s="32">
        <f t="shared" si="46"/>
        <v>9187344.5100000016</v>
      </c>
      <c r="J307" s="23">
        <f t="shared" si="46"/>
        <v>-71.868478071567196</v>
      </c>
    </row>
    <row r="308" spans="1:10" s="59" customFormat="1" x14ac:dyDescent="0.2">
      <c r="A308" s="74" t="s">
        <v>296</v>
      </c>
      <c r="B308" s="75" t="s">
        <v>287</v>
      </c>
      <c r="C308" s="32">
        <v>0</v>
      </c>
      <c r="D308" s="32">
        <v>0</v>
      </c>
      <c r="E308" s="32"/>
      <c r="F308" s="32"/>
      <c r="G308" s="32">
        <f t="shared" si="46"/>
        <v>6244739.9100000104</v>
      </c>
      <c r="H308" s="23">
        <f t="shared" si="46"/>
        <v>57.293280349475182</v>
      </c>
      <c r="I308" s="32">
        <f t="shared" si="46"/>
        <v>-9093840.3200000022</v>
      </c>
      <c r="J308" s="23">
        <f t="shared" si="46"/>
        <v>8.4998298588810712</v>
      </c>
    </row>
    <row r="309" spans="1:10" ht="25.5" x14ac:dyDescent="0.2">
      <c r="A309" s="13" t="s">
        <v>297</v>
      </c>
      <c r="B309" s="38" t="s">
        <v>298</v>
      </c>
      <c r="C309" s="3">
        <v>-8539650.6999999993</v>
      </c>
      <c r="D309" s="3">
        <v>-80730</v>
      </c>
      <c r="E309" s="60">
        <v>-2279312</v>
      </c>
      <c r="F309" s="60" t="e">
        <f>#REF!</f>
        <v>#REF!</v>
      </c>
      <c r="G309" s="65">
        <f t="shared" si="46"/>
        <v>5467605.9700000109</v>
      </c>
      <c r="H309" s="8">
        <f t="shared" si="46"/>
        <v>80.350684623196884</v>
      </c>
      <c r="I309" s="3">
        <f t="shared" si="46"/>
        <v>-9681698.8900000006</v>
      </c>
      <c r="J309" s="8">
        <f t="shared" si="46"/>
        <v>58.112636325371284</v>
      </c>
    </row>
    <row r="310" spans="1:10" x14ac:dyDescent="0.2">
      <c r="A310" s="12" t="s">
        <v>299</v>
      </c>
      <c r="B310" s="37" t="s">
        <v>300</v>
      </c>
      <c r="C310" s="18">
        <v>-1296616.2100000009</v>
      </c>
      <c r="D310" s="18">
        <f>D311+D314</f>
        <v>-80730</v>
      </c>
      <c r="E310" s="46">
        <v>12876106.15</v>
      </c>
      <c r="F310" s="46">
        <v>2849363.45</v>
      </c>
      <c r="G310" s="64">
        <f t="shared" si="46"/>
        <v>-5867378.7400000105</v>
      </c>
      <c r="H310" s="19">
        <f t="shared" si="46"/>
        <v>-11.704310458856355</v>
      </c>
      <c r="I310" s="18">
        <f t="shared" si="46"/>
        <v>9054817.2500000019</v>
      </c>
      <c r="J310" s="19">
        <f t="shared" si="46"/>
        <v>-19.486057614012736</v>
      </c>
    </row>
    <row r="311" spans="1:10" ht="25.5" x14ac:dyDescent="0.2">
      <c r="A311" s="16">
        <v>601000</v>
      </c>
      <c r="B311" s="39" t="s">
        <v>309</v>
      </c>
      <c r="C311" s="20">
        <v>0</v>
      </c>
      <c r="D311" s="20">
        <v>0</v>
      </c>
      <c r="E311" s="20">
        <v>0</v>
      </c>
      <c r="F311" s="20">
        <v>0</v>
      </c>
      <c r="G311" s="66">
        <f t="shared" si="46"/>
        <v>-4524542.800000011</v>
      </c>
      <c r="H311" s="21">
        <f t="shared" si="46"/>
        <v>-18.795763615815758</v>
      </c>
      <c r="I311" s="20">
        <f t="shared" si="46"/>
        <v>9451349.5600000005</v>
      </c>
      <c r="J311" s="21">
        <f t="shared" si="46"/>
        <v>-71.348820248953743</v>
      </c>
    </row>
    <row r="312" spans="1:10" x14ac:dyDescent="0.2">
      <c r="A312" s="13" t="s">
        <v>301</v>
      </c>
      <c r="B312" s="38" t="s">
        <v>289</v>
      </c>
      <c r="C312" s="3">
        <v>0</v>
      </c>
      <c r="D312" s="3">
        <v>0</v>
      </c>
      <c r="E312" s="3">
        <v>0</v>
      </c>
      <c r="F312" s="3">
        <v>0</v>
      </c>
      <c r="G312" s="65">
        <f t="shared" si="46"/>
        <v>6388293.9300000109</v>
      </c>
      <c r="H312" s="8">
        <f t="shared" si="46"/>
        <v>80.408545567367014</v>
      </c>
      <c r="I312" s="3">
        <f t="shared" si="46"/>
        <v>-9553505.5000000019</v>
      </c>
      <c r="J312" s="8">
        <f t="shared" si="46"/>
        <v>-10.879841643381965</v>
      </c>
    </row>
    <row r="313" spans="1:10" x14ac:dyDescent="0.2">
      <c r="A313" s="13" t="s">
        <v>302</v>
      </c>
      <c r="B313" s="38" t="s">
        <v>291</v>
      </c>
      <c r="C313" s="3">
        <v>0</v>
      </c>
      <c r="D313" s="3">
        <v>0</v>
      </c>
      <c r="E313" s="3">
        <v>0</v>
      </c>
      <c r="F313" s="3">
        <v>0</v>
      </c>
      <c r="G313" s="65">
        <f t="shared" si="46"/>
        <v>4760598.7000000114</v>
      </c>
      <c r="H313" s="8">
        <f t="shared" si="46"/>
        <v>81.65576323821027</v>
      </c>
      <c r="I313" s="3">
        <f t="shared" si="46"/>
        <v>-9531246.6799999997</v>
      </c>
      <c r="J313" s="8">
        <f t="shared" si="46"/>
        <v>54.683631045932657</v>
      </c>
    </row>
    <row r="314" spans="1:10" x14ac:dyDescent="0.2">
      <c r="A314" s="13" t="s">
        <v>303</v>
      </c>
      <c r="B314" s="38" t="s">
        <v>304</v>
      </c>
      <c r="C314" s="3">
        <v>-1296616.2100000009</v>
      </c>
      <c r="D314" s="32">
        <f>D315-D316+D317+D318</f>
        <v>-80730</v>
      </c>
      <c r="E314" s="46">
        <v>12876106.15</v>
      </c>
      <c r="F314" s="46">
        <v>2849363.45</v>
      </c>
      <c r="G314" s="65">
        <f t="shared" si="46"/>
        <v>-6204802.0400000112</v>
      </c>
      <c r="H314" s="8">
        <f t="shared" si="46"/>
        <v>1.3771243326929437</v>
      </c>
      <c r="I314" s="3">
        <f t="shared" si="46"/>
        <v>9962025.6100000013</v>
      </c>
      <c r="J314" s="8">
        <f t="shared" si="46"/>
        <v>109.22552716452826</v>
      </c>
    </row>
    <row r="315" spans="1:10" x14ac:dyDescent="0.2">
      <c r="A315" s="13" t="s">
        <v>305</v>
      </c>
      <c r="B315" s="38" t="s">
        <v>283</v>
      </c>
      <c r="C315" s="3">
        <v>26361204.899999999</v>
      </c>
      <c r="D315" s="68">
        <v>19118170.41</v>
      </c>
      <c r="E315" s="46">
        <v>19118170.41</v>
      </c>
      <c r="F315" s="46">
        <v>19118170.41</v>
      </c>
      <c r="G315" s="65">
        <f t="shared" si="46"/>
        <v>-4760598.7000000114</v>
      </c>
      <c r="H315" s="8" t="e">
        <f t="shared" si="46"/>
        <v>#DIV/0!</v>
      </c>
      <c r="I315" s="3">
        <f t="shared" si="46"/>
        <v>9531246.6799999997</v>
      </c>
      <c r="J315" s="8">
        <f t="shared" si="46"/>
        <v>-54.683631045932657</v>
      </c>
    </row>
    <row r="316" spans="1:10" x14ac:dyDescent="0.2">
      <c r="A316" s="13" t="s">
        <v>306</v>
      </c>
      <c r="B316" s="38" t="s">
        <v>285</v>
      </c>
      <c r="C316" s="3">
        <v>19118170.41</v>
      </c>
      <c r="D316" s="68">
        <v>19118170.41</v>
      </c>
      <c r="E316" s="46">
        <v>3962752.26</v>
      </c>
      <c r="F316" s="46">
        <v>14212275.66</v>
      </c>
      <c r="G316" s="65">
        <f t="shared" si="46"/>
        <v>6388293.9300000109</v>
      </c>
      <c r="H316" s="8">
        <f t="shared" si="46"/>
        <v>80.408545567367014</v>
      </c>
      <c r="I316" s="3">
        <f t="shared" si="46"/>
        <v>-9553505.5000000019</v>
      </c>
      <c r="J316" s="8">
        <f t="shared" si="46"/>
        <v>-10.879841643381965</v>
      </c>
    </row>
    <row r="317" spans="1:10" x14ac:dyDescent="0.2">
      <c r="A317" s="13" t="s">
        <v>307</v>
      </c>
      <c r="B317" s="38" t="s">
        <v>287</v>
      </c>
      <c r="C317" s="3">
        <v>0</v>
      </c>
      <c r="D317" s="3">
        <v>0</v>
      </c>
      <c r="E317" s="3">
        <v>0</v>
      </c>
      <c r="F317" s="3">
        <v>0</v>
      </c>
      <c r="G317" s="65">
        <f t="shared" si="46"/>
        <v>5327166.9300000118</v>
      </c>
      <c r="H317" s="8" t="e">
        <f t="shared" si="46"/>
        <v>#DIV/0!</v>
      </c>
      <c r="I317" s="3">
        <f t="shared" si="46"/>
        <v>-16267566.180000003</v>
      </c>
      <c r="J317" s="8">
        <f t="shared" si="46"/>
        <v>31.379751355087663</v>
      </c>
    </row>
    <row r="318" spans="1:10" ht="25.5" x14ac:dyDescent="0.2">
      <c r="A318" s="13" t="s">
        <v>308</v>
      </c>
      <c r="B318" s="38" t="s">
        <v>298</v>
      </c>
      <c r="C318" s="3">
        <v>-8539650.6999999993</v>
      </c>
      <c r="D318" s="3">
        <v>-80730</v>
      </c>
      <c r="E318" s="60">
        <v>-2279312</v>
      </c>
      <c r="F318" s="60">
        <v>-1908768.3</v>
      </c>
      <c r="G318" s="65">
        <f t="shared" si="46"/>
        <v>-5985131.5700000115</v>
      </c>
      <c r="H318" s="8">
        <f t="shared" si="46"/>
        <v>16.720241767579822</v>
      </c>
      <c r="I318" s="3">
        <f t="shared" si="46"/>
        <v>12024155.220000003</v>
      </c>
      <c r="J318" s="8">
        <f t="shared" si="46"/>
        <v>33.002968412081685</v>
      </c>
    </row>
    <row r="319" spans="1:10" x14ac:dyDescent="0.2">
      <c r="A319" s="103" t="s">
        <v>313</v>
      </c>
      <c r="B319" s="104"/>
      <c r="C319" s="104"/>
      <c r="D319" s="104"/>
      <c r="E319" s="104"/>
      <c r="F319" s="104"/>
      <c r="G319" s="104"/>
      <c r="H319" s="104"/>
      <c r="I319" s="104"/>
      <c r="J319" s="105"/>
    </row>
    <row r="320" spans="1:10" x14ac:dyDescent="0.2">
      <c r="A320" s="87"/>
      <c r="B320" s="88" t="s">
        <v>277</v>
      </c>
      <c r="C320" s="86">
        <f>C1537-C198</f>
        <v>-4809003.7800000012</v>
      </c>
      <c r="D320" s="86">
        <f>D1537-D198</f>
        <v>2407389.5</v>
      </c>
      <c r="E320" s="86">
        <f>E1537-E198</f>
        <v>2824556.2200000007</v>
      </c>
      <c r="F320" s="86">
        <f>F1537-F198</f>
        <v>-7553615.629999999</v>
      </c>
      <c r="G320" s="86">
        <v>52660192.330000006</v>
      </c>
      <c r="H320" s="89">
        <v>-86.698946997184407</v>
      </c>
      <c r="I320" s="86">
        <v>-48030544.259999998</v>
      </c>
      <c r="J320" s="89">
        <v>-73.428784306847419</v>
      </c>
    </row>
    <row r="321" spans="1:10" x14ac:dyDescent="0.2">
      <c r="A321" s="12" t="s">
        <v>278</v>
      </c>
      <c r="B321" s="37" t="s">
        <v>279</v>
      </c>
      <c r="C321" s="18">
        <v>6911584.1799999923</v>
      </c>
      <c r="D321" s="18">
        <f>D323+D326+D329</f>
        <v>579421.02</v>
      </c>
      <c r="E321" s="18">
        <f>E323+E326+E329</f>
        <v>3243961.02</v>
      </c>
      <c r="F321" s="18">
        <f>F323+F326+F329</f>
        <v>-7125478.8799999878</v>
      </c>
      <c r="G321" s="18">
        <v>430862.58999999985</v>
      </c>
      <c r="H321" s="19">
        <v>95.42933675099691</v>
      </c>
      <c r="I321" s="18">
        <v>2637511.34</v>
      </c>
      <c r="J321" s="19">
        <v>41.481239286257818</v>
      </c>
    </row>
    <row r="322" spans="1:10" x14ac:dyDescent="0.2">
      <c r="A322" s="13" t="s">
        <v>280</v>
      </c>
      <c r="B322" s="38" t="s">
        <v>281</v>
      </c>
      <c r="C322" s="3">
        <v>-38989.840000000011</v>
      </c>
      <c r="D322" s="3">
        <f>D323-D324+D325</f>
        <v>0</v>
      </c>
      <c r="E322" s="3">
        <f>E323-E324+E325</f>
        <v>70554.270000000019</v>
      </c>
      <c r="F322" s="3">
        <f>F323-F324+F325</f>
        <v>70554.270000000019</v>
      </c>
      <c r="G322" s="3">
        <v>-52660045.760000005</v>
      </c>
      <c r="H322" s="8">
        <v>186.60641543152784</v>
      </c>
      <c r="I322" s="3">
        <v>48049899.189999998</v>
      </c>
      <c r="J322" s="8">
        <v>87.363369633542803</v>
      </c>
    </row>
    <row r="323" spans="1:10" x14ac:dyDescent="0.2">
      <c r="A323" s="13" t="s">
        <v>282</v>
      </c>
      <c r="B323" s="38" t="s">
        <v>283</v>
      </c>
      <c r="C323" s="3">
        <v>480639.69</v>
      </c>
      <c r="D323" s="3">
        <v>498691.02</v>
      </c>
      <c r="E323" s="3">
        <v>498691.02</v>
      </c>
      <c r="F323" s="3">
        <v>498691.02</v>
      </c>
      <c r="G323" s="3">
        <v>-430755.95999999985</v>
      </c>
      <c r="H323" s="8">
        <v>4.4885365661108239</v>
      </c>
      <c r="I323" s="3">
        <v>-2624912.46</v>
      </c>
      <c r="J323" s="8">
        <v>-30.72496224857106</v>
      </c>
    </row>
    <row r="324" spans="1:10" x14ac:dyDescent="0.2">
      <c r="A324" s="13" t="s">
        <v>284</v>
      </c>
      <c r="B324" s="38" t="s">
        <v>285</v>
      </c>
      <c r="C324" s="3">
        <v>498691.02</v>
      </c>
      <c r="D324" s="3">
        <v>498691.02</v>
      </c>
      <c r="E324" s="32">
        <v>422136.75</v>
      </c>
      <c r="F324" s="3">
        <v>422136.75</v>
      </c>
      <c r="G324" s="3">
        <v>52660152.390000008</v>
      </c>
      <c r="H324" s="8">
        <v>-86.688542114420102</v>
      </c>
      <c r="I324" s="3">
        <v>-48037300.309999995</v>
      </c>
      <c r="J324" s="8">
        <v>-76.607092595856045</v>
      </c>
    </row>
    <row r="325" spans="1:10" x14ac:dyDescent="0.2">
      <c r="A325" s="13" t="s">
        <v>286</v>
      </c>
      <c r="B325" s="38" t="s">
        <v>287</v>
      </c>
      <c r="C325" s="3">
        <v>-20938.509999999998</v>
      </c>
      <c r="D325" s="3"/>
      <c r="E325" s="3">
        <v>-6000</v>
      </c>
      <c r="F325" s="3">
        <v>-6000</v>
      </c>
      <c r="G325" s="3">
        <v>430795.89999999985</v>
      </c>
      <c r="H325" s="8">
        <v>95.371637079036915</v>
      </c>
      <c r="I325" s="3">
        <v>2631668.5099999998</v>
      </c>
      <c r="J325" s="8">
        <v>61.761561368104722</v>
      </c>
    </row>
    <row r="326" spans="1:10" ht="26.25" x14ac:dyDescent="0.25">
      <c r="A326" s="15">
        <v>206100</v>
      </c>
      <c r="B326" s="38" t="s">
        <v>309</v>
      </c>
      <c r="C326" s="3">
        <v>0</v>
      </c>
      <c r="D326" s="67">
        <f>D327+D328</f>
        <v>0</v>
      </c>
      <c r="E326" s="3">
        <f>E327+E328</f>
        <v>0</v>
      </c>
      <c r="F326" s="3">
        <f>F327+F328</f>
        <v>0</v>
      </c>
      <c r="G326" s="3">
        <v>-52229436.370000005</v>
      </c>
      <c r="H326" s="8">
        <v>182.04105444158722</v>
      </c>
      <c r="I326" s="3">
        <v>50660456.439999998</v>
      </c>
      <c r="J326" s="8">
        <v>118.82179312725023</v>
      </c>
    </row>
    <row r="327" spans="1:10" x14ac:dyDescent="0.2">
      <c r="A327" s="13" t="s">
        <v>288</v>
      </c>
      <c r="B327" s="38" t="s">
        <v>289</v>
      </c>
      <c r="C327" s="3">
        <v>88500000</v>
      </c>
      <c r="D327" s="46">
        <v>0</v>
      </c>
      <c r="E327" s="3">
        <v>82000000</v>
      </c>
      <c r="F327" s="3">
        <f>E327</f>
        <v>82000000</v>
      </c>
      <c r="G327" s="3">
        <v>-355262.81999999989</v>
      </c>
      <c r="H327" s="8">
        <v>-15.270488751620917</v>
      </c>
      <c r="I327" s="3">
        <v>-3138937.3099999996</v>
      </c>
      <c r="J327" s="8">
        <v>-124.28538363304247</v>
      </c>
    </row>
    <row r="328" spans="1:10" x14ac:dyDescent="0.2">
      <c r="A328" s="13" t="s">
        <v>290</v>
      </c>
      <c r="B328" s="38" t="s">
        <v>291</v>
      </c>
      <c r="C328" s="3">
        <v>-88500000</v>
      </c>
      <c r="D328" s="3"/>
      <c r="E328" s="3">
        <v>-82000000</v>
      </c>
      <c r="F328" s="3">
        <v>-82000000</v>
      </c>
      <c r="G328" s="3">
        <v>52229436.370000005</v>
      </c>
      <c r="H328" s="8">
        <v>-182.04105444158722</v>
      </c>
      <c r="I328" s="3">
        <v>-50661846.239999995</v>
      </c>
      <c r="J328" s="8">
        <v>-218.82179312725023</v>
      </c>
    </row>
    <row r="329" spans="1:10" x14ac:dyDescent="0.2">
      <c r="A329" s="13" t="s">
        <v>292</v>
      </c>
      <c r="B329" s="38" t="s">
        <v>293</v>
      </c>
      <c r="C329" s="3">
        <v>6950574.0199999921</v>
      </c>
      <c r="D329" s="3">
        <f>D330-D331+D332+D333</f>
        <v>80730</v>
      </c>
      <c r="E329" s="3">
        <f t="shared" ref="E329:F329" si="47">E330-E331+E332+E333</f>
        <v>2745270</v>
      </c>
      <c r="F329" s="3">
        <f t="shared" si="47"/>
        <v>-7624169.8999999883</v>
      </c>
      <c r="G329" s="3">
        <v>444847.89999999997</v>
      </c>
      <c r="H329" s="8">
        <v>109.94019190870499</v>
      </c>
      <c r="I329" s="3">
        <v>3479491.9699999993</v>
      </c>
      <c r="J329" s="8">
        <v>151.51804878350228</v>
      </c>
    </row>
    <row r="330" spans="1:10" x14ac:dyDescent="0.2">
      <c r="A330" s="13" t="s">
        <v>294</v>
      </c>
      <c r="B330" s="38" t="s">
        <v>283</v>
      </c>
      <c r="C330" s="3">
        <v>82740969.359999999</v>
      </c>
      <c r="D330" s="3">
        <v>84330046.040000007</v>
      </c>
      <c r="E330" s="3">
        <v>84330046.040000007</v>
      </c>
      <c r="F330" s="3">
        <v>84330046.040000007</v>
      </c>
      <c r="G330" s="3">
        <v>-52029390.510000005</v>
      </c>
      <c r="H330" s="8">
        <v>279.21852000540065</v>
      </c>
      <c r="I330" s="3">
        <v>53613224.539999992</v>
      </c>
      <c r="J330" s="8">
        <v>293.80540904605914</v>
      </c>
    </row>
    <row r="331" spans="1:10" x14ac:dyDescent="0.2">
      <c r="A331" s="13" t="s">
        <v>295</v>
      </c>
      <c r="B331" s="38" t="s">
        <v>285</v>
      </c>
      <c r="C331" s="3">
        <v>84330046.040000007</v>
      </c>
      <c r="D331" s="3">
        <v>84330046.040000007</v>
      </c>
      <c r="E331" s="3">
        <v>83864088.040000007</v>
      </c>
      <c r="F331" s="3">
        <v>93862984.239999995</v>
      </c>
      <c r="G331" s="3">
        <v>-444847.89999999997</v>
      </c>
      <c r="H331" s="8">
        <v>-109.94019190870499</v>
      </c>
      <c r="I331" s="3">
        <v>-3479491.9699999993</v>
      </c>
      <c r="J331" s="8">
        <v>-151.51804878350228</v>
      </c>
    </row>
    <row r="332" spans="1:10" x14ac:dyDescent="0.2">
      <c r="A332" s="13" t="s">
        <v>296</v>
      </c>
      <c r="B332" s="38" t="s">
        <v>287</v>
      </c>
      <c r="C332" s="3"/>
      <c r="D332" s="3"/>
      <c r="E332" s="3"/>
      <c r="F332" s="3"/>
      <c r="G332" s="3">
        <v>52094942.510000005</v>
      </c>
      <c r="H332" s="8">
        <v>-233.84518667206731</v>
      </c>
      <c r="I332" s="3">
        <v>-53559120.209999993</v>
      </c>
      <c r="J332" s="8">
        <v>15449.29989546117</v>
      </c>
    </row>
    <row r="333" spans="1:10" ht="25.5" x14ac:dyDescent="0.2">
      <c r="A333" s="13" t="s">
        <v>297</v>
      </c>
      <c r="B333" s="38" t="s">
        <v>298</v>
      </c>
      <c r="C333" s="3">
        <v>8539650.6999999993</v>
      </c>
      <c r="D333" s="3">
        <v>80730</v>
      </c>
      <c r="E333" s="3">
        <v>2279312</v>
      </c>
      <c r="F333" s="3">
        <v>1908768.3</v>
      </c>
      <c r="G333" s="3">
        <v>444847.89999999997</v>
      </c>
      <c r="H333" s="8">
        <v>109.94019190870499</v>
      </c>
      <c r="I333" s="3">
        <v>3479491.9699999993</v>
      </c>
      <c r="J333" s="8">
        <v>151.51804878350228</v>
      </c>
    </row>
    <row r="334" spans="1:10" x14ac:dyDescent="0.2">
      <c r="A334" s="12" t="s">
        <v>299</v>
      </c>
      <c r="B334" s="37" t="s">
        <v>300</v>
      </c>
      <c r="C334" s="18">
        <v>6911584.1799999941</v>
      </c>
      <c r="D334" s="18">
        <f>D335+D338</f>
        <v>80730</v>
      </c>
      <c r="E334" s="18">
        <f t="shared" ref="E334:F334" si="48">E335+E338</f>
        <v>2821824.2699999958</v>
      </c>
      <c r="F334" s="18">
        <f t="shared" si="48"/>
        <v>-7547615.6299999924</v>
      </c>
      <c r="G334" s="18">
        <v>-52094942.510000005</v>
      </c>
      <c r="H334" s="19">
        <v>233.84518667206731</v>
      </c>
      <c r="I334" s="18">
        <v>53558776.539999992</v>
      </c>
      <c r="J334" s="19">
        <v>-15549.29989546117</v>
      </c>
    </row>
    <row r="335" spans="1:10" ht="25.5" x14ac:dyDescent="0.2">
      <c r="A335" s="16">
        <v>601000</v>
      </c>
      <c r="B335" s="39" t="s">
        <v>309</v>
      </c>
      <c r="C335" s="20">
        <v>0</v>
      </c>
      <c r="D335" s="20">
        <f>D336+D337</f>
        <v>0</v>
      </c>
      <c r="E335" s="20">
        <f t="shared" ref="E335:F335" si="49">E336+E337</f>
        <v>0</v>
      </c>
      <c r="F335" s="20">
        <f t="shared" si="49"/>
        <v>0</v>
      </c>
      <c r="G335" s="20">
        <v>-444847.89999999997</v>
      </c>
      <c r="H335" s="21">
        <v>-109.94019190870499</v>
      </c>
      <c r="I335" s="20">
        <v>-3479491.9699999993</v>
      </c>
      <c r="J335" s="21">
        <v>-151.51804878350228</v>
      </c>
    </row>
    <row r="336" spans="1:10" x14ac:dyDescent="0.2">
      <c r="A336" s="13" t="s">
        <v>301</v>
      </c>
      <c r="B336" s="38" t="s">
        <v>289</v>
      </c>
      <c r="C336" s="3">
        <v>88500000</v>
      </c>
      <c r="D336" s="3"/>
      <c r="E336" s="3">
        <v>82000000</v>
      </c>
      <c r="F336" s="3">
        <v>82000000</v>
      </c>
      <c r="G336" s="3">
        <v>52094942.510000005</v>
      </c>
      <c r="H336" s="8">
        <v>-233.84518667206731</v>
      </c>
      <c r="I336" s="3">
        <v>-53558776.539999992</v>
      </c>
      <c r="J336" s="8">
        <v>15549.29989546117</v>
      </c>
    </row>
    <row r="337" spans="1:10" x14ac:dyDescent="0.2">
      <c r="A337" s="13" t="s">
        <v>302</v>
      </c>
      <c r="B337" s="38" t="s">
        <v>291</v>
      </c>
      <c r="C337" s="3">
        <v>-88500000</v>
      </c>
      <c r="D337" s="3"/>
      <c r="E337" s="3">
        <v>-82000000</v>
      </c>
      <c r="F337" s="3">
        <v>-82000000</v>
      </c>
      <c r="G337" s="3">
        <v>510399.89999999997</v>
      </c>
      <c r="H337" s="8">
        <v>155.31352524203834</v>
      </c>
      <c r="I337" s="3">
        <v>3533939.9699999993</v>
      </c>
      <c r="J337" s="8">
        <v>151.51804878350228</v>
      </c>
    </row>
    <row r="338" spans="1:10" x14ac:dyDescent="0.2">
      <c r="A338" s="13" t="s">
        <v>303</v>
      </c>
      <c r="B338" s="38" t="s">
        <v>304</v>
      </c>
      <c r="C338" s="3">
        <v>6911584.1799999941</v>
      </c>
      <c r="D338" s="3">
        <f>D339-D340+D341+D342</f>
        <v>80730</v>
      </c>
      <c r="E338" s="3">
        <f>E339-E340+E341+E342</f>
        <v>2821824.2699999958</v>
      </c>
      <c r="F338" s="3">
        <f>F339-F340+F341+F342</f>
        <v>-7547615.6299999924</v>
      </c>
      <c r="G338" s="3">
        <v>-52094942.510000005</v>
      </c>
      <c r="H338" s="8">
        <v>233.84518667206731</v>
      </c>
      <c r="I338" s="3">
        <v>53344553.979999989</v>
      </c>
      <c r="J338" s="8">
        <v>-15649.29989546117</v>
      </c>
    </row>
    <row r="339" spans="1:10" x14ac:dyDescent="0.2">
      <c r="A339" s="13" t="s">
        <v>305</v>
      </c>
      <c r="B339" s="38" t="s">
        <v>283</v>
      </c>
      <c r="C339" s="3">
        <v>83221609.049999997</v>
      </c>
      <c r="D339" s="3">
        <f>D330+D323</f>
        <v>84828737.060000002</v>
      </c>
      <c r="E339" s="3">
        <f t="shared" ref="E339:F339" si="50">E330+E323</f>
        <v>84828737.060000002</v>
      </c>
      <c r="F339" s="3">
        <f t="shared" si="50"/>
        <v>84828737.060000002</v>
      </c>
      <c r="G339" s="3">
        <v>-510399.89999999997</v>
      </c>
      <c r="H339" s="8">
        <v>-155.31352524203834</v>
      </c>
      <c r="I339" s="3">
        <v>-3696439.2699999991</v>
      </c>
      <c r="J339" s="8">
        <v>-251.51804878350228</v>
      </c>
    </row>
    <row r="340" spans="1:10" x14ac:dyDescent="0.2">
      <c r="A340" s="13" t="s">
        <v>306</v>
      </c>
      <c r="B340" s="38" t="s">
        <v>285</v>
      </c>
      <c r="C340" s="3">
        <v>84828737.060000002</v>
      </c>
      <c r="D340" s="3">
        <f>D331+D324</f>
        <v>84828737.060000002</v>
      </c>
      <c r="E340" s="3">
        <f t="shared" ref="E340:F340" si="51">E331+E324</f>
        <v>84286224.790000007</v>
      </c>
      <c r="F340" s="3">
        <f t="shared" si="51"/>
        <v>94285120.989999995</v>
      </c>
      <c r="G340" s="3">
        <v>52094942.510000005</v>
      </c>
      <c r="H340" s="8">
        <v>-233.84518667206731</v>
      </c>
      <c r="I340" s="3">
        <v>-53396277.239999987</v>
      </c>
      <c r="J340" s="8">
        <v>15549.29989546117</v>
      </c>
    </row>
    <row r="341" spans="1:10" x14ac:dyDescent="0.2">
      <c r="A341" s="13" t="s">
        <v>307</v>
      </c>
      <c r="B341" s="38" t="s">
        <v>287</v>
      </c>
      <c r="C341" s="3">
        <v>-20938.509999999998</v>
      </c>
      <c r="D341" s="3"/>
      <c r="E341" s="3"/>
      <c r="F341" s="3">
        <v>0</v>
      </c>
      <c r="G341" s="3">
        <v>510399.89999999997</v>
      </c>
      <c r="H341" s="8">
        <v>155.31352524203834</v>
      </c>
      <c r="I341" s="3">
        <v>3696439.2699999991</v>
      </c>
      <c r="J341" s="8">
        <v>251.51804878350228</v>
      </c>
    </row>
    <row r="342" spans="1:10" ht="25.5" x14ac:dyDescent="0.2">
      <c r="A342" s="13" t="s">
        <v>308</v>
      </c>
      <c r="B342" s="38" t="s">
        <v>298</v>
      </c>
      <c r="C342" s="3">
        <v>8539650.6999999993</v>
      </c>
      <c r="D342" s="3">
        <v>80730</v>
      </c>
      <c r="E342" s="3">
        <v>2279312</v>
      </c>
      <c r="F342" s="3">
        <v>1908768.3</v>
      </c>
      <c r="G342" s="3">
        <v>-52094942.510000005</v>
      </c>
      <c r="H342" s="8">
        <v>233.84518667206731</v>
      </c>
      <c r="I342" s="3">
        <v>53396277.239999987</v>
      </c>
      <c r="J342" s="8">
        <v>-15549.29989546117</v>
      </c>
    </row>
    <row r="343" spans="1:10" hidden="1" x14ac:dyDescent="0.2">
      <c r="A343" s="103" t="s">
        <v>314</v>
      </c>
      <c r="B343" s="104"/>
      <c r="C343" s="104"/>
      <c r="D343" s="104"/>
      <c r="E343" s="104"/>
      <c r="F343" s="104"/>
      <c r="G343" s="104"/>
      <c r="H343" s="104"/>
      <c r="I343" s="104"/>
      <c r="J343" s="105"/>
    </row>
    <row r="344" spans="1:10" hidden="1" x14ac:dyDescent="0.2">
      <c r="A344" s="17"/>
      <c r="B344" s="36" t="s">
        <v>277</v>
      </c>
      <c r="C344" s="18">
        <v>5614967.9699999988</v>
      </c>
      <c r="D344" s="18"/>
      <c r="E344" s="18"/>
      <c r="F344" s="18">
        <v>5614967.9699999988</v>
      </c>
      <c r="G344" s="18">
        <v>58718022.779999971</v>
      </c>
      <c r="H344" s="19">
        <v>-33.393211854447614</v>
      </c>
      <c r="I344" s="18">
        <v>-33365576.02000007</v>
      </c>
      <c r="J344" s="19">
        <v>-16.996259462620429</v>
      </c>
    </row>
    <row r="345" spans="1:10" hidden="1" x14ac:dyDescent="0.2">
      <c r="A345" s="12" t="s">
        <v>278</v>
      </c>
      <c r="B345" s="37" t="s">
        <v>279</v>
      </c>
      <c r="C345" s="18">
        <v>5614967.9699999914</v>
      </c>
      <c r="D345" s="18"/>
      <c r="E345" s="18"/>
      <c r="F345" s="18">
        <v>5614967.9699999914</v>
      </c>
      <c r="G345" s="18">
        <v>-71064087.620000005</v>
      </c>
      <c r="H345" s="19">
        <v>7.3226879580038275</v>
      </c>
      <c r="I345" s="18">
        <v>-33365576.020000018</v>
      </c>
      <c r="J345" s="19">
        <v>-85.595460208455677</v>
      </c>
    </row>
    <row r="346" spans="1:10" hidden="1" x14ac:dyDescent="0.2">
      <c r="A346" s="13" t="s">
        <v>280</v>
      </c>
      <c r="B346" s="38" t="s">
        <v>281</v>
      </c>
      <c r="C346" s="3">
        <v>-38989.840000000011</v>
      </c>
      <c r="D346" s="3"/>
      <c r="E346" s="3"/>
      <c r="F346" s="3">
        <v>-38989.840000000011</v>
      </c>
      <c r="G346" s="3">
        <v>-258445.36</v>
      </c>
      <c r="H346" s="8">
        <v>-17.76662532799358</v>
      </c>
      <c r="I346" s="3">
        <v>-82278.509999999995</v>
      </c>
      <c r="J346" s="8">
        <v>-190.06938767118515</v>
      </c>
    </row>
    <row r="347" spans="1:10" hidden="1" x14ac:dyDescent="0.2">
      <c r="A347" s="13" t="s">
        <v>282</v>
      </c>
      <c r="B347" s="38" t="s">
        <v>283</v>
      </c>
      <c r="C347" s="3">
        <v>480639.69</v>
      </c>
      <c r="D347" s="3"/>
      <c r="E347" s="3"/>
      <c r="F347" s="3">
        <v>480639.69</v>
      </c>
      <c r="G347" s="3">
        <v>0</v>
      </c>
      <c r="H347" s="8">
        <v>100</v>
      </c>
      <c r="I347" s="3">
        <v>-43288.669999999984</v>
      </c>
      <c r="J347" s="8">
        <v>-8.2623261699366566</v>
      </c>
    </row>
    <row r="348" spans="1:10" hidden="1" x14ac:dyDescent="0.2">
      <c r="A348" s="13" t="s">
        <v>284</v>
      </c>
      <c r="B348" s="38" t="s">
        <v>285</v>
      </c>
      <c r="C348" s="3">
        <v>498691.02</v>
      </c>
      <c r="D348" s="3"/>
      <c r="E348" s="3"/>
      <c r="F348" s="3">
        <v>498691.02</v>
      </c>
      <c r="G348" s="3">
        <v>237506.85</v>
      </c>
      <c r="H348" s="8">
        <v>190.93462670421411</v>
      </c>
      <c r="I348" s="3">
        <v>18051.330000000016</v>
      </c>
      <c r="J348" s="8">
        <v>3.7556885907612099</v>
      </c>
    </row>
    <row r="349" spans="1:10" hidden="1" x14ac:dyDescent="0.2">
      <c r="A349" s="13" t="s">
        <v>286</v>
      </c>
      <c r="B349" s="38" t="s">
        <v>287</v>
      </c>
      <c r="C349" s="3">
        <v>-20938.509999999998</v>
      </c>
      <c r="D349" s="3"/>
      <c r="E349" s="3"/>
      <c r="F349" s="3">
        <v>-20938.509999999998</v>
      </c>
      <c r="G349" s="3">
        <v>-20938.509999999998</v>
      </c>
      <c r="H349" s="8">
        <v>0</v>
      </c>
      <c r="I349" s="3">
        <v>-20938.509999999998</v>
      </c>
      <c r="J349" s="8">
        <v>0</v>
      </c>
    </row>
    <row r="350" spans="1:10" ht="25.5" hidden="1" x14ac:dyDescent="0.2">
      <c r="A350" s="15">
        <v>206100</v>
      </c>
      <c r="B350" s="38" t="s">
        <v>309</v>
      </c>
      <c r="C350" s="3">
        <v>0</v>
      </c>
      <c r="D350" s="3"/>
      <c r="E350" s="3"/>
      <c r="F350" s="3">
        <v>0</v>
      </c>
      <c r="G350" s="3">
        <v>0</v>
      </c>
      <c r="H350" s="8">
        <v>0</v>
      </c>
      <c r="I350" s="3">
        <v>0</v>
      </c>
      <c r="J350" s="8">
        <v>0</v>
      </c>
    </row>
    <row r="351" spans="1:10" hidden="1" x14ac:dyDescent="0.2">
      <c r="A351" s="13" t="s">
        <v>288</v>
      </c>
      <c r="B351" s="38" t="s">
        <v>289</v>
      </c>
      <c r="C351" s="3">
        <v>88500000</v>
      </c>
      <c r="D351" s="3"/>
      <c r="E351" s="3"/>
      <c r="F351" s="3">
        <v>88500000</v>
      </c>
      <c r="G351" s="3">
        <v>0</v>
      </c>
      <c r="H351" s="8">
        <v>100</v>
      </c>
      <c r="I351" s="3">
        <v>-36500000</v>
      </c>
      <c r="J351" s="8">
        <v>-29.200000000000003</v>
      </c>
    </row>
    <row r="352" spans="1:10" hidden="1" x14ac:dyDescent="0.2">
      <c r="A352" s="13" t="s">
        <v>290</v>
      </c>
      <c r="B352" s="38" t="s">
        <v>291</v>
      </c>
      <c r="C352" s="3">
        <v>-88500000</v>
      </c>
      <c r="D352" s="3"/>
      <c r="E352" s="3"/>
      <c r="F352" s="3">
        <v>-88500000</v>
      </c>
      <c r="G352" s="3">
        <v>0</v>
      </c>
      <c r="H352" s="8">
        <v>100</v>
      </c>
      <c r="I352" s="3">
        <v>36500000</v>
      </c>
      <c r="J352" s="8">
        <v>-29.200000000000003</v>
      </c>
    </row>
    <row r="353" spans="1:10" hidden="1" x14ac:dyDescent="0.2">
      <c r="A353" s="13" t="s">
        <v>292</v>
      </c>
      <c r="B353" s="38" t="s">
        <v>293</v>
      </c>
      <c r="C353" s="3">
        <v>5653957.8099999912</v>
      </c>
      <c r="D353" s="3"/>
      <c r="E353" s="3"/>
      <c r="F353" s="3">
        <v>5653957.8099999912</v>
      </c>
      <c r="G353" s="3">
        <v>-70805642.260000005</v>
      </c>
      <c r="H353" s="8">
        <v>7.3946996908481113</v>
      </c>
      <c r="I353" s="3">
        <v>-33283297.510000017</v>
      </c>
      <c r="J353" s="8">
        <v>-85.479310846299299</v>
      </c>
    </row>
    <row r="354" spans="1:10" hidden="1" x14ac:dyDescent="0.2">
      <c r="A354" s="13" t="s">
        <v>294</v>
      </c>
      <c r="B354" s="38" t="s">
        <v>283</v>
      </c>
      <c r="C354" s="3">
        <v>109102174.25999999</v>
      </c>
      <c r="D354" s="3"/>
      <c r="E354" s="3"/>
      <c r="F354" s="3">
        <v>109102174.25999999</v>
      </c>
      <c r="G354" s="3">
        <v>0</v>
      </c>
      <c r="H354" s="8">
        <v>100</v>
      </c>
      <c r="I354" s="3">
        <v>-38937591.439999998</v>
      </c>
      <c r="J354" s="8">
        <v>-26.30211636440059</v>
      </c>
    </row>
    <row r="355" spans="1:10" hidden="1" x14ac:dyDescent="0.2">
      <c r="A355" s="13" t="s">
        <v>295</v>
      </c>
      <c r="B355" s="38" t="s">
        <v>285</v>
      </c>
      <c r="C355" s="3">
        <v>103448216.45</v>
      </c>
      <c r="D355" s="3"/>
      <c r="E355" s="3"/>
      <c r="F355" s="3">
        <v>103448216.45</v>
      </c>
      <c r="G355" s="3">
        <v>70805642.260000005</v>
      </c>
      <c r="H355" s="8">
        <v>316.91194403930069</v>
      </c>
      <c r="I355" s="3">
        <v>-5653957.8099999875</v>
      </c>
      <c r="J355" s="8">
        <v>-5.1822595180606754</v>
      </c>
    </row>
    <row r="356" spans="1:10" hidden="1" x14ac:dyDescent="0.2">
      <c r="A356" s="13" t="s">
        <v>296</v>
      </c>
      <c r="B356" s="38" t="s">
        <v>287</v>
      </c>
      <c r="C356" s="3">
        <v>0</v>
      </c>
      <c r="D356" s="3"/>
      <c r="E356" s="3"/>
      <c r="F356" s="3">
        <v>0</v>
      </c>
      <c r="G356" s="3">
        <v>0</v>
      </c>
      <c r="H356" s="8">
        <v>0</v>
      </c>
      <c r="I356" s="3">
        <v>336.12</v>
      </c>
      <c r="J356" s="8">
        <v>-100</v>
      </c>
    </row>
    <row r="357" spans="1:10" ht="25.5" hidden="1" x14ac:dyDescent="0.2">
      <c r="A357" s="13" t="s">
        <v>297</v>
      </c>
      <c r="B357" s="38" t="s">
        <v>298</v>
      </c>
      <c r="C357" s="3">
        <v>0</v>
      </c>
      <c r="D357" s="3"/>
      <c r="E357" s="3"/>
      <c r="F357" s="3">
        <v>0</v>
      </c>
      <c r="G357" s="3">
        <v>0</v>
      </c>
      <c r="H357" s="8">
        <v>0</v>
      </c>
      <c r="I357" s="3">
        <v>0</v>
      </c>
      <c r="J357" s="8">
        <v>0</v>
      </c>
    </row>
    <row r="358" spans="1:10" hidden="1" x14ac:dyDescent="0.2">
      <c r="A358" s="12" t="s">
        <v>299</v>
      </c>
      <c r="B358" s="37" t="s">
        <v>300</v>
      </c>
      <c r="C358" s="18">
        <v>5614967.9699999932</v>
      </c>
      <c r="D358" s="18"/>
      <c r="E358" s="18"/>
      <c r="F358" s="18">
        <v>5614967.9699999932</v>
      </c>
      <c r="G358" s="18">
        <v>-71064087.61999999</v>
      </c>
      <c r="H358" s="19">
        <v>7.322687958003832</v>
      </c>
      <c r="I358" s="18">
        <v>-33365576.020000018</v>
      </c>
      <c r="J358" s="19">
        <v>-85.595460208455677</v>
      </c>
    </row>
    <row r="359" spans="1:10" ht="25.5" hidden="1" x14ac:dyDescent="0.2">
      <c r="A359" s="16">
        <v>601000</v>
      </c>
      <c r="B359" s="39" t="s">
        <v>309</v>
      </c>
      <c r="C359" s="20">
        <v>0</v>
      </c>
      <c r="D359" s="20"/>
      <c r="E359" s="20"/>
      <c r="F359" s="20">
        <v>0</v>
      </c>
      <c r="G359" s="20">
        <v>0</v>
      </c>
      <c r="H359" s="21">
        <v>0</v>
      </c>
      <c r="I359" s="20">
        <v>0</v>
      </c>
      <c r="J359" s="21">
        <v>0</v>
      </c>
    </row>
    <row r="360" spans="1:10" hidden="1" x14ac:dyDescent="0.2">
      <c r="A360" s="13" t="s">
        <v>301</v>
      </c>
      <c r="B360" s="38" t="s">
        <v>289</v>
      </c>
      <c r="C360" s="3">
        <v>88500000</v>
      </c>
      <c r="D360" s="3"/>
      <c r="E360" s="3"/>
      <c r="F360" s="3">
        <v>88500000</v>
      </c>
      <c r="G360" s="3">
        <v>0</v>
      </c>
      <c r="H360" s="8">
        <v>100</v>
      </c>
      <c r="I360" s="3">
        <v>-36500000</v>
      </c>
      <c r="J360" s="8">
        <v>-29.200000000000003</v>
      </c>
    </row>
    <row r="361" spans="1:10" hidden="1" x14ac:dyDescent="0.2">
      <c r="A361" s="13" t="s">
        <v>302</v>
      </c>
      <c r="B361" s="38" t="s">
        <v>291</v>
      </c>
      <c r="C361" s="3">
        <v>-88500000</v>
      </c>
      <c r="D361" s="3"/>
      <c r="E361" s="3"/>
      <c r="F361" s="3">
        <v>-88500000</v>
      </c>
      <c r="G361" s="3">
        <v>0</v>
      </c>
      <c r="H361" s="8">
        <v>100</v>
      </c>
      <c r="I361" s="3">
        <v>36500000</v>
      </c>
      <c r="J361" s="8">
        <v>-29.200000000000003</v>
      </c>
    </row>
    <row r="362" spans="1:10" hidden="1" x14ac:dyDescent="0.2">
      <c r="A362" s="13" t="s">
        <v>303</v>
      </c>
      <c r="B362" s="38" t="s">
        <v>304</v>
      </c>
      <c r="C362" s="3">
        <v>5614967.9699999932</v>
      </c>
      <c r="D362" s="3"/>
      <c r="E362" s="3"/>
      <c r="F362" s="3">
        <v>5614967.9699999932</v>
      </c>
      <c r="G362" s="3">
        <v>-71064087.61999999</v>
      </c>
      <c r="H362" s="8">
        <v>7.322687958003832</v>
      </c>
      <c r="I362" s="3">
        <v>-33365576.020000018</v>
      </c>
      <c r="J362" s="8">
        <v>-85.595460208455677</v>
      </c>
    </row>
    <row r="363" spans="1:10" hidden="1" x14ac:dyDescent="0.2">
      <c r="A363" s="13" t="s">
        <v>305</v>
      </c>
      <c r="B363" s="38" t="s">
        <v>283</v>
      </c>
      <c r="C363" s="3">
        <v>109582813.94999999</v>
      </c>
      <c r="D363" s="3"/>
      <c r="E363" s="3"/>
      <c r="F363" s="3">
        <v>109582813.94999999</v>
      </c>
      <c r="G363" s="3">
        <v>0</v>
      </c>
      <c r="H363" s="8">
        <v>100</v>
      </c>
      <c r="I363" s="3">
        <v>-38980880.110000014</v>
      </c>
      <c r="J363" s="8">
        <v>-26.238496798724526</v>
      </c>
    </row>
    <row r="364" spans="1:10" hidden="1" x14ac:dyDescent="0.2">
      <c r="A364" s="13" t="s">
        <v>306</v>
      </c>
      <c r="B364" s="38" t="s">
        <v>285</v>
      </c>
      <c r="C364" s="3">
        <v>103946907.47</v>
      </c>
      <c r="D364" s="3"/>
      <c r="E364" s="3"/>
      <c r="F364" s="3">
        <v>103946907.47</v>
      </c>
      <c r="G364" s="3">
        <v>71043149.109999999</v>
      </c>
      <c r="H364" s="8">
        <v>315.9119585450299</v>
      </c>
      <c r="I364" s="3">
        <v>-5635906.4799999893</v>
      </c>
      <c r="J364" s="8">
        <v>-5.1430569054117541</v>
      </c>
    </row>
    <row r="365" spans="1:10" hidden="1" x14ac:dyDescent="0.2">
      <c r="A365" s="13" t="s">
        <v>307</v>
      </c>
      <c r="B365" s="38" t="s">
        <v>287</v>
      </c>
      <c r="C365" s="3">
        <v>-20938.509999999998</v>
      </c>
      <c r="D365" s="3"/>
      <c r="E365" s="3"/>
      <c r="F365" s="3">
        <v>-20938.509999999998</v>
      </c>
      <c r="G365" s="3">
        <f>F365-E365</f>
        <v>-20938.509999999998</v>
      </c>
      <c r="H365" s="8" t="e">
        <f>F365/E365*100</f>
        <v>#DIV/0!</v>
      </c>
      <c r="I365" s="3">
        <f>F365-C365</f>
        <v>0</v>
      </c>
      <c r="J365" s="8">
        <f>F365/C365*100</f>
        <v>100</v>
      </c>
    </row>
    <row r="366" spans="1:10" ht="25.5" hidden="1" x14ac:dyDescent="0.2">
      <c r="A366" s="13" t="s">
        <v>308</v>
      </c>
      <c r="B366" s="38" t="s">
        <v>298</v>
      </c>
      <c r="C366" s="3">
        <v>0</v>
      </c>
      <c r="D366" s="3"/>
      <c r="E366" s="3"/>
      <c r="F366" s="3">
        <v>0</v>
      </c>
      <c r="G366" s="3">
        <v>0</v>
      </c>
      <c r="H366" s="8">
        <v>0</v>
      </c>
      <c r="I366" s="3">
        <v>0</v>
      </c>
      <c r="J366" s="8">
        <v>0</v>
      </c>
    </row>
    <row r="367" spans="1:10" x14ac:dyDescent="0.2">
      <c r="A367" s="103" t="s">
        <v>315</v>
      </c>
      <c r="B367" s="104"/>
      <c r="C367" s="104"/>
      <c r="D367" s="104"/>
      <c r="E367" s="104"/>
      <c r="F367" s="104"/>
      <c r="G367" s="104"/>
      <c r="H367" s="104"/>
      <c r="I367" s="104"/>
      <c r="J367" s="105"/>
    </row>
    <row r="368" spans="1:10" hidden="1" x14ac:dyDescent="0.2">
      <c r="A368" s="24" t="s">
        <v>97</v>
      </c>
      <c r="B368" s="40" t="s">
        <v>98</v>
      </c>
      <c r="C368" s="29">
        <v>17750075.090000004</v>
      </c>
      <c r="D368" s="29">
        <v>19033524</v>
      </c>
      <c r="E368" s="29">
        <v>17803629</v>
      </c>
      <c r="F368" s="29">
        <v>17604663.59</v>
      </c>
      <c r="G368" s="29">
        <v>198965.41000000015</v>
      </c>
      <c r="H368" s="25">
        <v>98.882444640921236</v>
      </c>
      <c r="I368" s="30">
        <f>F368-C368</f>
        <v>-145411.50000000373</v>
      </c>
      <c r="J368" s="26">
        <f t="shared" ref="J368:J386" si="52">IF(C368=0,0,F368/C368*100-100)</f>
        <v>-0.81921625267898435</v>
      </c>
    </row>
    <row r="369" spans="1:10" hidden="1" x14ac:dyDescent="0.2">
      <c r="A369" s="11" t="s">
        <v>99</v>
      </c>
      <c r="B369" s="34" t="s">
        <v>100</v>
      </c>
      <c r="C369" s="3">
        <v>17750075.090000004</v>
      </c>
      <c r="D369" s="3">
        <v>19033524</v>
      </c>
      <c r="E369" s="3">
        <v>17803629</v>
      </c>
      <c r="F369" s="3">
        <v>17604663.59</v>
      </c>
      <c r="G369" s="3">
        <v>198965.41000000015</v>
      </c>
      <c r="H369" s="8">
        <v>98.882444640921236</v>
      </c>
      <c r="I369" s="31">
        <f t="shared" ref="I369:I386" si="53">F369-C369</f>
        <v>-145411.50000000373</v>
      </c>
      <c r="J369" s="22">
        <f t="shared" si="52"/>
        <v>-0.81921625267898435</v>
      </c>
    </row>
    <row r="370" spans="1:10" hidden="1" x14ac:dyDescent="0.2">
      <c r="A370" s="11" t="s">
        <v>101</v>
      </c>
      <c r="B370" s="34" t="s">
        <v>102</v>
      </c>
      <c r="C370" s="3">
        <v>15930061.030000001</v>
      </c>
      <c r="D370" s="3">
        <v>16525262</v>
      </c>
      <c r="E370" s="3">
        <v>16000592</v>
      </c>
      <c r="F370" s="3">
        <v>15990629.9</v>
      </c>
      <c r="G370" s="3">
        <v>9962.0999999996275</v>
      </c>
      <c r="H370" s="8">
        <v>99.937739178650403</v>
      </c>
      <c r="I370" s="31">
        <f t="shared" si="53"/>
        <v>60568.86999999918</v>
      </c>
      <c r="J370" s="22">
        <f t="shared" si="52"/>
        <v>0.38021743850154621</v>
      </c>
    </row>
    <row r="371" spans="1:10" hidden="1" x14ac:dyDescent="0.2">
      <c r="A371" s="11" t="s">
        <v>103</v>
      </c>
      <c r="B371" s="34" t="s">
        <v>104</v>
      </c>
      <c r="C371" s="3">
        <v>13102000.66</v>
      </c>
      <c r="D371" s="3">
        <v>13545297</v>
      </c>
      <c r="E371" s="3">
        <v>13059911</v>
      </c>
      <c r="F371" s="3">
        <v>13049949.310000001</v>
      </c>
      <c r="G371" s="3">
        <v>9961.6899999994785</v>
      </c>
      <c r="H371" s="8">
        <v>99.923723140226599</v>
      </c>
      <c r="I371" s="31">
        <f t="shared" si="53"/>
        <v>-52051.349999999627</v>
      </c>
      <c r="J371" s="22">
        <f t="shared" si="52"/>
        <v>-0.39727787649187007</v>
      </c>
    </row>
    <row r="372" spans="1:10" hidden="1" x14ac:dyDescent="0.2">
      <c r="A372" s="11" t="s">
        <v>105</v>
      </c>
      <c r="B372" s="34" t="s">
        <v>106</v>
      </c>
      <c r="C372" s="3">
        <v>13102000.66</v>
      </c>
      <c r="D372" s="3">
        <v>13545297</v>
      </c>
      <c r="E372" s="3">
        <v>13059911</v>
      </c>
      <c r="F372" s="3">
        <v>13049949.310000001</v>
      </c>
      <c r="G372" s="3">
        <v>9961.6899999994785</v>
      </c>
      <c r="H372" s="8">
        <v>99.923723140226599</v>
      </c>
      <c r="I372" s="31">
        <f t="shared" si="53"/>
        <v>-52051.349999999627</v>
      </c>
      <c r="J372" s="22">
        <f t="shared" si="52"/>
        <v>-0.39727787649187007</v>
      </c>
    </row>
    <row r="373" spans="1:10" hidden="1" x14ac:dyDescent="0.2">
      <c r="A373" s="11" t="s">
        <v>107</v>
      </c>
      <c r="B373" s="34" t="s">
        <v>108</v>
      </c>
      <c r="C373" s="3">
        <v>2828060.37</v>
      </c>
      <c r="D373" s="3">
        <v>2979965</v>
      </c>
      <c r="E373" s="3">
        <v>2940681</v>
      </c>
      <c r="F373" s="3">
        <v>2940680.59</v>
      </c>
      <c r="G373" s="3">
        <v>0.41000000014901161</v>
      </c>
      <c r="H373" s="8">
        <v>99.99998605765127</v>
      </c>
      <c r="I373" s="31">
        <f t="shared" si="53"/>
        <v>112620.21999999974</v>
      </c>
      <c r="J373" s="22">
        <f t="shared" si="52"/>
        <v>3.9822424299945141</v>
      </c>
    </row>
    <row r="374" spans="1:10" hidden="1" x14ac:dyDescent="0.2">
      <c r="A374" s="11" t="s">
        <v>109</v>
      </c>
      <c r="B374" s="34" t="s">
        <v>110</v>
      </c>
      <c r="C374" s="3">
        <v>1753489.52</v>
      </c>
      <c r="D374" s="3">
        <v>2408262</v>
      </c>
      <c r="E374" s="3">
        <v>1743687</v>
      </c>
      <c r="F374" s="3">
        <v>1555304.4200000002</v>
      </c>
      <c r="G374" s="3">
        <v>188382.57999999984</v>
      </c>
      <c r="H374" s="8">
        <v>89.196307594195517</v>
      </c>
      <c r="I374" s="31">
        <f t="shared" si="53"/>
        <v>-198185.09999999986</v>
      </c>
      <c r="J374" s="22">
        <f t="shared" si="52"/>
        <v>-11.302325890148452</v>
      </c>
    </row>
    <row r="375" spans="1:10" hidden="1" x14ac:dyDescent="0.2">
      <c r="A375" s="11" t="s">
        <v>111</v>
      </c>
      <c r="B375" s="34" t="s">
        <v>112</v>
      </c>
      <c r="C375" s="3">
        <v>693853.5</v>
      </c>
      <c r="D375" s="3">
        <v>1000000</v>
      </c>
      <c r="E375" s="3">
        <v>721723</v>
      </c>
      <c r="F375" s="3">
        <v>706560.24</v>
      </c>
      <c r="G375" s="3">
        <v>15162.760000000009</v>
      </c>
      <c r="H375" s="8">
        <v>97.899088708548845</v>
      </c>
      <c r="I375" s="31">
        <f t="shared" si="53"/>
        <v>12706.739999999991</v>
      </c>
      <c r="J375" s="22">
        <f t="shared" si="52"/>
        <v>1.8313289476813281</v>
      </c>
    </row>
    <row r="376" spans="1:10" hidden="1" x14ac:dyDescent="0.2">
      <c r="A376" s="11" t="s">
        <v>113</v>
      </c>
      <c r="B376" s="34" t="s">
        <v>114</v>
      </c>
      <c r="C376" s="3">
        <v>796923.42</v>
      </c>
      <c r="D376" s="3">
        <v>770000</v>
      </c>
      <c r="E376" s="3">
        <v>546052</v>
      </c>
      <c r="F376" s="3">
        <v>525432.15</v>
      </c>
      <c r="G376" s="3">
        <v>20619.849999999977</v>
      </c>
      <c r="H376" s="8">
        <v>96.223830331177254</v>
      </c>
      <c r="I376" s="31">
        <f t="shared" si="53"/>
        <v>-271491.27</v>
      </c>
      <c r="J376" s="22">
        <f t="shared" si="52"/>
        <v>-34.067422689121116</v>
      </c>
    </row>
    <row r="377" spans="1:10" hidden="1" x14ac:dyDescent="0.2">
      <c r="A377" s="11" t="s">
        <v>115</v>
      </c>
      <c r="B377" s="34" t="s">
        <v>116</v>
      </c>
      <c r="C377" s="3">
        <v>47042.19</v>
      </c>
      <c r="D377" s="3">
        <v>100000</v>
      </c>
      <c r="E377" s="3">
        <v>48190</v>
      </c>
      <c r="F377" s="3">
        <v>36497.33</v>
      </c>
      <c r="G377" s="3">
        <v>11692.669999999998</v>
      </c>
      <c r="H377" s="8">
        <v>75.736314588088817</v>
      </c>
      <c r="I377" s="31">
        <f t="shared" si="53"/>
        <v>-10544.86</v>
      </c>
      <c r="J377" s="22">
        <f t="shared" si="52"/>
        <v>-22.415750627256088</v>
      </c>
    </row>
    <row r="378" spans="1:10" hidden="1" x14ac:dyDescent="0.2">
      <c r="A378" s="11" t="s">
        <v>117</v>
      </c>
      <c r="B378" s="34" t="s">
        <v>118</v>
      </c>
      <c r="C378" s="3">
        <v>214370.40999999997</v>
      </c>
      <c r="D378" s="3">
        <v>538262</v>
      </c>
      <c r="E378" s="3">
        <v>426282</v>
      </c>
      <c r="F378" s="3">
        <v>285374.7</v>
      </c>
      <c r="G378" s="3">
        <v>140907.29999999999</v>
      </c>
      <c r="H378" s="8">
        <v>66.945050459554949</v>
      </c>
      <c r="I378" s="31">
        <f t="shared" si="53"/>
        <v>71004.290000000037</v>
      </c>
      <c r="J378" s="22">
        <f t="shared" si="52"/>
        <v>33.122243876848501</v>
      </c>
    </row>
    <row r="379" spans="1:10" hidden="1" x14ac:dyDescent="0.2">
      <c r="A379" s="11" t="s">
        <v>119</v>
      </c>
      <c r="B379" s="34" t="s">
        <v>120</v>
      </c>
      <c r="C379" s="3">
        <v>56590.59</v>
      </c>
      <c r="D379" s="3">
        <v>139830</v>
      </c>
      <c r="E379" s="3">
        <v>139830</v>
      </c>
      <c r="F379" s="3">
        <v>95384.78</v>
      </c>
      <c r="G379" s="3">
        <v>44445.22</v>
      </c>
      <c r="H379" s="8">
        <v>68.214817993277549</v>
      </c>
      <c r="I379" s="31">
        <f t="shared" si="53"/>
        <v>38794.19</v>
      </c>
      <c r="J379" s="22">
        <f t="shared" si="52"/>
        <v>68.552368865565825</v>
      </c>
    </row>
    <row r="380" spans="1:10" hidden="1" x14ac:dyDescent="0.2">
      <c r="A380" s="11" t="s">
        <v>121</v>
      </c>
      <c r="B380" s="34" t="s">
        <v>122</v>
      </c>
      <c r="C380" s="3">
        <v>10448.799999999999</v>
      </c>
      <c r="D380" s="3">
        <v>13290</v>
      </c>
      <c r="E380" s="3">
        <v>19224</v>
      </c>
      <c r="F380" s="3">
        <v>15085.3</v>
      </c>
      <c r="G380" s="3">
        <v>4138.7000000000007</v>
      </c>
      <c r="H380" s="8">
        <v>78.471181856013317</v>
      </c>
      <c r="I380" s="31">
        <f t="shared" si="53"/>
        <v>4636.5</v>
      </c>
      <c r="J380" s="22">
        <f t="shared" si="52"/>
        <v>44.373516576066152</v>
      </c>
    </row>
    <row r="381" spans="1:10" hidden="1" x14ac:dyDescent="0.2">
      <c r="A381" s="11" t="s">
        <v>123</v>
      </c>
      <c r="B381" s="34" t="s">
        <v>124</v>
      </c>
      <c r="C381" s="3">
        <v>68448.53</v>
      </c>
      <c r="D381" s="3">
        <v>132630</v>
      </c>
      <c r="E381" s="3">
        <v>121740</v>
      </c>
      <c r="F381" s="3">
        <v>86669.92</v>
      </c>
      <c r="G381" s="3">
        <v>35070.080000000002</v>
      </c>
      <c r="H381" s="8">
        <v>71.192640052571051</v>
      </c>
      <c r="I381" s="31">
        <f t="shared" si="53"/>
        <v>18221.39</v>
      </c>
      <c r="J381" s="22">
        <f t="shared" si="52"/>
        <v>26.620571690874883</v>
      </c>
    </row>
    <row r="382" spans="1:10" hidden="1" x14ac:dyDescent="0.2">
      <c r="A382" s="11" t="s">
        <v>125</v>
      </c>
      <c r="B382" s="34" t="s">
        <v>126</v>
      </c>
      <c r="C382" s="3">
        <v>78882.490000000005</v>
      </c>
      <c r="D382" s="3">
        <v>252512</v>
      </c>
      <c r="E382" s="3">
        <v>140028</v>
      </c>
      <c r="F382" s="3">
        <v>83181.89</v>
      </c>
      <c r="G382" s="3">
        <v>56846.11</v>
      </c>
      <c r="H382" s="8">
        <v>59.403754963293053</v>
      </c>
      <c r="I382" s="31">
        <f t="shared" si="53"/>
        <v>4299.3999999999942</v>
      </c>
      <c r="J382" s="22">
        <f t="shared" si="52"/>
        <v>5.4503857573461261</v>
      </c>
    </row>
    <row r="383" spans="1:10" hidden="1" x14ac:dyDescent="0.2">
      <c r="A383" s="11" t="s">
        <v>127</v>
      </c>
      <c r="B383" s="34" t="s">
        <v>128</v>
      </c>
      <c r="C383" s="3">
        <v>0</v>
      </c>
      <c r="D383" s="3">
        <v>0</v>
      </c>
      <c r="E383" s="3">
        <v>5460</v>
      </c>
      <c r="F383" s="3">
        <v>5052.8100000000004</v>
      </c>
      <c r="G383" s="3">
        <v>407.1899999999996</v>
      </c>
      <c r="H383" s="8">
        <v>92.542307692307702</v>
      </c>
      <c r="I383" s="31">
        <f t="shared" si="53"/>
        <v>5052.8100000000004</v>
      </c>
      <c r="J383" s="22">
        <f t="shared" si="52"/>
        <v>0</v>
      </c>
    </row>
    <row r="384" spans="1:10" ht="25.5" hidden="1" x14ac:dyDescent="0.2">
      <c r="A384" s="11" t="s">
        <v>129</v>
      </c>
      <c r="B384" s="34" t="s">
        <v>130</v>
      </c>
      <c r="C384" s="3">
        <v>1300</v>
      </c>
      <c r="D384" s="3">
        <v>0</v>
      </c>
      <c r="E384" s="3">
        <v>1440</v>
      </c>
      <c r="F384" s="3">
        <v>1440</v>
      </c>
      <c r="G384" s="3">
        <v>0</v>
      </c>
      <c r="H384" s="8">
        <v>100</v>
      </c>
      <c r="I384" s="31">
        <f t="shared" si="53"/>
        <v>140</v>
      </c>
      <c r="J384" s="22">
        <f t="shared" si="52"/>
        <v>10.769230769230774</v>
      </c>
    </row>
    <row r="385" spans="1:10" ht="25.5" hidden="1" x14ac:dyDescent="0.2">
      <c r="A385" s="11" t="s">
        <v>131</v>
      </c>
      <c r="B385" s="34" t="s">
        <v>132</v>
      </c>
      <c r="C385" s="3">
        <v>1300</v>
      </c>
      <c r="D385" s="3">
        <v>0</v>
      </c>
      <c r="E385" s="3">
        <v>1440</v>
      </c>
      <c r="F385" s="3">
        <v>1440</v>
      </c>
      <c r="G385" s="3">
        <v>0</v>
      </c>
      <c r="H385" s="8">
        <v>100</v>
      </c>
      <c r="I385" s="31">
        <f t="shared" si="53"/>
        <v>140</v>
      </c>
      <c r="J385" s="22">
        <f t="shared" si="52"/>
        <v>10.769230769230774</v>
      </c>
    </row>
    <row r="386" spans="1:10" hidden="1" x14ac:dyDescent="0.2">
      <c r="A386" s="11" t="s">
        <v>133</v>
      </c>
      <c r="B386" s="34" t="s">
        <v>134</v>
      </c>
      <c r="C386" s="3">
        <v>66524.539999999994</v>
      </c>
      <c r="D386" s="3">
        <v>100000</v>
      </c>
      <c r="E386" s="3">
        <v>59350</v>
      </c>
      <c r="F386" s="3">
        <v>58729.27</v>
      </c>
      <c r="G386" s="3">
        <v>620.7300000000032</v>
      </c>
      <c r="H386" s="8">
        <v>98.954119629317603</v>
      </c>
      <c r="I386" s="31">
        <f t="shared" si="53"/>
        <v>-7795.2699999999968</v>
      </c>
      <c r="J386" s="22">
        <f t="shared" si="52"/>
        <v>-11.717886361935001</v>
      </c>
    </row>
    <row r="387" spans="1:10" hidden="1" x14ac:dyDescent="0.2">
      <c r="A387" s="11" t="s">
        <v>135</v>
      </c>
      <c r="B387" s="34" t="s">
        <v>136</v>
      </c>
      <c r="C387" s="3">
        <v>0</v>
      </c>
      <c r="D387" s="3">
        <v>0</v>
      </c>
      <c r="E387" s="3">
        <v>0</v>
      </c>
      <c r="F387" s="3">
        <v>0</v>
      </c>
      <c r="G387" s="3">
        <v>0</v>
      </c>
      <c r="H387" s="8">
        <v>0</v>
      </c>
      <c r="I387" s="31">
        <v>0</v>
      </c>
      <c r="J387" s="22">
        <v>0</v>
      </c>
    </row>
    <row r="388" spans="1:10" hidden="1" x14ac:dyDescent="0.2">
      <c r="A388" s="11" t="s">
        <v>137</v>
      </c>
      <c r="B388" s="34" t="s">
        <v>138</v>
      </c>
      <c r="C388" s="3">
        <v>0</v>
      </c>
      <c r="D388" s="3">
        <v>0</v>
      </c>
      <c r="E388" s="3">
        <v>0</v>
      </c>
      <c r="F388" s="3">
        <v>0</v>
      </c>
      <c r="G388" s="3">
        <v>0</v>
      </c>
      <c r="H388" s="8">
        <v>0</v>
      </c>
      <c r="I388" s="31">
        <v>0</v>
      </c>
      <c r="J388" s="22">
        <v>0</v>
      </c>
    </row>
    <row r="389" spans="1:10" hidden="1" x14ac:dyDescent="0.2">
      <c r="A389" s="11" t="s">
        <v>139</v>
      </c>
      <c r="B389" s="34" t="s">
        <v>140</v>
      </c>
      <c r="C389" s="3">
        <v>0</v>
      </c>
      <c r="D389" s="3">
        <v>0</v>
      </c>
      <c r="E389" s="3">
        <v>0</v>
      </c>
      <c r="F389" s="3">
        <v>0</v>
      </c>
      <c r="G389" s="3">
        <v>0</v>
      </c>
      <c r="H389" s="8">
        <v>0</v>
      </c>
      <c r="I389" s="31">
        <v>0</v>
      </c>
      <c r="J389" s="22">
        <v>0</v>
      </c>
    </row>
    <row r="390" spans="1:10" x14ac:dyDescent="0.2">
      <c r="A390" s="78" t="s">
        <v>141</v>
      </c>
      <c r="B390" s="79" t="s">
        <v>142</v>
      </c>
      <c r="C390" s="86">
        <v>17604663.59</v>
      </c>
      <c r="D390" s="81">
        <v>19309853</v>
      </c>
      <c r="E390" s="81">
        <v>19451177</v>
      </c>
      <c r="F390" s="81">
        <v>17697794.98</v>
      </c>
      <c r="G390" s="86">
        <f>E390-F390</f>
        <v>1753382.0199999996</v>
      </c>
      <c r="H390" s="89">
        <f>F390/E390*100</f>
        <v>90.985727907365202</v>
      </c>
      <c r="I390" s="91">
        <f>F390-C390</f>
        <v>93131.390000000596</v>
      </c>
      <c r="J390" s="92">
        <f t="shared" ref="J390:J424" si="54">IF(C390=0,0,F390/C390*100-100)</f>
        <v>0.52901544822987034</v>
      </c>
    </row>
    <row r="391" spans="1:10" x14ac:dyDescent="0.2">
      <c r="A391" s="11" t="s">
        <v>99</v>
      </c>
      <c r="B391" s="2" t="s">
        <v>100</v>
      </c>
      <c r="C391" s="3">
        <v>17604663.59</v>
      </c>
      <c r="D391" s="70">
        <v>19309853</v>
      </c>
      <c r="E391" s="70">
        <v>19451177</v>
      </c>
      <c r="F391" s="70">
        <v>17697794.98</v>
      </c>
      <c r="G391" s="3">
        <f t="shared" ref="G391:G432" si="55">E391-F391</f>
        <v>1753382.0199999996</v>
      </c>
      <c r="H391" s="8">
        <f t="shared" ref="H391:H454" si="56">F391/E391*100</f>
        <v>90.985727907365202</v>
      </c>
      <c r="I391" s="31">
        <f t="shared" ref="I391:I454" si="57">F391-C391</f>
        <v>93131.390000000596</v>
      </c>
      <c r="J391" s="22">
        <f t="shared" si="54"/>
        <v>0.52901544822987034</v>
      </c>
    </row>
    <row r="392" spans="1:10" x14ac:dyDescent="0.2">
      <c r="A392" s="11" t="s">
        <v>101</v>
      </c>
      <c r="B392" s="2" t="s">
        <v>102</v>
      </c>
      <c r="C392" s="3">
        <v>15990629.9</v>
      </c>
      <c r="D392" s="70">
        <v>17702639</v>
      </c>
      <c r="E392" s="70">
        <v>17702639</v>
      </c>
      <c r="F392" s="70">
        <v>16174503.670000002</v>
      </c>
      <c r="G392" s="3">
        <f t="shared" si="55"/>
        <v>1528135.3299999982</v>
      </c>
      <c r="H392" s="8">
        <f t="shared" si="56"/>
        <v>91.367754095872371</v>
      </c>
      <c r="I392" s="31">
        <f t="shared" si="57"/>
        <v>183873.77000000142</v>
      </c>
      <c r="J392" s="22">
        <f t="shared" si="54"/>
        <v>1.1498844707799947</v>
      </c>
    </row>
    <row r="393" spans="1:10" x14ac:dyDescent="0.2">
      <c r="A393" s="11" t="s">
        <v>103</v>
      </c>
      <c r="B393" s="2" t="s">
        <v>104</v>
      </c>
      <c r="C393" s="3">
        <v>13049949.310000001</v>
      </c>
      <c r="D393" s="70">
        <v>14510360</v>
      </c>
      <c r="E393" s="70">
        <v>14510360</v>
      </c>
      <c r="F393" s="70">
        <v>13257219.220000001</v>
      </c>
      <c r="G393" s="3">
        <f t="shared" si="55"/>
        <v>1253140.7799999993</v>
      </c>
      <c r="H393" s="8">
        <f t="shared" si="56"/>
        <v>91.363820194674702</v>
      </c>
      <c r="I393" s="31">
        <f t="shared" si="57"/>
        <v>207269.91000000015</v>
      </c>
      <c r="J393" s="22">
        <f t="shared" si="54"/>
        <v>1.588281341761018</v>
      </c>
    </row>
    <row r="394" spans="1:10" x14ac:dyDescent="0.2">
      <c r="A394" s="11" t="s">
        <v>105</v>
      </c>
      <c r="B394" s="2" t="s">
        <v>106</v>
      </c>
      <c r="C394" s="3">
        <v>13049949.310000001</v>
      </c>
      <c r="D394" s="70">
        <v>14510360</v>
      </c>
      <c r="E394" s="70">
        <v>14510360</v>
      </c>
      <c r="F394" s="70">
        <v>13257219.220000001</v>
      </c>
      <c r="G394" s="3">
        <f t="shared" si="55"/>
        <v>1253140.7799999993</v>
      </c>
      <c r="H394" s="8">
        <f t="shared" si="56"/>
        <v>91.363820194674702</v>
      </c>
      <c r="I394" s="31">
        <f t="shared" si="57"/>
        <v>207269.91000000015</v>
      </c>
      <c r="J394" s="22">
        <f t="shared" si="54"/>
        <v>1.588281341761018</v>
      </c>
    </row>
    <row r="395" spans="1:10" x14ac:dyDescent="0.2">
      <c r="A395" s="11" t="s">
        <v>107</v>
      </c>
      <c r="B395" s="2" t="s">
        <v>108</v>
      </c>
      <c r="C395" s="3">
        <v>2940680.59</v>
      </c>
      <c r="D395" s="70">
        <v>3192279</v>
      </c>
      <c r="E395" s="70">
        <v>3192279</v>
      </c>
      <c r="F395" s="70">
        <v>2917284.45</v>
      </c>
      <c r="G395" s="3">
        <f t="shared" si="55"/>
        <v>274994.54999999981</v>
      </c>
      <c r="H395" s="8">
        <f t="shared" si="56"/>
        <v>91.385635466072983</v>
      </c>
      <c r="I395" s="31">
        <f t="shared" si="57"/>
        <v>-23396.139999999665</v>
      </c>
      <c r="J395" s="22">
        <f t="shared" si="54"/>
        <v>-0.79560289817125351</v>
      </c>
    </row>
    <row r="396" spans="1:10" x14ac:dyDescent="0.2">
      <c r="A396" s="11" t="s">
        <v>109</v>
      </c>
      <c r="B396" s="2" t="s">
        <v>110</v>
      </c>
      <c r="C396" s="3">
        <v>1555304.4200000002</v>
      </c>
      <c r="D396" s="70">
        <v>1547214</v>
      </c>
      <c r="E396" s="70">
        <v>1680091</v>
      </c>
      <c r="F396" s="70">
        <v>1471351.3999999997</v>
      </c>
      <c r="G396" s="3">
        <f t="shared" si="55"/>
        <v>208739.60000000033</v>
      </c>
      <c r="H396" s="8">
        <f t="shared" si="56"/>
        <v>87.575696792614195</v>
      </c>
      <c r="I396" s="31">
        <f t="shared" si="57"/>
        <v>-83953.020000000484</v>
      </c>
      <c r="J396" s="22">
        <f t="shared" si="54"/>
        <v>-5.3978513093919247</v>
      </c>
    </row>
    <row r="397" spans="1:10" x14ac:dyDescent="0.2">
      <c r="A397" s="11" t="s">
        <v>111</v>
      </c>
      <c r="B397" s="2" t="s">
        <v>112</v>
      </c>
      <c r="C397" s="3">
        <v>706560.24</v>
      </c>
      <c r="D397" s="70">
        <v>587711</v>
      </c>
      <c r="E397" s="70">
        <v>602131</v>
      </c>
      <c r="F397" s="70">
        <v>591205.35</v>
      </c>
      <c r="G397" s="3">
        <f t="shared" si="55"/>
        <v>10925.650000000023</v>
      </c>
      <c r="H397" s="8">
        <f t="shared" si="56"/>
        <v>98.185502822475499</v>
      </c>
      <c r="I397" s="31">
        <f t="shared" si="57"/>
        <v>-115354.89000000001</v>
      </c>
      <c r="J397" s="22">
        <f t="shared" si="54"/>
        <v>-16.326263985644033</v>
      </c>
    </row>
    <row r="398" spans="1:10" x14ac:dyDescent="0.2">
      <c r="A398" s="11" t="s">
        <v>113</v>
      </c>
      <c r="B398" s="2" t="s">
        <v>114</v>
      </c>
      <c r="C398" s="3">
        <v>525432.15</v>
      </c>
      <c r="D398" s="70">
        <v>443000</v>
      </c>
      <c r="E398" s="70">
        <v>650494</v>
      </c>
      <c r="F398" s="70">
        <v>607927.72</v>
      </c>
      <c r="G398" s="3">
        <f t="shared" si="55"/>
        <v>42566.280000000028</v>
      </c>
      <c r="H398" s="8">
        <f t="shared" si="56"/>
        <v>93.456314739259696</v>
      </c>
      <c r="I398" s="31">
        <f t="shared" si="57"/>
        <v>82495.569999999949</v>
      </c>
      <c r="J398" s="22">
        <f t="shared" si="54"/>
        <v>15.700518135405289</v>
      </c>
    </row>
    <row r="399" spans="1:10" x14ac:dyDescent="0.2">
      <c r="A399" s="11" t="s">
        <v>115</v>
      </c>
      <c r="B399" s="2" t="s">
        <v>116</v>
      </c>
      <c r="C399" s="3">
        <v>36497.33</v>
      </c>
      <c r="D399" s="70">
        <v>56000</v>
      </c>
      <c r="E399" s="70">
        <v>14975</v>
      </c>
      <c r="F399" s="70">
        <v>11927.38</v>
      </c>
      <c r="G399" s="3">
        <f t="shared" si="55"/>
        <v>3047.6200000000008</v>
      </c>
      <c r="H399" s="8">
        <f t="shared" si="56"/>
        <v>79.64861435726209</v>
      </c>
      <c r="I399" s="31">
        <f t="shared" si="57"/>
        <v>-24569.950000000004</v>
      </c>
      <c r="J399" s="22">
        <f t="shared" si="54"/>
        <v>-67.319856000425233</v>
      </c>
    </row>
    <row r="400" spans="1:10" x14ac:dyDescent="0.2">
      <c r="A400" s="11" t="s">
        <v>117</v>
      </c>
      <c r="B400" s="2" t="s">
        <v>118</v>
      </c>
      <c r="C400" s="3">
        <v>285374.7</v>
      </c>
      <c r="D400" s="70">
        <v>460503</v>
      </c>
      <c r="E400" s="70">
        <v>410991</v>
      </c>
      <c r="F400" s="70">
        <v>258790.95</v>
      </c>
      <c r="G400" s="3">
        <f t="shared" si="55"/>
        <v>152200.04999999999</v>
      </c>
      <c r="H400" s="8">
        <f t="shared" si="56"/>
        <v>62.967546734600035</v>
      </c>
      <c r="I400" s="31">
        <f t="shared" si="57"/>
        <v>-26583.75</v>
      </c>
      <c r="J400" s="22">
        <f t="shared" si="54"/>
        <v>-9.3153843000097822</v>
      </c>
    </row>
    <row r="401" spans="1:10" x14ac:dyDescent="0.2">
      <c r="A401" s="11" t="s">
        <v>119</v>
      </c>
      <c r="B401" s="2" t="s">
        <v>120</v>
      </c>
      <c r="C401" s="3">
        <v>95384.78</v>
      </c>
      <c r="D401" s="70">
        <v>124014</v>
      </c>
      <c r="E401" s="70">
        <v>104401</v>
      </c>
      <c r="F401" s="70">
        <v>85075.21</v>
      </c>
      <c r="G401" s="3">
        <f t="shared" si="55"/>
        <v>19325.789999999994</v>
      </c>
      <c r="H401" s="8">
        <f t="shared" si="56"/>
        <v>81.488884206089978</v>
      </c>
      <c r="I401" s="31">
        <f t="shared" si="57"/>
        <v>-10309.569999999992</v>
      </c>
      <c r="J401" s="22">
        <f t="shared" si="54"/>
        <v>-10.808401508081261</v>
      </c>
    </row>
    <row r="402" spans="1:10" x14ac:dyDescent="0.2">
      <c r="A402" s="11" t="s">
        <v>121</v>
      </c>
      <c r="B402" s="2" t="s">
        <v>122</v>
      </c>
      <c r="C402" s="3">
        <v>15085.3</v>
      </c>
      <c r="D402" s="70">
        <v>20527</v>
      </c>
      <c r="E402" s="70">
        <v>24993</v>
      </c>
      <c r="F402" s="70">
        <v>13023.31</v>
      </c>
      <c r="G402" s="3">
        <f t="shared" si="55"/>
        <v>11969.69</v>
      </c>
      <c r="H402" s="8">
        <f t="shared" si="56"/>
        <v>52.107830192453889</v>
      </c>
      <c r="I402" s="31">
        <f t="shared" si="57"/>
        <v>-2061.9899999999998</v>
      </c>
      <c r="J402" s="22">
        <f t="shared" si="54"/>
        <v>-13.668869694338198</v>
      </c>
    </row>
    <row r="403" spans="1:10" x14ac:dyDescent="0.2">
      <c r="A403" s="11" t="s">
        <v>123</v>
      </c>
      <c r="B403" s="2" t="s">
        <v>124</v>
      </c>
      <c r="C403" s="3">
        <v>86669.92</v>
      </c>
      <c r="D403" s="70">
        <v>155202</v>
      </c>
      <c r="E403" s="70">
        <v>106197</v>
      </c>
      <c r="F403" s="70">
        <v>76032.509999999995</v>
      </c>
      <c r="G403" s="3">
        <f t="shared" si="55"/>
        <v>30164.490000000005</v>
      </c>
      <c r="H403" s="8">
        <f t="shared" si="56"/>
        <v>71.59572304302381</v>
      </c>
      <c r="I403" s="31">
        <f t="shared" si="57"/>
        <v>-10637.410000000003</v>
      </c>
      <c r="J403" s="22">
        <f t="shared" si="54"/>
        <v>-12.273473888057126</v>
      </c>
    </row>
    <row r="404" spans="1:10" x14ac:dyDescent="0.2">
      <c r="A404" s="11" t="s">
        <v>125</v>
      </c>
      <c r="B404" s="2" t="s">
        <v>126</v>
      </c>
      <c r="C404" s="3">
        <v>83181.89</v>
      </c>
      <c r="D404" s="70">
        <v>153632</v>
      </c>
      <c r="E404" s="70">
        <v>165222</v>
      </c>
      <c r="F404" s="70">
        <v>74777.22</v>
      </c>
      <c r="G404" s="3">
        <f t="shared" si="55"/>
        <v>90444.78</v>
      </c>
      <c r="H404" s="8">
        <f t="shared" si="56"/>
        <v>45.258633838108722</v>
      </c>
      <c r="I404" s="31">
        <f t="shared" si="57"/>
        <v>-8404.6699999999983</v>
      </c>
      <c r="J404" s="22">
        <f t="shared" si="54"/>
        <v>-10.103966139745083</v>
      </c>
    </row>
    <row r="405" spans="1:10" x14ac:dyDescent="0.2">
      <c r="A405" s="11" t="s">
        <v>127</v>
      </c>
      <c r="B405" s="2" t="s">
        <v>128</v>
      </c>
      <c r="C405" s="3">
        <v>5052.8100000000004</v>
      </c>
      <c r="D405" s="70">
        <v>7128</v>
      </c>
      <c r="E405" s="70">
        <v>10178</v>
      </c>
      <c r="F405" s="70">
        <v>9882.7000000000007</v>
      </c>
      <c r="G405" s="3">
        <f t="shared" si="55"/>
        <v>295.29999999999927</v>
      </c>
      <c r="H405" s="8">
        <f t="shared" si="56"/>
        <v>97.09864413440755</v>
      </c>
      <c r="I405" s="31">
        <f t="shared" si="57"/>
        <v>4829.8900000000003</v>
      </c>
      <c r="J405" s="22">
        <f t="shared" si="54"/>
        <v>95.588197458443915</v>
      </c>
    </row>
    <row r="406" spans="1:10" x14ac:dyDescent="0.2">
      <c r="A406" s="11" t="s">
        <v>129</v>
      </c>
      <c r="B406" s="2" t="s">
        <v>130</v>
      </c>
      <c r="C406" s="3">
        <v>1440</v>
      </c>
      <c r="D406" s="70">
        <v>0</v>
      </c>
      <c r="E406" s="70">
        <v>1500</v>
      </c>
      <c r="F406" s="70">
        <v>1500</v>
      </c>
      <c r="G406" s="3">
        <f t="shared" si="55"/>
        <v>0</v>
      </c>
      <c r="H406" s="8">
        <f t="shared" si="56"/>
        <v>100</v>
      </c>
      <c r="I406" s="31">
        <f t="shared" si="57"/>
        <v>60</v>
      </c>
      <c r="J406" s="22">
        <f t="shared" si="54"/>
        <v>4.1666666666666714</v>
      </c>
    </row>
    <row r="407" spans="1:10" x14ac:dyDescent="0.2">
      <c r="A407" s="11" t="s">
        <v>131</v>
      </c>
      <c r="B407" s="2" t="s">
        <v>132</v>
      </c>
      <c r="C407" s="3">
        <v>1440</v>
      </c>
      <c r="D407" s="70">
        <v>0</v>
      </c>
      <c r="E407" s="70">
        <v>1500</v>
      </c>
      <c r="F407" s="70">
        <v>1500</v>
      </c>
      <c r="G407" s="3">
        <f t="shared" si="55"/>
        <v>0</v>
      </c>
      <c r="H407" s="8">
        <f t="shared" si="56"/>
        <v>100</v>
      </c>
      <c r="I407" s="31">
        <f t="shared" si="57"/>
        <v>60</v>
      </c>
      <c r="J407" s="22">
        <f t="shared" si="54"/>
        <v>4.1666666666666714</v>
      </c>
    </row>
    <row r="408" spans="1:10" x14ac:dyDescent="0.2">
      <c r="A408" s="11" t="s">
        <v>133</v>
      </c>
      <c r="B408" s="2" t="s">
        <v>134</v>
      </c>
      <c r="C408" s="3">
        <v>58729.27</v>
      </c>
      <c r="D408" s="70">
        <v>60000</v>
      </c>
      <c r="E408" s="70">
        <v>68447</v>
      </c>
      <c r="F408" s="70">
        <v>51939.91</v>
      </c>
      <c r="G408" s="3">
        <f t="shared" si="55"/>
        <v>16507.089999999997</v>
      </c>
      <c r="H408" s="8">
        <f t="shared" si="56"/>
        <v>75.883398834134439</v>
      </c>
      <c r="I408" s="31">
        <f t="shared" si="57"/>
        <v>-6789.3599999999933</v>
      </c>
      <c r="J408" s="22">
        <f t="shared" si="54"/>
        <v>-11.560436559146737</v>
      </c>
    </row>
    <row r="409" spans="1:10" x14ac:dyDescent="0.2">
      <c r="A409" s="78" t="s">
        <v>347</v>
      </c>
      <c r="B409" s="79" t="s">
        <v>346</v>
      </c>
      <c r="C409" s="80">
        <v>0</v>
      </c>
      <c r="D409" s="81">
        <v>0</v>
      </c>
      <c r="E409" s="81">
        <v>748295</v>
      </c>
      <c r="F409" s="81">
        <v>696494.17</v>
      </c>
      <c r="G409" s="80">
        <f t="shared" si="55"/>
        <v>51800.829999999958</v>
      </c>
      <c r="H409" s="82">
        <f t="shared" si="56"/>
        <v>93.077485483666209</v>
      </c>
      <c r="I409" s="83">
        <f t="shared" si="57"/>
        <v>696494.17</v>
      </c>
      <c r="J409" s="84">
        <f t="shared" si="54"/>
        <v>0</v>
      </c>
    </row>
    <row r="410" spans="1:10" x14ac:dyDescent="0.2">
      <c r="A410" s="11" t="s">
        <v>99</v>
      </c>
      <c r="B410" s="2" t="s">
        <v>100</v>
      </c>
      <c r="C410" s="3">
        <v>0</v>
      </c>
      <c r="D410" s="70">
        <v>0</v>
      </c>
      <c r="E410" s="70">
        <v>748295</v>
      </c>
      <c r="F410" s="70">
        <v>696494.17</v>
      </c>
      <c r="G410" s="3">
        <f t="shared" si="55"/>
        <v>51800.829999999958</v>
      </c>
      <c r="H410" s="8">
        <f t="shared" si="56"/>
        <v>93.077485483666209</v>
      </c>
      <c r="I410" s="31">
        <f t="shared" si="57"/>
        <v>696494.17</v>
      </c>
      <c r="J410" s="22">
        <f t="shared" si="54"/>
        <v>0</v>
      </c>
    </row>
    <row r="411" spans="1:10" x14ac:dyDescent="0.2">
      <c r="A411" s="11" t="s">
        <v>109</v>
      </c>
      <c r="B411" s="2" t="s">
        <v>110</v>
      </c>
      <c r="C411" s="32">
        <v>0</v>
      </c>
      <c r="D411" s="70">
        <v>0</v>
      </c>
      <c r="E411" s="70">
        <v>748295</v>
      </c>
      <c r="F411" s="70">
        <v>696494.17</v>
      </c>
      <c r="G411" s="3">
        <f t="shared" si="55"/>
        <v>51800.829999999958</v>
      </c>
      <c r="H411" s="8">
        <f t="shared" si="56"/>
        <v>93.077485483666209</v>
      </c>
      <c r="I411" s="31">
        <f t="shared" si="57"/>
        <v>696494.17</v>
      </c>
      <c r="J411" s="22">
        <f t="shared" si="54"/>
        <v>0</v>
      </c>
    </row>
    <row r="412" spans="1:10" x14ac:dyDescent="0.2">
      <c r="A412" s="11" t="s">
        <v>129</v>
      </c>
      <c r="B412" s="2" t="s">
        <v>130</v>
      </c>
      <c r="C412" s="85">
        <v>0</v>
      </c>
      <c r="D412" s="70">
        <v>0</v>
      </c>
      <c r="E412" s="70">
        <v>748295</v>
      </c>
      <c r="F412" s="70">
        <v>696494.17</v>
      </c>
      <c r="G412" s="85">
        <f t="shared" si="55"/>
        <v>51800.829999999958</v>
      </c>
      <c r="H412" s="97">
        <f t="shared" si="56"/>
        <v>93.077485483666209</v>
      </c>
      <c r="I412" s="98">
        <f t="shared" si="57"/>
        <v>696494.17</v>
      </c>
      <c r="J412" s="99">
        <f t="shared" si="54"/>
        <v>0</v>
      </c>
    </row>
    <row r="413" spans="1:10" x14ac:dyDescent="0.2">
      <c r="A413" s="11" t="s">
        <v>131</v>
      </c>
      <c r="B413" s="2" t="s">
        <v>132</v>
      </c>
      <c r="C413" s="3">
        <v>0</v>
      </c>
      <c r="D413" s="70">
        <v>0</v>
      </c>
      <c r="E413" s="70">
        <v>748295</v>
      </c>
      <c r="F413" s="70">
        <v>696494.17</v>
      </c>
      <c r="G413" s="3">
        <f t="shared" si="55"/>
        <v>51800.829999999958</v>
      </c>
      <c r="H413" s="8">
        <f t="shared" si="56"/>
        <v>93.077485483666209</v>
      </c>
      <c r="I413" s="31">
        <f t="shared" si="57"/>
        <v>696494.17</v>
      </c>
      <c r="J413" s="22">
        <f t="shared" si="54"/>
        <v>0</v>
      </c>
    </row>
    <row r="414" spans="1:10" x14ac:dyDescent="0.2">
      <c r="A414" s="78" t="s">
        <v>143</v>
      </c>
      <c r="B414" s="79" t="s">
        <v>144</v>
      </c>
      <c r="C414" s="86">
        <v>78585873.930000007</v>
      </c>
      <c r="D414" s="81">
        <v>86331367</v>
      </c>
      <c r="E414" s="81">
        <v>95139234.150000006</v>
      </c>
      <c r="F414" s="81">
        <v>80922940.609999999</v>
      </c>
      <c r="G414" s="80">
        <f t="shared" si="55"/>
        <v>14216293.540000007</v>
      </c>
      <c r="H414" s="82">
        <f t="shared" si="56"/>
        <v>85.057380725194747</v>
      </c>
      <c r="I414" s="83">
        <f t="shared" si="57"/>
        <v>2337066.6799999923</v>
      </c>
      <c r="J414" s="84">
        <f t="shared" si="54"/>
        <v>2.9739017499273785</v>
      </c>
    </row>
    <row r="415" spans="1:10" x14ac:dyDescent="0.2">
      <c r="A415" s="11" t="s">
        <v>99</v>
      </c>
      <c r="B415" s="2" t="s">
        <v>100</v>
      </c>
      <c r="C415" s="3">
        <v>78585873.930000007</v>
      </c>
      <c r="D415" s="70">
        <v>86331367</v>
      </c>
      <c r="E415" s="70">
        <v>95139234.150000006</v>
      </c>
      <c r="F415" s="70">
        <v>80922940.609999999</v>
      </c>
      <c r="G415" s="3">
        <f t="shared" si="55"/>
        <v>14216293.540000007</v>
      </c>
      <c r="H415" s="8">
        <f t="shared" si="56"/>
        <v>85.057380725194747</v>
      </c>
      <c r="I415" s="31">
        <f t="shared" si="57"/>
        <v>2337066.6799999923</v>
      </c>
      <c r="J415" s="22">
        <f t="shared" si="54"/>
        <v>2.9739017499273785</v>
      </c>
    </row>
    <row r="416" spans="1:10" x14ac:dyDescent="0.2">
      <c r="A416" s="11" t="s">
        <v>101</v>
      </c>
      <c r="B416" s="2" t="s">
        <v>102</v>
      </c>
      <c r="C416" s="3">
        <v>62598856.140000001</v>
      </c>
      <c r="D416" s="70">
        <v>70577150</v>
      </c>
      <c r="E416" s="70">
        <v>77956613.150000006</v>
      </c>
      <c r="F416" s="70">
        <v>69592677.189999998</v>
      </c>
      <c r="G416" s="3">
        <f t="shared" si="55"/>
        <v>8363935.9600000083</v>
      </c>
      <c r="H416" s="8">
        <f t="shared" si="56"/>
        <v>89.271037283384075</v>
      </c>
      <c r="I416" s="31">
        <f t="shared" si="57"/>
        <v>6993821.049999997</v>
      </c>
      <c r="J416" s="22">
        <f t="shared" si="54"/>
        <v>11.172442247760216</v>
      </c>
    </row>
    <row r="417" spans="1:10" x14ac:dyDescent="0.2">
      <c r="A417" s="11" t="s">
        <v>103</v>
      </c>
      <c r="B417" s="2" t="s">
        <v>104</v>
      </c>
      <c r="C417" s="3">
        <v>51187738.38000001</v>
      </c>
      <c r="D417" s="70">
        <v>57850124</v>
      </c>
      <c r="E417" s="70">
        <v>63742688.049999997</v>
      </c>
      <c r="F417" s="70">
        <v>56852701.230000004</v>
      </c>
      <c r="G417" s="3">
        <f t="shared" si="55"/>
        <v>6889986.8199999928</v>
      </c>
      <c r="H417" s="8">
        <f t="shared" si="56"/>
        <v>89.190937767488776</v>
      </c>
      <c r="I417" s="31">
        <f t="shared" si="57"/>
        <v>5664962.849999994</v>
      </c>
      <c r="J417" s="22">
        <f t="shared" si="54"/>
        <v>11.067030951719886</v>
      </c>
    </row>
    <row r="418" spans="1:10" x14ac:dyDescent="0.2">
      <c r="A418" s="11" t="s">
        <v>105</v>
      </c>
      <c r="B418" s="2" t="s">
        <v>106</v>
      </c>
      <c r="C418" s="3">
        <v>51187738.38000001</v>
      </c>
      <c r="D418" s="70">
        <v>57850124</v>
      </c>
      <c r="E418" s="70">
        <v>63742688.049999997</v>
      </c>
      <c r="F418" s="70">
        <v>56852701.230000004</v>
      </c>
      <c r="G418" s="3">
        <f t="shared" si="55"/>
        <v>6889986.8199999928</v>
      </c>
      <c r="H418" s="8">
        <f t="shared" si="56"/>
        <v>89.190937767488776</v>
      </c>
      <c r="I418" s="31">
        <f t="shared" si="57"/>
        <v>5664962.849999994</v>
      </c>
      <c r="J418" s="22">
        <f t="shared" si="54"/>
        <v>11.067030951719886</v>
      </c>
    </row>
    <row r="419" spans="1:10" x14ac:dyDescent="0.2">
      <c r="A419" s="11" t="s">
        <v>107</v>
      </c>
      <c r="B419" s="2" t="s">
        <v>108</v>
      </c>
      <c r="C419" s="3">
        <v>11411117.760000002</v>
      </c>
      <c r="D419" s="70">
        <v>12727026</v>
      </c>
      <c r="E419" s="70">
        <v>14213925.100000001</v>
      </c>
      <c r="F419" s="70">
        <v>12739975.959999999</v>
      </c>
      <c r="G419" s="3">
        <f t="shared" si="55"/>
        <v>1473949.1400000025</v>
      </c>
      <c r="H419" s="8">
        <f t="shared" si="56"/>
        <v>89.630245483705252</v>
      </c>
      <c r="I419" s="31">
        <f t="shared" si="57"/>
        <v>1328858.1999999974</v>
      </c>
      <c r="J419" s="22">
        <f t="shared" si="54"/>
        <v>11.645293896257172</v>
      </c>
    </row>
    <row r="420" spans="1:10" x14ac:dyDescent="0.2">
      <c r="A420" s="11" t="s">
        <v>109</v>
      </c>
      <c r="B420" s="2" t="s">
        <v>110</v>
      </c>
      <c r="C420" s="3">
        <v>15933267.260000002</v>
      </c>
      <c r="D420" s="70">
        <v>15703737</v>
      </c>
      <c r="E420" s="70">
        <v>17120331</v>
      </c>
      <c r="F420" s="70">
        <v>11283831.33</v>
      </c>
      <c r="G420" s="3">
        <f t="shared" si="55"/>
        <v>5836499.6699999999</v>
      </c>
      <c r="H420" s="8">
        <f t="shared" si="56"/>
        <v>65.908955440172264</v>
      </c>
      <c r="I420" s="31">
        <f t="shared" si="57"/>
        <v>-4649435.9300000016</v>
      </c>
      <c r="J420" s="22">
        <f t="shared" si="54"/>
        <v>-29.180681238381496</v>
      </c>
    </row>
    <row r="421" spans="1:10" x14ac:dyDescent="0.2">
      <c r="A421" s="11" t="s">
        <v>111</v>
      </c>
      <c r="B421" s="2" t="s">
        <v>112</v>
      </c>
      <c r="C421" s="3">
        <v>1825970.4300000002</v>
      </c>
      <c r="D421" s="70">
        <v>393743</v>
      </c>
      <c r="E421" s="70">
        <v>1391933</v>
      </c>
      <c r="F421" s="70">
        <v>1232005.9000000001</v>
      </c>
      <c r="G421" s="3">
        <f t="shared" si="55"/>
        <v>159927.09999999986</v>
      </c>
      <c r="H421" s="8">
        <f t="shared" si="56"/>
        <v>88.510431177362719</v>
      </c>
      <c r="I421" s="31">
        <f t="shared" si="57"/>
        <v>-593964.53</v>
      </c>
      <c r="J421" s="22">
        <f t="shared" si="54"/>
        <v>-32.528704750163996</v>
      </c>
    </row>
    <row r="422" spans="1:10" x14ac:dyDescent="0.2">
      <c r="A422" s="11" t="s">
        <v>145</v>
      </c>
      <c r="B422" s="2" t="s">
        <v>146</v>
      </c>
      <c r="C422" s="3">
        <v>68713.900000000009</v>
      </c>
      <c r="D422" s="70">
        <v>16000</v>
      </c>
      <c r="E422" s="70">
        <v>493843</v>
      </c>
      <c r="F422" s="70">
        <v>451215.20999999996</v>
      </c>
      <c r="G422" s="3">
        <f t="shared" si="55"/>
        <v>42627.790000000037</v>
      </c>
      <c r="H422" s="8">
        <f t="shared" si="56"/>
        <v>91.368149391608256</v>
      </c>
      <c r="I422" s="31">
        <f t="shared" si="57"/>
        <v>382501.30999999994</v>
      </c>
      <c r="J422" s="22">
        <f t="shared" si="54"/>
        <v>556.65783778827858</v>
      </c>
    </row>
    <row r="423" spans="1:10" x14ac:dyDescent="0.2">
      <c r="A423" s="11" t="s">
        <v>147</v>
      </c>
      <c r="B423" s="2" t="s">
        <v>148</v>
      </c>
      <c r="C423" s="3">
        <v>3773416.2199999997</v>
      </c>
      <c r="D423" s="70">
        <v>4167565</v>
      </c>
      <c r="E423" s="70">
        <v>4167565</v>
      </c>
      <c r="F423" s="70">
        <v>2526863.88</v>
      </c>
      <c r="G423" s="3">
        <f t="shared" si="55"/>
        <v>1640701.12</v>
      </c>
      <c r="H423" s="8">
        <f t="shared" si="56"/>
        <v>60.631660933902644</v>
      </c>
      <c r="I423" s="31">
        <f t="shared" si="57"/>
        <v>-1246552.3399999999</v>
      </c>
      <c r="J423" s="22">
        <f t="shared" si="54"/>
        <v>-33.035113735743678</v>
      </c>
    </row>
    <row r="424" spans="1:10" x14ac:dyDescent="0.2">
      <c r="A424" s="11" t="s">
        <v>113</v>
      </c>
      <c r="B424" s="2" t="s">
        <v>114</v>
      </c>
      <c r="C424" s="3">
        <v>3831264.08</v>
      </c>
      <c r="D424" s="70">
        <v>801000</v>
      </c>
      <c r="E424" s="70">
        <v>2687586</v>
      </c>
      <c r="F424" s="70">
        <v>1797972.51</v>
      </c>
      <c r="G424" s="3">
        <f t="shared" si="55"/>
        <v>889613.49</v>
      </c>
      <c r="H424" s="8">
        <f t="shared" si="56"/>
        <v>66.89916192449283</v>
      </c>
      <c r="I424" s="31">
        <f t="shared" si="57"/>
        <v>-2033291.57</v>
      </c>
      <c r="J424" s="22">
        <f t="shared" si="54"/>
        <v>-53.07103680516849</v>
      </c>
    </row>
    <row r="425" spans="1:10" x14ac:dyDescent="0.2">
      <c r="A425" s="11" t="s">
        <v>115</v>
      </c>
      <c r="B425" s="2" t="s">
        <v>116</v>
      </c>
      <c r="C425" s="3">
        <v>162519.93999999997</v>
      </c>
      <c r="D425" s="70">
        <v>47040</v>
      </c>
      <c r="E425" s="70">
        <v>71257</v>
      </c>
      <c r="F425" s="70">
        <v>33760.42</v>
      </c>
      <c r="G425" s="3">
        <f t="shared" si="55"/>
        <v>37496.58</v>
      </c>
      <c r="H425" s="8">
        <f t="shared" si="56"/>
        <v>47.378390894929616</v>
      </c>
      <c r="I425" s="31">
        <f t="shared" si="57"/>
        <v>-128759.51999999997</v>
      </c>
      <c r="J425" s="22">
        <v>69.446604188929683</v>
      </c>
    </row>
    <row r="426" spans="1:10" x14ac:dyDescent="0.2">
      <c r="A426" s="11" t="s">
        <v>117</v>
      </c>
      <c r="B426" s="2" t="s">
        <v>118</v>
      </c>
      <c r="C426" s="3">
        <v>6259865.6899999995</v>
      </c>
      <c r="D426" s="70">
        <v>10274889</v>
      </c>
      <c r="E426" s="70">
        <v>8297121</v>
      </c>
      <c r="F426" s="70">
        <v>5232915.41</v>
      </c>
      <c r="G426" s="3">
        <f t="shared" si="55"/>
        <v>3064205.59</v>
      </c>
      <c r="H426" s="8">
        <f t="shared" si="56"/>
        <v>63.069050216334077</v>
      </c>
      <c r="I426" s="31">
        <f t="shared" si="57"/>
        <v>-1026950.2799999993</v>
      </c>
      <c r="J426" s="22">
        <v>11.535321010183665</v>
      </c>
    </row>
    <row r="427" spans="1:10" x14ac:dyDescent="0.2">
      <c r="A427" s="11" t="s">
        <v>119</v>
      </c>
      <c r="B427" s="2" t="s">
        <v>120</v>
      </c>
      <c r="C427" s="3">
        <v>3079559.4899999998</v>
      </c>
      <c r="D427" s="70">
        <v>5336671</v>
      </c>
      <c r="E427" s="70">
        <v>4063195</v>
      </c>
      <c r="F427" s="70">
        <v>2722055.11</v>
      </c>
      <c r="G427" s="3">
        <f t="shared" si="55"/>
        <v>1341139.8900000001</v>
      </c>
      <c r="H427" s="8">
        <f t="shared" si="56"/>
        <v>66.992972525315665</v>
      </c>
      <c r="I427" s="31">
        <f t="shared" si="57"/>
        <v>-357504.37999999989</v>
      </c>
      <c r="J427" s="22">
        <v>7.939095152046761</v>
      </c>
    </row>
    <row r="428" spans="1:10" x14ac:dyDescent="0.2">
      <c r="A428" s="11" t="s">
        <v>121</v>
      </c>
      <c r="B428" s="2" t="s">
        <v>122</v>
      </c>
      <c r="C428" s="3">
        <v>256621.95</v>
      </c>
      <c r="D428" s="70">
        <v>449498</v>
      </c>
      <c r="E428" s="70">
        <v>523203</v>
      </c>
      <c r="F428" s="70">
        <v>229693.81999999998</v>
      </c>
      <c r="G428" s="3">
        <f t="shared" si="55"/>
        <v>293509.18000000005</v>
      </c>
      <c r="H428" s="8">
        <f t="shared" si="56"/>
        <v>43.901472277490761</v>
      </c>
      <c r="I428" s="31">
        <f t="shared" si="57"/>
        <v>-26928.130000000034</v>
      </c>
      <c r="J428" s="22">
        <v>-24.494020946466065</v>
      </c>
    </row>
    <row r="429" spans="1:10" x14ac:dyDescent="0.2">
      <c r="A429" s="11" t="s">
        <v>123</v>
      </c>
      <c r="B429" s="2" t="s">
        <v>124</v>
      </c>
      <c r="C429" s="3">
        <v>918267.75999999989</v>
      </c>
      <c r="D429" s="70">
        <v>1955447</v>
      </c>
      <c r="E429" s="70">
        <v>1618641</v>
      </c>
      <c r="F429" s="70">
        <v>849200.35</v>
      </c>
      <c r="G429" s="3">
        <f t="shared" si="55"/>
        <v>769440.65</v>
      </c>
      <c r="H429" s="8">
        <f t="shared" si="56"/>
        <v>52.463785978484424</v>
      </c>
      <c r="I429" s="31">
        <f t="shared" si="57"/>
        <v>-69067.409999999916</v>
      </c>
      <c r="J429" s="22">
        <v>54.035204142425499</v>
      </c>
    </row>
    <row r="430" spans="1:10" x14ac:dyDescent="0.2">
      <c r="A430" s="11" t="s">
        <v>125</v>
      </c>
      <c r="B430" s="2" t="s">
        <v>126</v>
      </c>
      <c r="C430" s="3">
        <v>1558128.1400000001</v>
      </c>
      <c r="D430" s="70">
        <v>1939198</v>
      </c>
      <c r="E430" s="70">
        <v>1498007</v>
      </c>
      <c r="F430" s="70">
        <v>1068162.67</v>
      </c>
      <c r="G430" s="3">
        <f t="shared" si="55"/>
        <v>429844.33000000007</v>
      </c>
      <c r="H430" s="8">
        <f t="shared" si="56"/>
        <v>71.305586021961176</v>
      </c>
      <c r="I430" s="31">
        <f t="shared" si="57"/>
        <v>-489965.4700000002</v>
      </c>
      <c r="J430" s="22">
        <f t="shared" ref="J430:J493" si="58">IF(C430=0,0,F430/C430*100-100)</f>
        <v>-31.445775056729303</v>
      </c>
    </row>
    <row r="431" spans="1:10" x14ac:dyDescent="0.2">
      <c r="A431" s="11" t="s">
        <v>127</v>
      </c>
      <c r="B431" s="2" t="s">
        <v>128</v>
      </c>
      <c r="C431" s="3">
        <v>447288.35000000003</v>
      </c>
      <c r="D431" s="70">
        <v>594075</v>
      </c>
      <c r="E431" s="70">
        <v>594075</v>
      </c>
      <c r="F431" s="70">
        <v>363803.46</v>
      </c>
      <c r="G431" s="3">
        <f t="shared" si="55"/>
        <v>230271.53999999998</v>
      </c>
      <c r="H431" s="8">
        <f t="shared" si="56"/>
        <v>61.238641585658385</v>
      </c>
      <c r="I431" s="31">
        <f t="shared" si="57"/>
        <v>-83484.890000000014</v>
      </c>
      <c r="J431" s="22">
        <f t="shared" si="58"/>
        <v>-18.664668999315552</v>
      </c>
    </row>
    <row r="432" spans="1:10" x14ac:dyDescent="0.2">
      <c r="A432" s="11" t="s">
        <v>129</v>
      </c>
      <c r="B432" s="2" t="s">
        <v>130</v>
      </c>
      <c r="C432" s="3">
        <v>11517</v>
      </c>
      <c r="D432" s="70">
        <v>3500</v>
      </c>
      <c r="E432" s="70">
        <v>11026</v>
      </c>
      <c r="F432" s="70">
        <v>9098</v>
      </c>
      <c r="G432" s="3">
        <f t="shared" si="55"/>
        <v>1928</v>
      </c>
      <c r="H432" s="8">
        <f t="shared" si="56"/>
        <v>82.514057681842914</v>
      </c>
      <c r="I432" s="31">
        <f t="shared" si="57"/>
        <v>-2419</v>
      </c>
      <c r="J432" s="22">
        <f t="shared" si="58"/>
        <v>-21.003733611183478</v>
      </c>
    </row>
    <row r="433" spans="1:10" x14ac:dyDescent="0.2">
      <c r="A433" s="11" t="s">
        <v>131</v>
      </c>
      <c r="B433" s="2" t="s">
        <v>132</v>
      </c>
      <c r="C433" s="3">
        <v>11517</v>
      </c>
      <c r="D433" s="70">
        <v>3500</v>
      </c>
      <c r="E433" s="70">
        <v>11026</v>
      </c>
      <c r="F433" s="70">
        <v>9098</v>
      </c>
      <c r="G433" s="3">
        <v>1810</v>
      </c>
      <c r="H433" s="8">
        <f t="shared" si="56"/>
        <v>82.514057681842914</v>
      </c>
      <c r="I433" s="31">
        <f t="shared" si="57"/>
        <v>-2419</v>
      </c>
      <c r="J433" s="22">
        <f t="shared" si="58"/>
        <v>-21.003733611183478</v>
      </c>
    </row>
    <row r="434" spans="1:10" x14ac:dyDescent="0.2">
      <c r="A434" s="11" t="s">
        <v>149</v>
      </c>
      <c r="B434" s="2" t="s">
        <v>150</v>
      </c>
      <c r="C434" s="3">
        <v>31860</v>
      </c>
      <c r="D434" s="70">
        <v>24480</v>
      </c>
      <c r="E434" s="70">
        <v>36290</v>
      </c>
      <c r="F434" s="70">
        <v>36290</v>
      </c>
      <c r="G434" s="3">
        <v>16367.469999999998</v>
      </c>
      <c r="H434" s="8">
        <f t="shared" si="56"/>
        <v>100</v>
      </c>
      <c r="I434" s="31">
        <f t="shared" si="57"/>
        <v>4430</v>
      </c>
      <c r="J434" s="22">
        <f t="shared" si="58"/>
        <v>13.904582548650353</v>
      </c>
    </row>
    <row r="435" spans="1:10" x14ac:dyDescent="0.2">
      <c r="A435" s="11" t="s">
        <v>151</v>
      </c>
      <c r="B435" s="2" t="s">
        <v>152</v>
      </c>
      <c r="C435" s="3">
        <v>31860</v>
      </c>
      <c r="D435" s="70">
        <v>24480</v>
      </c>
      <c r="E435" s="70">
        <v>36290</v>
      </c>
      <c r="F435" s="70">
        <v>36290</v>
      </c>
      <c r="G435" s="3">
        <f t="shared" ref="G435:G498" si="59">E435-F435</f>
        <v>0</v>
      </c>
      <c r="H435" s="8">
        <f t="shared" si="56"/>
        <v>100</v>
      </c>
      <c r="I435" s="31">
        <f t="shared" si="57"/>
        <v>4430</v>
      </c>
      <c r="J435" s="22">
        <f t="shared" si="58"/>
        <v>13.904582548650353</v>
      </c>
    </row>
    <row r="436" spans="1:10" x14ac:dyDescent="0.2">
      <c r="A436" s="11" t="s">
        <v>133</v>
      </c>
      <c r="B436" s="2" t="s">
        <v>134</v>
      </c>
      <c r="C436" s="3">
        <v>21890.530000000002</v>
      </c>
      <c r="D436" s="70">
        <v>26000</v>
      </c>
      <c r="E436" s="70">
        <v>26000</v>
      </c>
      <c r="F436" s="70">
        <v>10142.09</v>
      </c>
      <c r="G436" s="3">
        <f t="shared" si="59"/>
        <v>15857.91</v>
      </c>
      <c r="H436" s="8">
        <f t="shared" si="56"/>
        <v>39.008038461538462</v>
      </c>
      <c r="I436" s="31">
        <f t="shared" si="57"/>
        <v>-11748.440000000002</v>
      </c>
      <c r="J436" s="22">
        <f t="shared" si="58"/>
        <v>-53.669052325366266</v>
      </c>
    </row>
    <row r="437" spans="1:10" x14ac:dyDescent="0.2">
      <c r="A437" s="78" t="s">
        <v>157</v>
      </c>
      <c r="B437" s="79" t="s">
        <v>158</v>
      </c>
      <c r="C437" s="86">
        <v>17790056.110000003</v>
      </c>
      <c r="D437" s="81">
        <v>21425581</v>
      </c>
      <c r="E437" s="81">
        <v>21740352</v>
      </c>
      <c r="F437" s="81">
        <v>19533822.59</v>
      </c>
      <c r="G437" s="80">
        <f t="shared" si="59"/>
        <v>2206529.41</v>
      </c>
      <c r="H437" s="82">
        <f t="shared" si="56"/>
        <v>89.850535032735436</v>
      </c>
      <c r="I437" s="83">
        <f t="shared" si="57"/>
        <v>1743766.4799999967</v>
      </c>
      <c r="J437" s="84">
        <f t="shared" si="58"/>
        <v>9.8019166955848078</v>
      </c>
    </row>
    <row r="438" spans="1:10" x14ac:dyDescent="0.2">
      <c r="A438" s="11" t="s">
        <v>99</v>
      </c>
      <c r="B438" s="2" t="s">
        <v>100</v>
      </c>
      <c r="C438" s="3">
        <v>17790056.110000003</v>
      </c>
      <c r="D438" s="70">
        <v>21425581</v>
      </c>
      <c r="E438" s="70">
        <v>21740352</v>
      </c>
      <c r="F438" s="70">
        <v>19533822.59</v>
      </c>
      <c r="G438" s="3">
        <f t="shared" si="59"/>
        <v>2206529.41</v>
      </c>
      <c r="H438" s="8">
        <f t="shared" si="56"/>
        <v>89.850535032735436</v>
      </c>
      <c r="I438" s="31">
        <f t="shared" si="57"/>
        <v>1743766.4799999967</v>
      </c>
      <c r="J438" s="22">
        <f t="shared" si="58"/>
        <v>9.8019166955848078</v>
      </c>
    </row>
    <row r="439" spans="1:10" x14ac:dyDescent="0.2">
      <c r="A439" s="11" t="s">
        <v>101</v>
      </c>
      <c r="B439" s="2" t="s">
        <v>102</v>
      </c>
      <c r="C439" s="3">
        <v>13143305.940000001</v>
      </c>
      <c r="D439" s="70">
        <v>15395267</v>
      </c>
      <c r="E439" s="70">
        <v>15916671</v>
      </c>
      <c r="F439" s="70">
        <v>15559717.59</v>
      </c>
      <c r="G439" s="3">
        <f t="shared" si="59"/>
        <v>356953.41000000015</v>
      </c>
      <c r="H439" s="8">
        <f t="shared" si="56"/>
        <v>97.757361385430414</v>
      </c>
      <c r="I439" s="31">
        <f t="shared" si="57"/>
        <v>2416411.6499999985</v>
      </c>
      <c r="J439" s="22">
        <f t="shared" si="58"/>
        <v>18.385113007572571</v>
      </c>
    </row>
    <row r="440" spans="1:10" s="1" customFormat="1" x14ac:dyDescent="0.2">
      <c r="A440" s="11" t="s">
        <v>103</v>
      </c>
      <c r="B440" s="2" t="s">
        <v>104</v>
      </c>
      <c r="C440" s="3">
        <v>10751072.130000001</v>
      </c>
      <c r="D440" s="70">
        <v>12619072</v>
      </c>
      <c r="E440" s="70">
        <v>12980853</v>
      </c>
      <c r="F440" s="70">
        <v>12690220.9</v>
      </c>
      <c r="G440" s="3">
        <f t="shared" si="59"/>
        <v>290632.09999999963</v>
      </c>
      <c r="H440" s="8">
        <f t="shared" si="56"/>
        <v>97.761070863370847</v>
      </c>
      <c r="I440" s="31">
        <f t="shared" si="57"/>
        <v>1939148.7699999996</v>
      </c>
      <c r="J440" s="22">
        <f t="shared" si="58"/>
        <v>18.036794345272426</v>
      </c>
    </row>
    <row r="441" spans="1:10" s="1" customFormat="1" x14ac:dyDescent="0.2">
      <c r="A441" s="11" t="s">
        <v>105</v>
      </c>
      <c r="B441" s="2" t="s">
        <v>106</v>
      </c>
      <c r="C441" s="3">
        <v>10751072.130000001</v>
      </c>
      <c r="D441" s="70">
        <v>12619072</v>
      </c>
      <c r="E441" s="70">
        <v>12980853</v>
      </c>
      <c r="F441" s="70">
        <v>12690220.9</v>
      </c>
      <c r="G441" s="3">
        <f t="shared" si="59"/>
        <v>290632.09999999963</v>
      </c>
      <c r="H441" s="8">
        <f t="shared" si="56"/>
        <v>97.761070863370847</v>
      </c>
      <c r="I441" s="31">
        <f t="shared" si="57"/>
        <v>1939148.7699999996</v>
      </c>
      <c r="J441" s="22">
        <f t="shared" si="58"/>
        <v>18.036794345272426</v>
      </c>
    </row>
    <row r="442" spans="1:10" s="1" customFormat="1" x14ac:dyDescent="0.2">
      <c r="A442" s="11" t="s">
        <v>107</v>
      </c>
      <c r="B442" s="2" t="s">
        <v>108</v>
      </c>
      <c r="C442" s="3">
        <v>2392233.81</v>
      </c>
      <c r="D442" s="70">
        <v>2776195</v>
      </c>
      <c r="E442" s="70">
        <v>2935818</v>
      </c>
      <c r="F442" s="70">
        <v>2869496.69</v>
      </c>
      <c r="G442" s="3">
        <f t="shared" si="59"/>
        <v>66321.310000000056</v>
      </c>
      <c r="H442" s="8">
        <f t="shared" si="56"/>
        <v>97.740959759767122</v>
      </c>
      <c r="I442" s="31">
        <f t="shared" si="57"/>
        <v>477262.87999999989</v>
      </c>
      <c r="J442" s="22">
        <f t="shared" si="58"/>
        <v>19.950511442692132</v>
      </c>
    </row>
    <row r="443" spans="1:10" s="1" customFormat="1" x14ac:dyDescent="0.2">
      <c r="A443" s="11" t="s">
        <v>109</v>
      </c>
      <c r="B443" s="2" t="s">
        <v>110</v>
      </c>
      <c r="C443" s="3">
        <v>4644466.17</v>
      </c>
      <c r="D443" s="70">
        <v>6030014</v>
      </c>
      <c r="E443" s="70">
        <v>5823381</v>
      </c>
      <c r="F443" s="70">
        <v>3973977.59</v>
      </c>
      <c r="G443" s="3">
        <f t="shared" si="59"/>
        <v>1849403.4100000001</v>
      </c>
      <c r="H443" s="8">
        <f t="shared" si="56"/>
        <v>68.241758353094184</v>
      </c>
      <c r="I443" s="31">
        <f t="shared" si="57"/>
        <v>-670488.58000000007</v>
      </c>
      <c r="J443" s="22">
        <f t="shared" si="58"/>
        <v>-14.436289456275659</v>
      </c>
    </row>
    <row r="444" spans="1:10" x14ac:dyDescent="0.2">
      <c r="A444" s="11" t="s">
        <v>111</v>
      </c>
      <c r="B444" s="2" t="s">
        <v>112</v>
      </c>
      <c r="C444" s="3">
        <v>321594.88</v>
      </c>
      <c r="D444" s="70">
        <v>168218</v>
      </c>
      <c r="E444" s="70">
        <v>473828</v>
      </c>
      <c r="F444" s="70">
        <v>442182.77</v>
      </c>
      <c r="G444" s="85">
        <f t="shared" si="59"/>
        <v>31645.229999999981</v>
      </c>
      <c r="H444" s="97">
        <f t="shared" si="56"/>
        <v>93.321367669280846</v>
      </c>
      <c r="I444" s="98">
        <f t="shared" si="57"/>
        <v>120587.89000000001</v>
      </c>
      <c r="J444" s="99">
        <f t="shared" si="58"/>
        <v>37.496831417216612</v>
      </c>
    </row>
    <row r="445" spans="1:10" x14ac:dyDescent="0.2">
      <c r="A445" s="11" t="s">
        <v>145</v>
      </c>
      <c r="B445" s="2" t="s">
        <v>146</v>
      </c>
      <c r="C445" s="3">
        <v>15434.02</v>
      </c>
      <c r="D445" s="70">
        <v>6000</v>
      </c>
      <c r="E445" s="70">
        <v>116983</v>
      </c>
      <c r="F445" s="70">
        <v>114557.34</v>
      </c>
      <c r="G445" s="3">
        <f t="shared" si="59"/>
        <v>2425.6600000000035</v>
      </c>
      <c r="H445" s="8">
        <f t="shared" si="56"/>
        <v>97.926485044835573</v>
      </c>
      <c r="I445" s="31">
        <f t="shared" si="57"/>
        <v>99123.319999999992</v>
      </c>
      <c r="J445" s="22">
        <f t="shared" si="58"/>
        <v>642.23915739386109</v>
      </c>
    </row>
    <row r="446" spans="1:10" x14ac:dyDescent="0.2">
      <c r="A446" s="11" t="s">
        <v>147</v>
      </c>
      <c r="B446" s="2" t="s">
        <v>148</v>
      </c>
      <c r="C446" s="3">
        <v>1660665.52</v>
      </c>
      <c r="D446" s="70">
        <v>1853546</v>
      </c>
      <c r="E446" s="70">
        <v>1853546</v>
      </c>
      <c r="F446" s="70">
        <v>1114654.18</v>
      </c>
      <c r="G446" s="3">
        <f t="shared" si="59"/>
        <v>738891.82000000007</v>
      </c>
      <c r="H446" s="8">
        <f t="shared" si="56"/>
        <v>60.136310617594603</v>
      </c>
      <c r="I446" s="31">
        <f t="shared" si="57"/>
        <v>-546011.34000000008</v>
      </c>
      <c r="J446" s="22">
        <f t="shared" si="58"/>
        <v>-32.879067664390362</v>
      </c>
    </row>
    <row r="447" spans="1:10" x14ac:dyDescent="0.2">
      <c r="A447" s="11" t="s">
        <v>113</v>
      </c>
      <c r="B447" s="2" t="s">
        <v>114</v>
      </c>
      <c r="C447" s="3">
        <v>454649.84</v>
      </c>
      <c r="D447" s="70">
        <v>188500</v>
      </c>
      <c r="E447" s="70">
        <v>639109</v>
      </c>
      <c r="F447" s="70">
        <v>482178.54</v>
      </c>
      <c r="G447" s="3">
        <f t="shared" si="59"/>
        <v>156930.46000000002</v>
      </c>
      <c r="H447" s="8">
        <f t="shared" si="56"/>
        <v>75.445431061055316</v>
      </c>
      <c r="I447" s="31">
        <f t="shared" si="57"/>
        <v>27528.699999999953</v>
      </c>
      <c r="J447" s="22">
        <f t="shared" si="58"/>
        <v>6.0549234989283036</v>
      </c>
    </row>
    <row r="448" spans="1:10" x14ac:dyDescent="0.2">
      <c r="A448" s="11" t="s">
        <v>115</v>
      </c>
      <c r="B448" s="2" t="s">
        <v>116</v>
      </c>
      <c r="C448" s="3">
        <v>9528</v>
      </c>
      <c r="D448" s="70">
        <v>7560</v>
      </c>
      <c r="E448" s="70">
        <v>13818</v>
      </c>
      <c r="F448" s="70">
        <v>5868.2</v>
      </c>
      <c r="G448" s="3">
        <f t="shared" si="59"/>
        <v>7949.8</v>
      </c>
      <c r="H448" s="8">
        <f t="shared" si="56"/>
        <v>42.467795628889853</v>
      </c>
      <c r="I448" s="31">
        <f t="shared" si="57"/>
        <v>-3659.8</v>
      </c>
      <c r="J448" s="22">
        <f t="shared" si="58"/>
        <v>-38.410999160369443</v>
      </c>
    </row>
    <row r="449" spans="1:10" x14ac:dyDescent="0.2">
      <c r="A449" s="11" t="s">
        <v>117</v>
      </c>
      <c r="B449" s="2" t="s">
        <v>118</v>
      </c>
      <c r="C449" s="3">
        <v>2178793.9099999997</v>
      </c>
      <c r="D449" s="70">
        <v>3806190</v>
      </c>
      <c r="E449" s="70">
        <v>2720197</v>
      </c>
      <c r="F449" s="70">
        <v>1808872.56</v>
      </c>
      <c r="G449" s="3">
        <f t="shared" si="59"/>
        <v>911324.44</v>
      </c>
      <c r="H449" s="8">
        <f t="shared" si="56"/>
        <v>66.497851442377154</v>
      </c>
      <c r="I449" s="31">
        <f t="shared" si="57"/>
        <v>-369921.34999999963</v>
      </c>
      <c r="J449" s="22">
        <f t="shared" si="58"/>
        <v>-16.978262528740032</v>
      </c>
    </row>
    <row r="450" spans="1:10" x14ac:dyDescent="0.2">
      <c r="A450" s="11" t="s">
        <v>119</v>
      </c>
      <c r="B450" s="2" t="s">
        <v>120</v>
      </c>
      <c r="C450" s="3">
        <v>1233570.1299999999</v>
      </c>
      <c r="D450" s="70">
        <v>2445685</v>
      </c>
      <c r="E450" s="70">
        <v>1593168</v>
      </c>
      <c r="F450" s="70">
        <v>1037819.32</v>
      </c>
      <c r="G450" s="3">
        <f t="shared" si="59"/>
        <v>555348.68000000005</v>
      </c>
      <c r="H450" s="8">
        <f t="shared" si="56"/>
        <v>65.141863256103562</v>
      </c>
      <c r="I450" s="31">
        <f t="shared" si="57"/>
        <v>-195750.80999999994</v>
      </c>
      <c r="J450" s="22">
        <f t="shared" si="58"/>
        <v>-15.868640561197765</v>
      </c>
    </row>
    <row r="451" spans="1:10" x14ac:dyDescent="0.2">
      <c r="A451" s="11" t="s">
        <v>121</v>
      </c>
      <c r="B451" s="2" t="s">
        <v>122</v>
      </c>
      <c r="C451" s="3">
        <v>160375.96</v>
      </c>
      <c r="D451" s="70">
        <v>248528</v>
      </c>
      <c r="E451" s="70">
        <v>290133</v>
      </c>
      <c r="F451" s="70">
        <v>136426.31</v>
      </c>
      <c r="G451" s="3">
        <f t="shared" si="59"/>
        <v>153706.69</v>
      </c>
      <c r="H451" s="8">
        <f t="shared" si="56"/>
        <v>47.021989914970028</v>
      </c>
      <c r="I451" s="31">
        <f t="shared" si="57"/>
        <v>-23949.649999999994</v>
      </c>
      <c r="J451" s="22">
        <f t="shared" si="58"/>
        <v>-14.933441396079559</v>
      </c>
    </row>
    <row r="452" spans="1:10" x14ac:dyDescent="0.2">
      <c r="A452" s="11" t="s">
        <v>123</v>
      </c>
      <c r="B452" s="2" t="s">
        <v>124</v>
      </c>
      <c r="C452" s="3">
        <v>475786.56</v>
      </c>
      <c r="D452" s="70">
        <v>655543</v>
      </c>
      <c r="E452" s="70">
        <v>528722</v>
      </c>
      <c r="F452" s="70">
        <v>385250.37</v>
      </c>
      <c r="G452" s="3">
        <f t="shared" si="59"/>
        <v>143471.63</v>
      </c>
      <c r="H452" s="8">
        <f t="shared" si="56"/>
        <v>72.864448613827307</v>
      </c>
      <c r="I452" s="31">
        <f t="shared" si="57"/>
        <v>-90536.19</v>
      </c>
      <c r="J452" s="22">
        <f t="shared" si="58"/>
        <v>-19.028740534411057</v>
      </c>
    </row>
    <row r="453" spans="1:10" x14ac:dyDescent="0.2">
      <c r="A453" s="11" t="s">
        <v>125</v>
      </c>
      <c r="B453" s="2" t="s">
        <v>126</v>
      </c>
      <c r="C453" s="3">
        <v>288746.28000000003</v>
      </c>
      <c r="D453" s="70">
        <v>420866</v>
      </c>
      <c r="E453" s="70">
        <v>272606</v>
      </c>
      <c r="F453" s="70">
        <v>228865.3</v>
      </c>
      <c r="G453" s="3">
        <f t="shared" si="59"/>
        <v>43740.700000000012</v>
      </c>
      <c r="H453" s="8">
        <f t="shared" si="56"/>
        <v>83.954608482571913</v>
      </c>
      <c r="I453" s="31">
        <f t="shared" si="57"/>
        <v>-59880.98000000004</v>
      </c>
      <c r="J453" s="22">
        <f t="shared" si="58"/>
        <v>-20.738268905143997</v>
      </c>
    </row>
    <row r="454" spans="1:10" x14ac:dyDescent="0.2">
      <c r="A454" s="11" t="s">
        <v>127</v>
      </c>
      <c r="B454" s="2" t="s">
        <v>128</v>
      </c>
      <c r="C454" s="3">
        <v>20314.98</v>
      </c>
      <c r="D454" s="70">
        <v>35568</v>
      </c>
      <c r="E454" s="70">
        <v>35568</v>
      </c>
      <c r="F454" s="70">
        <v>20511.259999999998</v>
      </c>
      <c r="G454" s="3">
        <f t="shared" si="59"/>
        <v>15056.740000000002</v>
      </c>
      <c r="H454" s="8">
        <f t="shared" si="56"/>
        <v>57.667735042735032</v>
      </c>
      <c r="I454" s="31">
        <f t="shared" si="57"/>
        <v>196.27999999999884</v>
      </c>
      <c r="J454" s="22">
        <f t="shared" si="58"/>
        <v>0.96618357487923845</v>
      </c>
    </row>
    <row r="455" spans="1:10" x14ac:dyDescent="0.2">
      <c r="A455" s="11" t="s">
        <v>129</v>
      </c>
      <c r="B455" s="2" t="s">
        <v>130</v>
      </c>
      <c r="C455" s="3">
        <v>3800</v>
      </c>
      <c r="D455" s="70">
        <v>0</v>
      </c>
      <c r="E455" s="70">
        <v>5900</v>
      </c>
      <c r="F455" s="70">
        <v>5664</v>
      </c>
      <c r="G455" s="3">
        <f t="shared" si="59"/>
        <v>236</v>
      </c>
      <c r="H455" s="8">
        <f t="shared" ref="H455:H518" si="60">F455/E455*100</f>
        <v>96</v>
      </c>
      <c r="I455" s="31">
        <f t="shared" ref="I455:I518" si="61">F455-C455</f>
        <v>1864</v>
      </c>
      <c r="J455" s="22">
        <f t="shared" si="58"/>
        <v>49.05263157894737</v>
      </c>
    </row>
    <row r="456" spans="1:10" x14ac:dyDescent="0.2">
      <c r="A456" s="11" t="s">
        <v>131</v>
      </c>
      <c r="B456" s="2" t="s">
        <v>132</v>
      </c>
      <c r="C456" s="3">
        <v>3800</v>
      </c>
      <c r="D456" s="70">
        <v>0</v>
      </c>
      <c r="E456" s="70">
        <v>5900</v>
      </c>
      <c r="F456" s="70">
        <v>5664</v>
      </c>
      <c r="G456" s="3">
        <f t="shared" si="59"/>
        <v>236</v>
      </c>
      <c r="H456" s="8">
        <f t="shared" si="60"/>
        <v>96</v>
      </c>
      <c r="I456" s="31">
        <f t="shared" si="61"/>
        <v>1864</v>
      </c>
      <c r="J456" s="22">
        <f t="shared" si="58"/>
        <v>49.05263157894737</v>
      </c>
    </row>
    <row r="457" spans="1:10" x14ac:dyDescent="0.2">
      <c r="A457" s="11" t="s">
        <v>133</v>
      </c>
      <c r="B457" s="2" t="s">
        <v>134</v>
      </c>
      <c r="C457" s="3">
        <v>2284</v>
      </c>
      <c r="D457" s="70">
        <v>300</v>
      </c>
      <c r="E457" s="70">
        <v>300</v>
      </c>
      <c r="F457" s="70">
        <v>127.41</v>
      </c>
      <c r="G457" s="3">
        <f t="shared" si="59"/>
        <v>172.59</v>
      </c>
      <c r="H457" s="8">
        <f t="shared" si="60"/>
        <v>42.47</v>
      </c>
      <c r="I457" s="31">
        <f t="shared" si="61"/>
        <v>-2156.59</v>
      </c>
      <c r="J457" s="22">
        <f t="shared" si="58"/>
        <v>-94.421628721541154</v>
      </c>
    </row>
    <row r="458" spans="1:10" x14ac:dyDescent="0.2">
      <c r="A458" s="78" t="s">
        <v>159</v>
      </c>
      <c r="B458" s="79" t="s">
        <v>345</v>
      </c>
      <c r="C458" s="86">
        <v>46899649.310000002</v>
      </c>
      <c r="D458" s="81">
        <v>55171390</v>
      </c>
      <c r="E458" s="81">
        <v>63161159.149999999</v>
      </c>
      <c r="F458" s="81">
        <v>52078509.659999996</v>
      </c>
      <c r="G458" s="80">
        <f t="shared" si="59"/>
        <v>11082649.490000002</v>
      </c>
      <c r="H458" s="82">
        <f t="shared" si="60"/>
        <v>82.453378565013239</v>
      </c>
      <c r="I458" s="83">
        <f t="shared" si="61"/>
        <v>5178860.349999994</v>
      </c>
      <c r="J458" s="84">
        <f t="shared" si="58"/>
        <v>11.042428730689366</v>
      </c>
    </row>
    <row r="459" spans="1:10" x14ac:dyDescent="0.2">
      <c r="A459" s="11" t="s">
        <v>99</v>
      </c>
      <c r="B459" s="2" t="s">
        <v>100</v>
      </c>
      <c r="C459" s="3">
        <v>46899649.310000002</v>
      </c>
      <c r="D459" s="70">
        <v>55171390</v>
      </c>
      <c r="E459" s="70">
        <v>63161159.149999999</v>
      </c>
      <c r="F459" s="70">
        <v>52078509.659999996</v>
      </c>
      <c r="G459" s="3">
        <f t="shared" si="59"/>
        <v>11082649.490000002</v>
      </c>
      <c r="H459" s="8">
        <f t="shared" si="60"/>
        <v>82.453378565013239</v>
      </c>
      <c r="I459" s="31">
        <f t="shared" si="61"/>
        <v>5178860.349999994</v>
      </c>
      <c r="J459" s="22">
        <f t="shared" si="58"/>
        <v>11.042428730689366</v>
      </c>
    </row>
    <row r="460" spans="1:10" x14ac:dyDescent="0.2">
      <c r="A460" s="11" t="s">
        <v>101</v>
      </c>
      <c r="B460" s="2" t="s">
        <v>102</v>
      </c>
      <c r="C460" s="3">
        <v>36880105.210000001</v>
      </c>
      <c r="D460" s="70">
        <v>46102305</v>
      </c>
      <c r="E460" s="70">
        <v>52699536.149999999</v>
      </c>
      <c r="F460" s="70">
        <v>45447050.43</v>
      </c>
      <c r="G460" s="3">
        <f t="shared" si="59"/>
        <v>7252485.7199999988</v>
      </c>
      <c r="H460" s="8">
        <f t="shared" si="60"/>
        <v>86.238046385537302</v>
      </c>
      <c r="I460" s="31">
        <f t="shared" si="61"/>
        <v>8566945.2199999988</v>
      </c>
      <c r="J460" s="22">
        <f t="shared" si="58"/>
        <v>23.229177821534748</v>
      </c>
    </row>
    <row r="461" spans="1:10" x14ac:dyDescent="0.2">
      <c r="A461" s="11" t="s">
        <v>103</v>
      </c>
      <c r="B461" s="2" t="s">
        <v>104</v>
      </c>
      <c r="C461" s="3">
        <v>30143748.030000001</v>
      </c>
      <c r="D461" s="70">
        <v>37788774</v>
      </c>
      <c r="E461" s="70">
        <v>43124237.049999997</v>
      </c>
      <c r="F461" s="70">
        <v>37133116.68</v>
      </c>
      <c r="G461" s="3">
        <f t="shared" si="59"/>
        <v>5991120.3699999973</v>
      </c>
      <c r="H461" s="8">
        <f t="shared" si="60"/>
        <v>86.107301184126115</v>
      </c>
      <c r="I461" s="31">
        <f t="shared" si="61"/>
        <v>6989368.6499999985</v>
      </c>
      <c r="J461" s="22">
        <f t="shared" si="58"/>
        <v>23.186793636424909</v>
      </c>
    </row>
    <row r="462" spans="1:10" x14ac:dyDescent="0.2">
      <c r="A462" s="11" t="s">
        <v>105</v>
      </c>
      <c r="B462" s="2" t="s">
        <v>106</v>
      </c>
      <c r="C462" s="3">
        <v>30143748.030000001</v>
      </c>
      <c r="D462" s="70">
        <v>37788774</v>
      </c>
      <c r="E462" s="70">
        <v>43124237.049999997</v>
      </c>
      <c r="F462" s="70">
        <v>37133116.68</v>
      </c>
      <c r="G462" s="3">
        <f t="shared" si="59"/>
        <v>5991120.3699999973</v>
      </c>
      <c r="H462" s="8">
        <f t="shared" si="60"/>
        <v>86.107301184126115</v>
      </c>
      <c r="I462" s="31">
        <f t="shared" si="61"/>
        <v>6989368.6499999985</v>
      </c>
      <c r="J462" s="22">
        <f t="shared" si="58"/>
        <v>23.186793636424909</v>
      </c>
    </row>
    <row r="463" spans="1:10" x14ac:dyDescent="0.2">
      <c r="A463" s="11" t="s">
        <v>107</v>
      </c>
      <c r="B463" s="2" t="s">
        <v>108</v>
      </c>
      <c r="C463" s="3">
        <v>6736357.1799999997</v>
      </c>
      <c r="D463" s="70">
        <v>8313531</v>
      </c>
      <c r="E463" s="70">
        <v>9575299.1000000015</v>
      </c>
      <c r="F463" s="70">
        <v>8313933.75</v>
      </c>
      <c r="G463" s="3">
        <f t="shared" si="59"/>
        <v>1261365.3500000015</v>
      </c>
      <c r="H463" s="8">
        <f t="shared" si="60"/>
        <v>86.826883037000897</v>
      </c>
      <c r="I463" s="31">
        <f t="shared" si="61"/>
        <v>1577576.5700000003</v>
      </c>
      <c r="J463" s="22">
        <f t="shared" si="58"/>
        <v>23.418837924505681</v>
      </c>
    </row>
    <row r="464" spans="1:10" x14ac:dyDescent="0.2">
      <c r="A464" s="11" t="s">
        <v>109</v>
      </c>
      <c r="B464" s="2" t="s">
        <v>110</v>
      </c>
      <c r="C464" s="3">
        <v>10000526.65</v>
      </c>
      <c r="D464" s="70">
        <v>9043485</v>
      </c>
      <c r="E464" s="70">
        <v>10436023</v>
      </c>
      <c r="F464" s="70">
        <v>6621446.8299999991</v>
      </c>
      <c r="G464" s="3">
        <f t="shared" si="59"/>
        <v>3814576.1700000009</v>
      </c>
      <c r="H464" s="8">
        <f t="shared" si="60"/>
        <v>63.447990005388057</v>
      </c>
      <c r="I464" s="31">
        <f t="shared" si="61"/>
        <v>-3379079.8200000012</v>
      </c>
      <c r="J464" s="22">
        <f t="shared" si="58"/>
        <v>-33.789018701330107</v>
      </c>
    </row>
    <row r="465" spans="1:10" x14ac:dyDescent="0.2">
      <c r="A465" s="11" t="s">
        <v>111</v>
      </c>
      <c r="B465" s="2" t="s">
        <v>112</v>
      </c>
      <c r="C465" s="3">
        <v>1205501.8</v>
      </c>
      <c r="D465" s="70">
        <v>3525</v>
      </c>
      <c r="E465" s="70">
        <v>548526</v>
      </c>
      <c r="F465" s="70">
        <v>485171.07</v>
      </c>
      <c r="G465" s="3">
        <f t="shared" si="59"/>
        <v>63354.929999999993</v>
      </c>
      <c r="H465" s="8">
        <f t="shared" si="60"/>
        <v>88.449967731702785</v>
      </c>
      <c r="I465" s="31">
        <f t="shared" si="61"/>
        <v>-720330.73</v>
      </c>
      <c r="J465" s="22">
        <f t="shared" si="58"/>
        <v>-59.753600533819196</v>
      </c>
    </row>
    <row r="466" spans="1:10" x14ac:dyDescent="0.2">
      <c r="A466" s="11" t="s">
        <v>145</v>
      </c>
      <c r="B466" s="2" t="s">
        <v>146</v>
      </c>
      <c r="C466" s="3">
        <v>50281.03</v>
      </c>
      <c r="D466" s="70">
        <v>10000</v>
      </c>
      <c r="E466" s="70">
        <v>376860</v>
      </c>
      <c r="F466" s="70">
        <v>336657.87</v>
      </c>
      <c r="G466" s="3">
        <f t="shared" si="59"/>
        <v>40202.130000000005</v>
      </c>
      <c r="H466" s="8">
        <f t="shared" si="60"/>
        <v>89.332343575863717</v>
      </c>
      <c r="I466" s="31">
        <f t="shared" si="61"/>
        <v>286376.83999999997</v>
      </c>
      <c r="J466" s="22">
        <f t="shared" si="58"/>
        <v>569.5524534799705</v>
      </c>
    </row>
    <row r="467" spans="1:10" x14ac:dyDescent="0.2">
      <c r="A467" s="11" t="s">
        <v>147</v>
      </c>
      <c r="B467" s="2" t="s">
        <v>148</v>
      </c>
      <c r="C467" s="3">
        <v>2074048.7</v>
      </c>
      <c r="D467" s="70">
        <v>2314019</v>
      </c>
      <c r="E467" s="70">
        <v>2314019</v>
      </c>
      <c r="F467" s="70">
        <v>1412209.7</v>
      </c>
      <c r="G467" s="3">
        <f t="shared" si="59"/>
        <v>901809.3</v>
      </c>
      <c r="H467" s="8">
        <f t="shared" si="60"/>
        <v>61.028440129488992</v>
      </c>
      <c r="I467" s="31">
        <f t="shared" si="61"/>
        <v>-661839</v>
      </c>
      <c r="J467" s="22">
        <f t="shared" si="58"/>
        <v>-31.910485033451721</v>
      </c>
    </row>
    <row r="468" spans="1:10" x14ac:dyDescent="0.2">
      <c r="A468" s="11" t="s">
        <v>113</v>
      </c>
      <c r="B468" s="2" t="s">
        <v>114</v>
      </c>
      <c r="C468" s="3">
        <v>3001002.12</v>
      </c>
      <c r="D468" s="70">
        <v>537000</v>
      </c>
      <c r="E468" s="70">
        <v>1852505</v>
      </c>
      <c r="F468" s="70">
        <v>1143066.42</v>
      </c>
      <c r="G468" s="85">
        <f t="shared" si="59"/>
        <v>709438.58000000007</v>
      </c>
      <c r="H468" s="97">
        <f t="shared" si="60"/>
        <v>61.703823741366413</v>
      </c>
      <c r="I468" s="98">
        <f t="shared" si="61"/>
        <v>-1857935.7000000002</v>
      </c>
      <c r="J468" s="99">
        <f t="shared" si="58"/>
        <v>-61.910509413435541</v>
      </c>
    </row>
    <row r="469" spans="1:10" x14ac:dyDescent="0.2">
      <c r="A469" s="11" t="s">
        <v>115</v>
      </c>
      <c r="B469" s="2" t="s">
        <v>116</v>
      </c>
      <c r="C469" s="3">
        <v>69838.83</v>
      </c>
      <c r="D469" s="70">
        <v>14280</v>
      </c>
      <c r="E469" s="70">
        <v>25009</v>
      </c>
      <c r="F469" s="70">
        <v>15258.6</v>
      </c>
      <c r="G469" s="3">
        <f t="shared" si="59"/>
        <v>9750.4</v>
      </c>
      <c r="H469" s="8">
        <f t="shared" si="60"/>
        <v>61.01243552321165</v>
      </c>
      <c r="I469" s="31">
        <f t="shared" si="61"/>
        <v>-54580.23</v>
      </c>
      <c r="J469" s="22">
        <f t="shared" si="58"/>
        <v>-78.151695840265361</v>
      </c>
    </row>
    <row r="470" spans="1:10" x14ac:dyDescent="0.2">
      <c r="A470" s="11" t="s">
        <v>117</v>
      </c>
      <c r="B470" s="2" t="s">
        <v>118</v>
      </c>
      <c r="C470" s="3">
        <v>3592137.1700000004</v>
      </c>
      <c r="D470" s="70">
        <v>6161161</v>
      </c>
      <c r="E470" s="70">
        <v>5313978</v>
      </c>
      <c r="F470" s="70">
        <v>3225649.17</v>
      </c>
      <c r="G470" s="3">
        <f t="shared" si="59"/>
        <v>2088328.83</v>
      </c>
      <c r="H470" s="8">
        <f t="shared" si="60"/>
        <v>60.701214231598243</v>
      </c>
      <c r="I470" s="31">
        <f t="shared" si="61"/>
        <v>-366488.00000000047</v>
      </c>
      <c r="J470" s="22">
        <f t="shared" si="58"/>
        <v>-10.202505713332783</v>
      </c>
    </row>
    <row r="471" spans="1:10" x14ac:dyDescent="0.2">
      <c r="A471" s="11" t="s">
        <v>119</v>
      </c>
      <c r="B471" s="2" t="s">
        <v>120</v>
      </c>
      <c r="C471" s="3">
        <v>1409054.72</v>
      </c>
      <c r="D471" s="70">
        <v>2608793</v>
      </c>
      <c r="E471" s="70">
        <v>2229481</v>
      </c>
      <c r="F471" s="70">
        <v>1501294.37</v>
      </c>
      <c r="G471" s="3">
        <f t="shared" si="59"/>
        <v>728186.62999999989</v>
      </c>
      <c r="H471" s="8">
        <f t="shared" si="60"/>
        <v>67.338289494281412</v>
      </c>
      <c r="I471" s="31">
        <f t="shared" si="61"/>
        <v>92239.65000000014</v>
      </c>
      <c r="J471" s="22">
        <f t="shared" si="58"/>
        <v>6.5462078009291389</v>
      </c>
    </row>
    <row r="472" spans="1:10" x14ac:dyDescent="0.2">
      <c r="A472" s="11" t="s">
        <v>121</v>
      </c>
      <c r="B472" s="2" t="s">
        <v>122</v>
      </c>
      <c r="C472" s="3">
        <v>86649.09</v>
      </c>
      <c r="D472" s="70">
        <v>195992</v>
      </c>
      <c r="E472" s="70">
        <v>227237</v>
      </c>
      <c r="F472" s="70">
        <v>89619.81</v>
      </c>
      <c r="G472" s="3">
        <f t="shared" si="59"/>
        <v>137617.19</v>
      </c>
      <c r="H472" s="8">
        <f t="shared" si="60"/>
        <v>39.43891619762627</v>
      </c>
      <c r="I472" s="31">
        <f t="shared" si="61"/>
        <v>2970.7200000000012</v>
      </c>
      <c r="J472" s="22">
        <f t="shared" si="58"/>
        <v>3.4284491620165909</v>
      </c>
    </row>
    <row r="473" spans="1:10" x14ac:dyDescent="0.2">
      <c r="A473" s="11" t="s">
        <v>123</v>
      </c>
      <c r="B473" s="2" t="s">
        <v>124</v>
      </c>
      <c r="C473" s="3">
        <v>406716.6</v>
      </c>
      <c r="D473" s="70">
        <v>1283185</v>
      </c>
      <c r="E473" s="70">
        <v>1077000</v>
      </c>
      <c r="F473" s="70">
        <v>454556.86</v>
      </c>
      <c r="G473" s="3">
        <f t="shared" si="59"/>
        <v>622443.14</v>
      </c>
      <c r="H473" s="8">
        <f t="shared" si="60"/>
        <v>42.20583658310121</v>
      </c>
      <c r="I473" s="31">
        <f t="shared" si="61"/>
        <v>47840.260000000009</v>
      </c>
      <c r="J473" s="22">
        <f t="shared" si="58"/>
        <v>11.762554073278551</v>
      </c>
    </row>
    <row r="474" spans="1:10" x14ac:dyDescent="0.2">
      <c r="A474" s="11" t="s">
        <v>125</v>
      </c>
      <c r="B474" s="2" t="s">
        <v>126</v>
      </c>
      <c r="C474" s="3">
        <v>1269381.8600000001</v>
      </c>
      <c r="D474" s="70">
        <v>1518332</v>
      </c>
      <c r="E474" s="70">
        <v>1225401</v>
      </c>
      <c r="F474" s="70">
        <v>839297.37</v>
      </c>
      <c r="G474" s="3">
        <f t="shared" si="59"/>
        <v>386103.63</v>
      </c>
      <c r="H474" s="8">
        <f t="shared" si="60"/>
        <v>68.491650488289139</v>
      </c>
      <c r="I474" s="31">
        <f t="shared" si="61"/>
        <v>-430084.49000000011</v>
      </c>
      <c r="J474" s="22">
        <f t="shared" si="58"/>
        <v>-33.881411382387341</v>
      </c>
    </row>
    <row r="475" spans="1:10" x14ac:dyDescent="0.2">
      <c r="A475" s="11" t="s">
        <v>127</v>
      </c>
      <c r="B475" s="2" t="s">
        <v>128</v>
      </c>
      <c r="C475" s="3">
        <v>420334.9</v>
      </c>
      <c r="D475" s="70">
        <v>554859</v>
      </c>
      <c r="E475" s="70">
        <v>554859</v>
      </c>
      <c r="F475" s="70">
        <v>340880.76</v>
      </c>
      <c r="G475" s="3">
        <f t="shared" si="59"/>
        <v>213978.23999999999</v>
      </c>
      <c r="H475" s="8">
        <f t="shared" si="60"/>
        <v>61.435564711034694</v>
      </c>
      <c r="I475" s="31">
        <f t="shared" si="61"/>
        <v>-79454.140000000014</v>
      </c>
      <c r="J475" s="22">
        <f t="shared" si="58"/>
        <v>-18.90257982384999</v>
      </c>
    </row>
    <row r="476" spans="1:10" x14ac:dyDescent="0.2">
      <c r="A476" s="11" t="s">
        <v>129</v>
      </c>
      <c r="B476" s="2" t="s">
        <v>130</v>
      </c>
      <c r="C476" s="3">
        <v>7717</v>
      </c>
      <c r="D476" s="70">
        <v>3500</v>
      </c>
      <c r="E476" s="70">
        <v>5126</v>
      </c>
      <c r="F476" s="70">
        <v>3434</v>
      </c>
      <c r="G476" s="3">
        <f t="shared" si="59"/>
        <v>1692</v>
      </c>
      <c r="H476" s="8">
        <f t="shared" si="60"/>
        <v>66.991806476785015</v>
      </c>
      <c r="I476" s="31">
        <f t="shared" si="61"/>
        <v>-4283</v>
      </c>
      <c r="J476" s="22">
        <f t="shared" si="58"/>
        <v>-55.500842296229102</v>
      </c>
    </row>
    <row r="477" spans="1:10" x14ac:dyDescent="0.2">
      <c r="A477" s="11" t="s">
        <v>131</v>
      </c>
      <c r="B477" s="2" t="s">
        <v>132</v>
      </c>
      <c r="C477" s="3">
        <v>7717</v>
      </c>
      <c r="D477" s="70">
        <v>3500</v>
      </c>
      <c r="E477" s="70">
        <v>5126</v>
      </c>
      <c r="F477" s="70">
        <v>3434</v>
      </c>
      <c r="G477" s="3">
        <f t="shared" si="59"/>
        <v>1692</v>
      </c>
      <c r="H477" s="8">
        <f t="shared" si="60"/>
        <v>66.991806476785015</v>
      </c>
      <c r="I477" s="31">
        <f t="shared" si="61"/>
        <v>-4283</v>
      </c>
      <c r="J477" s="22">
        <f t="shared" si="58"/>
        <v>-55.500842296229102</v>
      </c>
    </row>
    <row r="478" spans="1:10" x14ac:dyDescent="0.2">
      <c r="A478" s="11" t="s">
        <v>133</v>
      </c>
      <c r="B478" s="2" t="s">
        <v>134</v>
      </c>
      <c r="C478" s="3">
        <v>19017.45</v>
      </c>
      <c r="D478" s="70">
        <v>25600</v>
      </c>
      <c r="E478" s="70">
        <v>25600</v>
      </c>
      <c r="F478" s="70">
        <v>10012.4</v>
      </c>
      <c r="G478" s="3">
        <f t="shared" si="59"/>
        <v>15587.6</v>
      </c>
      <c r="H478" s="8">
        <f t="shared" si="60"/>
        <v>39.110937499999999</v>
      </c>
      <c r="I478" s="31">
        <f t="shared" si="61"/>
        <v>-9005.0500000000011</v>
      </c>
      <c r="J478" s="22">
        <f t="shared" si="58"/>
        <v>-47.351511375079205</v>
      </c>
    </row>
    <row r="479" spans="1:10" x14ac:dyDescent="0.2">
      <c r="A479" s="78" t="s">
        <v>163</v>
      </c>
      <c r="B479" s="79" t="s">
        <v>344</v>
      </c>
      <c r="C479" s="86">
        <v>2595787.1700000004</v>
      </c>
      <c r="D479" s="81">
        <v>2842728</v>
      </c>
      <c r="E479" s="81">
        <v>3205418</v>
      </c>
      <c r="F479" s="81">
        <v>3005468.41</v>
      </c>
      <c r="G479" s="80">
        <f t="shared" si="59"/>
        <v>199949.58999999985</v>
      </c>
      <c r="H479" s="82">
        <f t="shared" si="60"/>
        <v>93.762136794639588</v>
      </c>
      <c r="I479" s="83">
        <f t="shared" si="61"/>
        <v>409681.23999999976</v>
      </c>
      <c r="J479" s="84">
        <f t="shared" si="58"/>
        <v>15.782543528019659</v>
      </c>
    </row>
    <row r="480" spans="1:10" x14ac:dyDescent="0.2">
      <c r="A480" s="11" t="s">
        <v>99</v>
      </c>
      <c r="B480" s="2" t="s">
        <v>100</v>
      </c>
      <c r="C480" s="3">
        <v>2595787.1700000004</v>
      </c>
      <c r="D480" s="70">
        <v>2842728</v>
      </c>
      <c r="E480" s="70">
        <v>3205418</v>
      </c>
      <c r="F480" s="70">
        <v>3005468.41</v>
      </c>
      <c r="G480" s="3">
        <f t="shared" si="59"/>
        <v>199949.58999999985</v>
      </c>
      <c r="H480" s="8">
        <f t="shared" si="60"/>
        <v>93.762136794639588</v>
      </c>
      <c r="I480" s="31">
        <f t="shared" si="61"/>
        <v>409681.23999999976</v>
      </c>
      <c r="J480" s="22">
        <f t="shared" si="58"/>
        <v>15.782543528019659</v>
      </c>
    </row>
    <row r="481" spans="1:10" x14ac:dyDescent="0.2">
      <c r="A481" s="11" t="s">
        <v>101</v>
      </c>
      <c r="B481" s="2" t="s">
        <v>102</v>
      </c>
      <c r="C481" s="3">
        <v>2281509.6800000002</v>
      </c>
      <c r="D481" s="70">
        <v>2601917</v>
      </c>
      <c r="E481" s="70">
        <v>2728470</v>
      </c>
      <c r="F481" s="70">
        <v>2602214.6900000004</v>
      </c>
      <c r="G481" s="3">
        <f t="shared" si="59"/>
        <v>126255.30999999959</v>
      </c>
      <c r="H481" s="8">
        <f t="shared" si="60"/>
        <v>95.372670031189656</v>
      </c>
      <c r="I481" s="31">
        <f t="shared" si="61"/>
        <v>320705.01000000024</v>
      </c>
      <c r="J481" s="22">
        <f t="shared" si="58"/>
        <v>14.056701701129754</v>
      </c>
    </row>
    <row r="482" spans="1:10" x14ac:dyDescent="0.2">
      <c r="A482" s="11" t="s">
        <v>103</v>
      </c>
      <c r="B482" s="2" t="s">
        <v>104</v>
      </c>
      <c r="C482" s="3">
        <v>1860860.02</v>
      </c>
      <c r="D482" s="70">
        <v>2132719</v>
      </c>
      <c r="E482" s="70">
        <v>2226140</v>
      </c>
      <c r="F482" s="70">
        <v>2123218.7000000002</v>
      </c>
      <c r="G482" s="3">
        <f t="shared" si="59"/>
        <v>102921.29999999981</v>
      </c>
      <c r="H482" s="8">
        <f t="shared" si="60"/>
        <v>95.376692391314123</v>
      </c>
      <c r="I482" s="31">
        <f t="shared" si="61"/>
        <v>262358.68000000017</v>
      </c>
      <c r="J482" s="22">
        <f t="shared" si="58"/>
        <v>14.09878643101807</v>
      </c>
    </row>
    <row r="483" spans="1:10" x14ac:dyDescent="0.2">
      <c r="A483" s="11" t="s">
        <v>105</v>
      </c>
      <c r="B483" s="2" t="s">
        <v>106</v>
      </c>
      <c r="C483" s="3">
        <v>1860860.02</v>
      </c>
      <c r="D483" s="70">
        <v>2132719</v>
      </c>
      <c r="E483" s="70">
        <v>2226140</v>
      </c>
      <c r="F483" s="70">
        <v>2123218.7000000002</v>
      </c>
      <c r="G483" s="3">
        <f t="shared" si="59"/>
        <v>102921.29999999981</v>
      </c>
      <c r="H483" s="8">
        <f t="shared" si="60"/>
        <v>95.376692391314123</v>
      </c>
      <c r="I483" s="31">
        <f t="shared" si="61"/>
        <v>262358.68000000017</v>
      </c>
      <c r="J483" s="22">
        <f t="shared" si="58"/>
        <v>14.09878643101807</v>
      </c>
    </row>
    <row r="484" spans="1:10" x14ac:dyDescent="0.2">
      <c r="A484" s="11" t="s">
        <v>107</v>
      </c>
      <c r="B484" s="2" t="s">
        <v>108</v>
      </c>
      <c r="C484" s="3">
        <v>420649.66</v>
      </c>
      <c r="D484" s="70">
        <v>469198</v>
      </c>
      <c r="E484" s="70">
        <v>502330</v>
      </c>
      <c r="F484" s="70">
        <v>478995.99</v>
      </c>
      <c r="G484" s="3">
        <f t="shared" si="59"/>
        <v>23334.010000000009</v>
      </c>
      <c r="H484" s="8">
        <f t="shared" si="60"/>
        <v>95.354844424979589</v>
      </c>
      <c r="I484" s="31">
        <f t="shared" si="61"/>
        <v>58346.330000000016</v>
      </c>
      <c r="J484" s="22">
        <f t="shared" si="58"/>
        <v>13.870528268107947</v>
      </c>
    </row>
    <row r="485" spans="1:10" x14ac:dyDescent="0.2">
      <c r="A485" s="11" t="s">
        <v>109</v>
      </c>
      <c r="B485" s="2" t="s">
        <v>110</v>
      </c>
      <c r="C485" s="3">
        <v>314277.49</v>
      </c>
      <c r="D485" s="70">
        <v>240811</v>
      </c>
      <c r="E485" s="70">
        <v>476948</v>
      </c>
      <c r="F485" s="70">
        <v>403253.72</v>
      </c>
      <c r="G485" s="3">
        <f t="shared" si="59"/>
        <v>73694.280000000028</v>
      </c>
      <c r="H485" s="8">
        <f t="shared" si="60"/>
        <v>84.548780999186491</v>
      </c>
      <c r="I485" s="31">
        <f t="shared" si="61"/>
        <v>88976.229999999981</v>
      </c>
      <c r="J485" s="22">
        <f t="shared" si="58"/>
        <v>28.311359493166378</v>
      </c>
    </row>
    <row r="486" spans="1:10" x14ac:dyDescent="0.2">
      <c r="A486" s="11" t="s">
        <v>111</v>
      </c>
      <c r="B486" s="2" t="s">
        <v>112</v>
      </c>
      <c r="C486" s="3">
        <v>59535.6</v>
      </c>
      <c r="D486" s="70">
        <v>5500</v>
      </c>
      <c r="E486" s="70">
        <v>147794</v>
      </c>
      <c r="F486" s="70">
        <v>138073.26</v>
      </c>
      <c r="G486" s="3">
        <f t="shared" si="59"/>
        <v>9720.7399999999907</v>
      </c>
      <c r="H486" s="8">
        <f t="shared" si="60"/>
        <v>93.422777649972261</v>
      </c>
      <c r="I486" s="31">
        <f t="shared" si="61"/>
        <v>78537.66</v>
      </c>
      <c r="J486" s="22">
        <f t="shared" si="58"/>
        <v>131.91713865317558</v>
      </c>
    </row>
    <row r="487" spans="1:10" x14ac:dyDescent="0.2">
      <c r="A487" s="11" t="s">
        <v>113</v>
      </c>
      <c r="B487" s="2" t="s">
        <v>114</v>
      </c>
      <c r="C487" s="3">
        <v>39293.620000000003</v>
      </c>
      <c r="D487" s="70">
        <v>19500</v>
      </c>
      <c r="E487" s="70">
        <v>133446</v>
      </c>
      <c r="F487" s="70">
        <v>123373.28</v>
      </c>
      <c r="G487" s="3">
        <f t="shared" si="59"/>
        <v>10072.720000000001</v>
      </c>
      <c r="H487" s="8">
        <f t="shared" si="60"/>
        <v>92.45183819672377</v>
      </c>
      <c r="I487" s="31">
        <f t="shared" si="61"/>
        <v>84079.66</v>
      </c>
      <c r="J487" s="22">
        <f t="shared" si="58"/>
        <v>213.97789259426844</v>
      </c>
    </row>
    <row r="488" spans="1:10" x14ac:dyDescent="0.2">
      <c r="A488" s="11" t="s">
        <v>115</v>
      </c>
      <c r="B488" s="2" t="s">
        <v>116</v>
      </c>
      <c r="C488" s="3">
        <v>59572.34</v>
      </c>
      <c r="D488" s="70">
        <v>14000</v>
      </c>
      <c r="E488" s="70">
        <v>14636</v>
      </c>
      <c r="F488" s="70">
        <v>6799.62</v>
      </c>
      <c r="G488" s="3">
        <f t="shared" si="59"/>
        <v>7836.38</v>
      </c>
      <c r="H488" s="8">
        <f t="shared" si="60"/>
        <v>46.458185296529102</v>
      </c>
      <c r="I488" s="31">
        <f t="shared" si="61"/>
        <v>-52772.719999999994</v>
      </c>
      <c r="J488" s="22">
        <f t="shared" si="58"/>
        <v>-88.585944416485901</v>
      </c>
    </row>
    <row r="489" spans="1:10" x14ac:dyDescent="0.2">
      <c r="A489" s="11" t="s">
        <v>117</v>
      </c>
      <c r="B489" s="2" t="s">
        <v>118</v>
      </c>
      <c r="C489" s="3">
        <v>155875.93000000002</v>
      </c>
      <c r="D489" s="70">
        <v>201811</v>
      </c>
      <c r="E489" s="70">
        <v>181072</v>
      </c>
      <c r="F489" s="70">
        <v>135007.56</v>
      </c>
      <c r="G489" s="3">
        <f t="shared" si="59"/>
        <v>46064.44</v>
      </c>
      <c r="H489" s="8">
        <f t="shared" si="60"/>
        <v>74.560152867367677</v>
      </c>
      <c r="I489" s="31">
        <f t="shared" si="61"/>
        <v>-20868.370000000024</v>
      </c>
      <c r="J489" s="22">
        <f t="shared" si="58"/>
        <v>-13.387807854618757</v>
      </c>
    </row>
    <row r="490" spans="1:10" x14ac:dyDescent="0.2">
      <c r="A490" s="11" t="s">
        <v>119</v>
      </c>
      <c r="B490" s="2" t="s">
        <v>120</v>
      </c>
      <c r="C490" s="3">
        <v>143833.24</v>
      </c>
      <c r="D490" s="70">
        <v>185717</v>
      </c>
      <c r="E490" s="70">
        <v>167544</v>
      </c>
      <c r="F490" s="70">
        <v>124405.04</v>
      </c>
      <c r="G490" s="3">
        <f t="shared" si="59"/>
        <v>43138.960000000006</v>
      </c>
      <c r="H490" s="8">
        <f t="shared" si="60"/>
        <v>74.252160626462299</v>
      </c>
      <c r="I490" s="31">
        <f t="shared" si="61"/>
        <v>-19428.199999999997</v>
      </c>
      <c r="J490" s="22">
        <f t="shared" si="58"/>
        <v>-13.507447930673038</v>
      </c>
    </row>
    <row r="491" spans="1:10" x14ac:dyDescent="0.2">
      <c r="A491" s="11" t="s">
        <v>121</v>
      </c>
      <c r="B491" s="2" t="s">
        <v>122</v>
      </c>
      <c r="C491" s="3">
        <v>2015.92</v>
      </c>
      <c r="D491" s="70">
        <v>2568</v>
      </c>
      <c r="E491" s="70">
        <v>2998</v>
      </c>
      <c r="F491" s="70">
        <v>2431.8000000000002</v>
      </c>
      <c r="G491" s="3">
        <f t="shared" si="59"/>
        <v>566.19999999999982</v>
      </c>
      <c r="H491" s="8">
        <f t="shared" si="60"/>
        <v>81.114076050700461</v>
      </c>
      <c r="I491" s="31">
        <f t="shared" si="61"/>
        <v>415.88000000000011</v>
      </c>
      <c r="J491" s="22">
        <f t="shared" si="58"/>
        <v>20.629786896305419</v>
      </c>
    </row>
    <row r="492" spans="1:10" x14ac:dyDescent="0.2">
      <c r="A492" s="11" t="s">
        <v>123</v>
      </c>
      <c r="B492" s="2" t="s">
        <v>124</v>
      </c>
      <c r="C492" s="3">
        <v>8484.57</v>
      </c>
      <c r="D492" s="70">
        <v>11702</v>
      </c>
      <c r="E492" s="70">
        <v>8706</v>
      </c>
      <c r="F492" s="70">
        <v>6768.72</v>
      </c>
      <c r="G492" s="3">
        <f t="shared" si="59"/>
        <v>1937.2799999999997</v>
      </c>
      <c r="H492" s="8">
        <f t="shared" si="60"/>
        <v>77.747760165403164</v>
      </c>
      <c r="I492" s="31">
        <f t="shared" si="61"/>
        <v>-1715.8499999999995</v>
      </c>
      <c r="J492" s="22">
        <f t="shared" si="58"/>
        <v>-20.223181610853587</v>
      </c>
    </row>
    <row r="493" spans="1:10" x14ac:dyDescent="0.2">
      <c r="A493" s="11" t="s">
        <v>127</v>
      </c>
      <c r="B493" s="2" t="s">
        <v>128</v>
      </c>
      <c r="C493" s="3">
        <v>1542.2</v>
      </c>
      <c r="D493" s="70">
        <v>1824</v>
      </c>
      <c r="E493" s="70">
        <v>1824</v>
      </c>
      <c r="F493" s="70">
        <v>1402</v>
      </c>
      <c r="G493" s="3">
        <f t="shared" si="59"/>
        <v>422</v>
      </c>
      <c r="H493" s="8">
        <f t="shared" si="60"/>
        <v>76.864035087719301</v>
      </c>
      <c r="I493" s="31">
        <f t="shared" si="61"/>
        <v>-140.20000000000005</v>
      </c>
      <c r="J493" s="22">
        <f t="shared" si="58"/>
        <v>-9.0909090909090935</v>
      </c>
    </row>
    <row r="494" spans="1:10" x14ac:dyDescent="0.2">
      <c r="A494" s="78" t="s">
        <v>165</v>
      </c>
      <c r="B494" s="79" t="s">
        <v>343</v>
      </c>
      <c r="C494" s="86">
        <v>2046892.79</v>
      </c>
      <c r="D494" s="81">
        <v>2283299</v>
      </c>
      <c r="E494" s="81">
        <v>2323240</v>
      </c>
      <c r="F494" s="81">
        <v>2248584.7299999995</v>
      </c>
      <c r="G494" s="86">
        <f t="shared" si="59"/>
        <v>74655.270000000484</v>
      </c>
      <c r="H494" s="89">
        <f t="shared" si="60"/>
        <v>96.786588126926162</v>
      </c>
      <c r="I494" s="91">
        <f t="shared" si="61"/>
        <v>201691.93999999948</v>
      </c>
      <c r="J494" s="92">
        <f t="shared" ref="J494:J557" si="62">IF(C494=0,0,F494/C494*100-100)</f>
        <v>9.8535663902553239</v>
      </c>
    </row>
    <row r="495" spans="1:10" x14ac:dyDescent="0.2">
      <c r="A495" s="11" t="s">
        <v>99</v>
      </c>
      <c r="B495" s="2" t="s">
        <v>100</v>
      </c>
      <c r="C495" s="3">
        <v>2046892.79</v>
      </c>
      <c r="D495" s="70">
        <v>2283299</v>
      </c>
      <c r="E495" s="70">
        <v>2323240</v>
      </c>
      <c r="F495" s="70">
        <v>2248584.7299999995</v>
      </c>
      <c r="G495" s="3">
        <f t="shared" si="59"/>
        <v>74655.270000000484</v>
      </c>
      <c r="H495" s="8">
        <f t="shared" si="60"/>
        <v>96.786588126926162</v>
      </c>
      <c r="I495" s="31">
        <f t="shared" si="61"/>
        <v>201691.93999999948</v>
      </c>
      <c r="J495" s="22">
        <f t="shared" si="62"/>
        <v>9.8535663902553239</v>
      </c>
    </row>
    <row r="496" spans="1:10" x14ac:dyDescent="0.2">
      <c r="A496" s="11" t="s">
        <v>101</v>
      </c>
      <c r="B496" s="2" t="s">
        <v>102</v>
      </c>
      <c r="C496" s="3">
        <v>1958416.21</v>
      </c>
      <c r="D496" s="70">
        <v>2161672</v>
      </c>
      <c r="E496" s="70">
        <v>2217941</v>
      </c>
      <c r="F496" s="70">
        <v>2164760.06</v>
      </c>
      <c r="G496" s="3">
        <f t="shared" si="59"/>
        <v>53180.939999999944</v>
      </c>
      <c r="H496" s="8">
        <f t="shared" si="60"/>
        <v>97.602238292181809</v>
      </c>
      <c r="I496" s="31">
        <f t="shared" si="61"/>
        <v>206343.85000000009</v>
      </c>
      <c r="J496" s="22">
        <f t="shared" si="62"/>
        <v>10.536261339462683</v>
      </c>
    </row>
    <row r="497" spans="1:10" x14ac:dyDescent="0.2">
      <c r="A497" s="11" t="s">
        <v>103</v>
      </c>
      <c r="B497" s="2" t="s">
        <v>104</v>
      </c>
      <c r="C497" s="3">
        <v>1600295.81</v>
      </c>
      <c r="D497" s="70">
        <v>1771863</v>
      </c>
      <c r="E497" s="70">
        <v>1809823</v>
      </c>
      <c r="F497" s="70">
        <v>1763466.64</v>
      </c>
      <c r="G497" s="3">
        <f t="shared" si="59"/>
        <v>46356.360000000102</v>
      </c>
      <c r="H497" s="8">
        <f t="shared" si="60"/>
        <v>97.43862466108564</v>
      </c>
      <c r="I497" s="31">
        <f t="shared" si="61"/>
        <v>163170.82999999984</v>
      </c>
      <c r="J497" s="22">
        <f t="shared" si="62"/>
        <v>10.196291771831852</v>
      </c>
    </row>
    <row r="498" spans="1:10" x14ac:dyDescent="0.2">
      <c r="A498" s="11" t="s">
        <v>105</v>
      </c>
      <c r="B498" s="2" t="s">
        <v>106</v>
      </c>
      <c r="C498" s="3">
        <v>1600295.81</v>
      </c>
      <c r="D498" s="70">
        <v>1771863</v>
      </c>
      <c r="E498" s="70">
        <v>1809823</v>
      </c>
      <c r="F498" s="70">
        <v>1763466.64</v>
      </c>
      <c r="G498" s="3">
        <f t="shared" si="59"/>
        <v>46356.360000000102</v>
      </c>
      <c r="H498" s="8">
        <f t="shared" si="60"/>
        <v>97.43862466108564</v>
      </c>
      <c r="I498" s="31">
        <f t="shared" si="61"/>
        <v>163170.82999999984</v>
      </c>
      <c r="J498" s="22">
        <f t="shared" si="62"/>
        <v>10.196291771831852</v>
      </c>
    </row>
    <row r="499" spans="1:10" x14ac:dyDescent="0.2">
      <c r="A499" s="11" t="s">
        <v>107</v>
      </c>
      <c r="B499" s="2" t="s">
        <v>108</v>
      </c>
      <c r="C499" s="3">
        <v>358120.4</v>
      </c>
      <c r="D499" s="70">
        <v>389809</v>
      </c>
      <c r="E499" s="70">
        <v>408118</v>
      </c>
      <c r="F499" s="70">
        <v>401293.42</v>
      </c>
      <c r="G499" s="3">
        <f t="shared" ref="G499:G566" si="63">E499-F499</f>
        <v>6824.5800000000163</v>
      </c>
      <c r="H499" s="8">
        <f t="shared" si="60"/>
        <v>98.327792452182933</v>
      </c>
      <c r="I499" s="31">
        <f t="shared" si="61"/>
        <v>43173.01999999996</v>
      </c>
      <c r="J499" s="22">
        <f t="shared" si="62"/>
        <v>12.055448391099731</v>
      </c>
    </row>
    <row r="500" spans="1:10" x14ac:dyDescent="0.2">
      <c r="A500" s="11" t="s">
        <v>109</v>
      </c>
      <c r="B500" s="2" t="s">
        <v>110</v>
      </c>
      <c r="C500" s="3">
        <v>88476.58</v>
      </c>
      <c r="D500" s="70">
        <v>121527</v>
      </c>
      <c r="E500" s="70">
        <v>105199</v>
      </c>
      <c r="F500" s="70">
        <v>83822.389999999985</v>
      </c>
      <c r="G500" s="3">
        <f t="shared" si="63"/>
        <v>21376.610000000015</v>
      </c>
      <c r="H500" s="8">
        <f t="shared" si="60"/>
        <v>79.67983535965169</v>
      </c>
      <c r="I500" s="31">
        <f t="shared" si="61"/>
        <v>-4654.1900000000169</v>
      </c>
      <c r="J500" s="22">
        <f t="shared" si="62"/>
        <v>-5.2603638160516795</v>
      </c>
    </row>
    <row r="501" spans="1:10" x14ac:dyDescent="0.2">
      <c r="A501" s="11" t="s">
        <v>111</v>
      </c>
      <c r="B501" s="2" t="s">
        <v>112</v>
      </c>
      <c r="C501" s="3">
        <v>3149.65</v>
      </c>
      <c r="D501" s="70">
        <v>0</v>
      </c>
      <c r="E501" s="70">
        <v>2825</v>
      </c>
      <c r="F501" s="70">
        <v>1840</v>
      </c>
      <c r="G501" s="3">
        <f t="shared" si="63"/>
        <v>985</v>
      </c>
      <c r="H501" s="8">
        <f t="shared" si="60"/>
        <v>65.13274336283186</v>
      </c>
      <c r="I501" s="31">
        <f t="shared" si="61"/>
        <v>-1309.6500000000001</v>
      </c>
      <c r="J501" s="22">
        <f t="shared" si="62"/>
        <v>-41.58081056625339</v>
      </c>
    </row>
    <row r="502" spans="1:10" x14ac:dyDescent="0.2">
      <c r="A502" s="11" t="s">
        <v>113</v>
      </c>
      <c r="B502" s="2" t="s">
        <v>114</v>
      </c>
      <c r="C502" s="3">
        <v>12121.29</v>
      </c>
      <c r="D502" s="70">
        <v>13000</v>
      </c>
      <c r="E502" s="70">
        <v>19106</v>
      </c>
      <c r="F502" s="70">
        <v>18452.27</v>
      </c>
      <c r="G502" s="3">
        <f t="shared" si="63"/>
        <v>653.72999999999956</v>
      </c>
      <c r="H502" s="8">
        <f t="shared" si="60"/>
        <v>96.578404689626296</v>
      </c>
      <c r="I502" s="31">
        <f t="shared" si="61"/>
        <v>6330.98</v>
      </c>
      <c r="J502" s="22">
        <f t="shared" si="62"/>
        <v>52.230249420647453</v>
      </c>
    </row>
    <row r="503" spans="1:10" x14ac:dyDescent="0.2">
      <c r="A503" s="11" t="s">
        <v>115</v>
      </c>
      <c r="B503" s="2" t="s">
        <v>116</v>
      </c>
      <c r="C503" s="3">
        <v>3179.3</v>
      </c>
      <c r="D503" s="70">
        <v>2800</v>
      </c>
      <c r="E503" s="70">
        <v>1394</v>
      </c>
      <c r="F503" s="70">
        <v>144</v>
      </c>
      <c r="G503" s="3">
        <f t="shared" si="63"/>
        <v>1250</v>
      </c>
      <c r="H503" s="8">
        <f t="shared" si="60"/>
        <v>10.329985652797705</v>
      </c>
      <c r="I503" s="31">
        <f t="shared" si="61"/>
        <v>-3035.3</v>
      </c>
      <c r="J503" s="22">
        <f t="shared" si="62"/>
        <v>-95.470701097725922</v>
      </c>
    </row>
    <row r="504" spans="1:10" x14ac:dyDescent="0.2">
      <c r="A504" s="11" t="s">
        <v>117</v>
      </c>
      <c r="B504" s="2" t="s">
        <v>118</v>
      </c>
      <c r="C504" s="3">
        <v>70026.34</v>
      </c>
      <c r="D504" s="70">
        <v>105727</v>
      </c>
      <c r="E504" s="70">
        <v>81874</v>
      </c>
      <c r="F504" s="70">
        <v>63386.12</v>
      </c>
      <c r="G504" s="3">
        <f t="shared" si="63"/>
        <v>18487.879999999997</v>
      </c>
      <c r="H504" s="8">
        <f t="shared" si="60"/>
        <v>77.41910740894545</v>
      </c>
      <c r="I504" s="31">
        <f t="shared" si="61"/>
        <v>-6640.2199999999939</v>
      </c>
      <c r="J504" s="22">
        <f t="shared" si="62"/>
        <v>-9.4824604570222988</v>
      </c>
    </row>
    <row r="505" spans="1:10" x14ac:dyDescent="0.2">
      <c r="A505" s="11" t="s">
        <v>119</v>
      </c>
      <c r="B505" s="2" t="s">
        <v>120</v>
      </c>
      <c r="C505" s="3">
        <v>63753.53</v>
      </c>
      <c r="D505" s="70">
        <v>96476</v>
      </c>
      <c r="E505" s="70">
        <v>73002</v>
      </c>
      <c r="F505" s="70">
        <v>58536.38</v>
      </c>
      <c r="G505" s="3">
        <f t="shared" si="63"/>
        <v>14465.620000000003</v>
      </c>
      <c r="H505" s="8">
        <f t="shared" si="60"/>
        <v>80.184625078764952</v>
      </c>
      <c r="I505" s="31">
        <f t="shared" si="61"/>
        <v>-5217.1500000000015</v>
      </c>
      <c r="J505" s="22">
        <f t="shared" si="62"/>
        <v>-8.1833115750610261</v>
      </c>
    </row>
    <row r="506" spans="1:10" x14ac:dyDescent="0.2">
      <c r="A506" s="11" t="s">
        <v>121</v>
      </c>
      <c r="B506" s="2" t="s">
        <v>122</v>
      </c>
      <c r="C506" s="3">
        <v>1735.45</v>
      </c>
      <c r="D506" s="70">
        <v>2410</v>
      </c>
      <c r="E506" s="70">
        <v>2835</v>
      </c>
      <c r="F506" s="70">
        <v>1215.9000000000001</v>
      </c>
      <c r="G506" s="3">
        <f t="shared" si="63"/>
        <v>1619.1</v>
      </c>
      <c r="H506" s="8">
        <f t="shared" si="60"/>
        <v>42.888888888888893</v>
      </c>
      <c r="I506" s="31">
        <f t="shared" si="61"/>
        <v>-519.54999999999995</v>
      </c>
      <c r="J506" s="22">
        <f t="shared" si="62"/>
        <v>-29.937480192457286</v>
      </c>
    </row>
    <row r="507" spans="1:10" x14ac:dyDescent="0.2">
      <c r="A507" s="11" t="s">
        <v>123</v>
      </c>
      <c r="B507" s="2" t="s">
        <v>124</v>
      </c>
      <c r="C507" s="3">
        <v>3303.6</v>
      </c>
      <c r="D507" s="70">
        <v>5017</v>
      </c>
      <c r="E507" s="70">
        <v>4213</v>
      </c>
      <c r="F507" s="70">
        <v>2624.4</v>
      </c>
      <c r="G507" s="3">
        <f t="shared" si="63"/>
        <v>1588.6</v>
      </c>
      <c r="H507" s="8">
        <f t="shared" si="60"/>
        <v>62.292902919534775</v>
      </c>
      <c r="I507" s="31">
        <f t="shared" si="61"/>
        <v>-679.19999999999982</v>
      </c>
      <c r="J507" s="22">
        <f t="shared" si="62"/>
        <v>-20.55938975662913</v>
      </c>
    </row>
    <row r="508" spans="1:10" x14ac:dyDescent="0.2">
      <c r="A508" s="11" t="s">
        <v>127</v>
      </c>
      <c r="B508" s="2" t="s">
        <v>128</v>
      </c>
      <c r="C508" s="3">
        <v>1233.76</v>
      </c>
      <c r="D508" s="70">
        <v>1824</v>
      </c>
      <c r="E508" s="70">
        <v>1824</v>
      </c>
      <c r="F508" s="70">
        <v>1009.44</v>
      </c>
      <c r="G508" s="3">
        <f t="shared" si="63"/>
        <v>814.56</v>
      </c>
      <c r="H508" s="8">
        <f t="shared" si="60"/>
        <v>55.34210526315789</v>
      </c>
      <c r="I508" s="31">
        <f t="shared" si="61"/>
        <v>-224.31999999999994</v>
      </c>
      <c r="J508" s="22">
        <f t="shared" si="62"/>
        <v>-18.181818181818173</v>
      </c>
    </row>
    <row r="509" spans="1:10" x14ac:dyDescent="0.2">
      <c r="A509" s="11" t="s">
        <v>133</v>
      </c>
      <c r="B509" s="2" t="s">
        <v>134</v>
      </c>
      <c r="C509" s="3">
        <v>32993.46</v>
      </c>
      <c r="D509" s="70">
        <v>100</v>
      </c>
      <c r="E509" s="70">
        <v>100</v>
      </c>
      <c r="F509" s="70">
        <v>2.2799999999999998</v>
      </c>
      <c r="G509" s="3">
        <f t="shared" si="63"/>
        <v>97.72</v>
      </c>
      <c r="H509" s="8">
        <f t="shared" si="60"/>
        <v>2.2799999999999998</v>
      </c>
      <c r="I509" s="31">
        <f t="shared" si="61"/>
        <v>-32991.18</v>
      </c>
      <c r="J509" s="22">
        <f t="shared" si="62"/>
        <v>-99.9930895395633</v>
      </c>
    </row>
    <row r="510" spans="1:10" x14ac:dyDescent="0.2">
      <c r="A510" s="78" t="s">
        <v>167</v>
      </c>
      <c r="B510" s="79" t="s">
        <v>342</v>
      </c>
      <c r="C510" s="86">
        <v>697246.69</v>
      </c>
      <c r="D510" s="81">
        <v>808475</v>
      </c>
      <c r="E510" s="81">
        <v>819355</v>
      </c>
      <c r="F510" s="81">
        <v>746915.86</v>
      </c>
      <c r="G510" s="80">
        <f t="shared" si="63"/>
        <v>72439.140000000014</v>
      </c>
      <c r="H510" s="82">
        <f t="shared" si="60"/>
        <v>91.159004338778672</v>
      </c>
      <c r="I510" s="83">
        <f t="shared" si="61"/>
        <v>49669.170000000042</v>
      </c>
      <c r="J510" s="84">
        <f t="shared" si="62"/>
        <v>7.123615029280387</v>
      </c>
    </row>
    <row r="511" spans="1:10" x14ac:dyDescent="0.2">
      <c r="A511" s="11" t="s">
        <v>99</v>
      </c>
      <c r="B511" s="2" t="s">
        <v>100</v>
      </c>
      <c r="C511" s="3">
        <v>697246.69</v>
      </c>
      <c r="D511" s="70">
        <v>808475</v>
      </c>
      <c r="E511" s="70">
        <v>819355</v>
      </c>
      <c r="F511" s="70">
        <v>746915.86</v>
      </c>
      <c r="G511" s="3">
        <f t="shared" si="63"/>
        <v>72439.140000000014</v>
      </c>
      <c r="H511" s="8">
        <f t="shared" si="60"/>
        <v>91.159004338778672</v>
      </c>
      <c r="I511" s="31">
        <f t="shared" si="61"/>
        <v>49669.170000000042</v>
      </c>
      <c r="J511" s="22">
        <f t="shared" si="62"/>
        <v>7.123615029280387</v>
      </c>
    </row>
    <row r="512" spans="1:10" x14ac:dyDescent="0.2">
      <c r="A512" s="11" t="s">
        <v>101</v>
      </c>
      <c r="B512" s="2" t="s">
        <v>102</v>
      </c>
      <c r="C512" s="3">
        <v>672758.69</v>
      </c>
      <c r="D512" s="70">
        <v>798675</v>
      </c>
      <c r="E512" s="70">
        <v>798675</v>
      </c>
      <c r="F512" s="70">
        <v>737121.86</v>
      </c>
      <c r="G512" s="3">
        <f t="shared" si="63"/>
        <v>61553.140000000014</v>
      </c>
      <c r="H512" s="8">
        <f t="shared" si="60"/>
        <v>92.293092935173888</v>
      </c>
      <c r="I512" s="31">
        <f t="shared" si="61"/>
        <v>64363.170000000042</v>
      </c>
      <c r="J512" s="22">
        <f t="shared" si="62"/>
        <v>9.5670514490121263</v>
      </c>
    </row>
    <row r="513" spans="1:10" x14ac:dyDescent="0.2">
      <c r="A513" s="11" t="s">
        <v>103</v>
      </c>
      <c r="B513" s="2" t="s">
        <v>104</v>
      </c>
      <c r="C513" s="3">
        <v>550177.96</v>
      </c>
      <c r="D513" s="70">
        <v>654652</v>
      </c>
      <c r="E513" s="70">
        <v>654652</v>
      </c>
      <c r="F513" s="70">
        <v>600594.24</v>
      </c>
      <c r="G513" s="3">
        <f t="shared" si="63"/>
        <v>54057.760000000009</v>
      </c>
      <c r="H513" s="8">
        <f t="shared" si="60"/>
        <v>91.742519689850482</v>
      </c>
      <c r="I513" s="31">
        <f t="shared" si="61"/>
        <v>50416.280000000028</v>
      </c>
      <c r="J513" s="22">
        <f t="shared" si="62"/>
        <v>9.1636313457558458</v>
      </c>
    </row>
    <row r="514" spans="1:10" x14ac:dyDescent="0.2">
      <c r="A514" s="11" t="s">
        <v>105</v>
      </c>
      <c r="B514" s="2" t="s">
        <v>106</v>
      </c>
      <c r="C514" s="3">
        <v>550177.96</v>
      </c>
      <c r="D514" s="70">
        <v>654652</v>
      </c>
      <c r="E514" s="70">
        <v>654652</v>
      </c>
      <c r="F514" s="70">
        <v>600594.24</v>
      </c>
      <c r="G514" s="3">
        <f t="shared" si="63"/>
        <v>54057.760000000009</v>
      </c>
      <c r="H514" s="8">
        <f t="shared" si="60"/>
        <v>91.742519689850482</v>
      </c>
      <c r="I514" s="31">
        <f t="shared" si="61"/>
        <v>50416.280000000028</v>
      </c>
      <c r="J514" s="22">
        <f t="shared" si="62"/>
        <v>9.1636313457558458</v>
      </c>
    </row>
    <row r="515" spans="1:10" x14ac:dyDescent="0.2">
      <c r="A515" s="11" t="s">
        <v>107</v>
      </c>
      <c r="B515" s="2" t="s">
        <v>108</v>
      </c>
      <c r="C515" s="3">
        <v>122580.73</v>
      </c>
      <c r="D515" s="70">
        <v>144023</v>
      </c>
      <c r="E515" s="70">
        <v>144023</v>
      </c>
      <c r="F515" s="70">
        <v>136527.62</v>
      </c>
      <c r="G515" s="85">
        <f t="shared" si="63"/>
        <v>7495.3800000000047</v>
      </c>
      <c r="H515" s="97">
        <f t="shared" si="60"/>
        <v>94.795706241364215</v>
      </c>
      <c r="I515" s="98">
        <f t="shared" si="61"/>
        <v>13946.89</v>
      </c>
      <c r="J515" s="99">
        <f t="shared" si="62"/>
        <v>11.377718178052959</v>
      </c>
    </row>
    <row r="516" spans="1:10" x14ac:dyDescent="0.2">
      <c r="A516" s="11" t="s">
        <v>109</v>
      </c>
      <c r="B516" s="2" t="s">
        <v>110</v>
      </c>
      <c r="C516" s="3">
        <v>24488</v>
      </c>
      <c r="D516" s="70">
        <v>9800</v>
      </c>
      <c r="E516" s="70">
        <v>20680</v>
      </c>
      <c r="F516" s="70">
        <v>9794</v>
      </c>
      <c r="G516" s="3">
        <f t="shared" si="63"/>
        <v>10886</v>
      </c>
      <c r="H516" s="8">
        <f t="shared" si="60"/>
        <v>47.359767891682786</v>
      </c>
      <c r="I516" s="31">
        <f t="shared" si="61"/>
        <v>-14694</v>
      </c>
      <c r="J516" s="22">
        <f t="shared" si="62"/>
        <v>-60.004900359359688</v>
      </c>
    </row>
    <row r="517" spans="1:10" x14ac:dyDescent="0.2">
      <c r="A517" s="11" t="s">
        <v>111</v>
      </c>
      <c r="B517" s="2" t="s">
        <v>112</v>
      </c>
      <c r="C517" s="3">
        <v>11218</v>
      </c>
      <c r="D517" s="70">
        <v>4000</v>
      </c>
      <c r="E517" s="70">
        <v>6460</v>
      </c>
      <c r="F517" s="70">
        <v>6204</v>
      </c>
      <c r="G517" s="3">
        <f t="shared" si="63"/>
        <v>256</v>
      </c>
      <c r="H517" s="8">
        <f t="shared" si="60"/>
        <v>96.037151702786389</v>
      </c>
      <c r="I517" s="31">
        <f t="shared" si="61"/>
        <v>-5014</v>
      </c>
      <c r="J517" s="22">
        <f t="shared" si="62"/>
        <v>-44.696024246746305</v>
      </c>
    </row>
    <row r="518" spans="1:10" x14ac:dyDescent="0.2">
      <c r="A518" s="11" t="s">
        <v>113</v>
      </c>
      <c r="B518" s="2" t="s">
        <v>114</v>
      </c>
      <c r="C518" s="3">
        <v>10700</v>
      </c>
      <c r="D518" s="70">
        <v>3000</v>
      </c>
      <c r="E518" s="70">
        <v>3420</v>
      </c>
      <c r="F518" s="70">
        <v>420</v>
      </c>
      <c r="G518" s="3">
        <f t="shared" si="63"/>
        <v>3000</v>
      </c>
      <c r="H518" s="8">
        <f t="shared" si="60"/>
        <v>12.280701754385964</v>
      </c>
      <c r="I518" s="31">
        <f t="shared" si="61"/>
        <v>-10280</v>
      </c>
      <c r="J518" s="22">
        <f t="shared" si="62"/>
        <v>-96.074766355140184</v>
      </c>
    </row>
    <row r="519" spans="1:10" x14ac:dyDescent="0.2">
      <c r="A519" s="11" t="s">
        <v>115</v>
      </c>
      <c r="B519" s="2" t="s">
        <v>116</v>
      </c>
      <c r="C519" s="3">
        <v>2570</v>
      </c>
      <c r="D519" s="70">
        <v>2800</v>
      </c>
      <c r="E519" s="70">
        <v>10800</v>
      </c>
      <c r="F519" s="70">
        <v>3170</v>
      </c>
      <c r="G519" s="3">
        <f t="shared" si="63"/>
        <v>7630</v>
      </c>
      <c r="H519" s="8">
        <f t="shared" ref="H519:H586" si="64">F519/E519*100</f>
        <v>29.351851851851851</v>
      </c>
      <c r="I519" s="31">
        <f t="shared" ref="I519:I586" si="65">F519-C519</f>
        <v>600</v>
      </c>
      <c r="J519" s="22">
        <f t="shared" si="62"/>
        <v>23.346303501945528</v>
      </c>
    </row>
    <row r="520" spans="1:10" x14ac:dyDescent="0.2">
      <c r="A520" s="78" t="s">
        <v>169</v>
      </c>
      <c r="B520" s="79" t="s">
        <v>170</v>
      </c>
      <c r="C520" s="86">
        <v>3263734.21</v>
      </c>
      <c r="D520" s="81">
        <v>3617914</v>
      </c>
      <c r="E520" s="81">
        <v>3695920</v>
      </c>
      <c r="F520" s="81">
        <v>3164849.3599999994</v>
      </c>
      <c r="G520" s="80">
        <f t="shared" si="63"/>
        <v>531070.6400000006</v>
      </c>
      <c r="H520" s="82">
        <f t="shared" si="64"/>
        <v>85.630894608108392</v>
      </c>
      <c r="I520" s="83">
        <f t="shared" si="65"/>
        <v>-98884.850000000559</v>
      </c>
      <c r="J520" s="84">
        <f t="shared" si="62"/>
        <v>-3.0298070748843315</v>
      </c>
    </row>
    <row r="521" spans="1:10" x14ac:dyDescent="0.2">
      <c r="A521" s="11" t="s">
        <v>99</v>
      </c>
      <c r="B521" s="2" t="s">
        <v>100</v>
      </c>
      <c r="C521" s="3">
        <v>3263734.21</v>
      </c>
      <c r="D521" s="70">
        <v>3617914</v>
      </c>
      <c r="E521" s="70">
        <v>3695920</v>
      </c>
      <c r="F521" s="70">
        <v>3164849.3599999994</v>
      </c>
      <c r="G521" s="3">
        <f t="shared" si="63"/>
        <v>531070.6400000006</v>
      </c>
      <c r="H521" s="8">
        <f t="shared" si="64"/>
        <v>85.630894608108392</v>
      </c>
      <c r="I521" s="31">
        <f t="shared" si="65"/>
        <v>-98884.850000000559</v>
      </c>
      <c r="J521" s="22">
        <f t="shared" si="62"/>
        <v>-3.0298070748843315</v>
      </c>
    </row>
    <row r="522" spans="1:10" x14ac:dyDescent="0.2">
      <c r="A522" s="11" t="s">
        <v>101</v>
      </c>
      <c r="B522" s="2" t="s">
        <v>102</v>
      </c>
      <c r="C522" s="3">
        <v>3178339.7199999997</v>
      </c>
      <c r="D522" s="70">
        <v>3517314</v>
      </c>
      <c r="E522" s="70">
        <v>3595320</v>
      </c>
      <c r="F522" s="70">
        <v>3081812.5599999996</v>
      </c>
      <c r="G522" s="3">
        <f t="shared" si="63"/>
        <v>513507.44000000041</v>
      </c>
      <c r="H522" s="8">
        <f t="shared" si="64"/>
        <v>85.717336982521715</v>
      </c>
      <c r="I522" s="31">
        <f t="shared" si="65"/>
        <v>-96527.160000000149</v>
      </c>
      <c r="J522" s="22">
        <f t="shared" si="62"/>
        <v>-3.0370309187716487</v>
      </c>
    </row>
    <row r="523" spans="1:10" x14ac:dyDescent="0.2">
      <c r="A523" s="11" t="s">
        <v>103</v>
      </c>
      <c r="B523" s="2" t="s">
        <v>104</v>
      </c>
      <c r="C523" s="3">
        <v>2625152.48</v>
      </c>
      <c r="D523" s="70">
        <v>2883044</v>
      </c>
      <c r="E523" s="70">
        <v>2946983</v>
      </c>
      <c r="F523" s="70">
        <v>2542084.0699999998</v>
      </c>
      <c r="G523" s="3">
        <f t="shared" si="63"/>
        <v>404898.93000000017</v>
      </c>
      <c r="H523" s="8">
        <f t="shared" si="64"/>
        <v>86.260561055153687</v>
      </c>
      <c r="I523" s="31">
        <f t="shared" si="65"/>
        <v>-83068.410000000149</v>
      </c>
      <c r="J523" s="22">
        <f t="shared" si="62"/>
        <v>-3.1643270489187074</v>
      </c>
    </row>
    <row r="524" spans="1:10" x14ac:dyDescent="0.2">
      <c r="A524" s="11" t="s">
        <v>105</v>
      </c>
      <c r="B524" s="2" t="s">
        <v>106</v>
      </c>
      <c r="C524" s="3">
        <v>2625152.48</v>
      </c>
      <c r="D524" s="70">
        <v>2883044</v>
      </c>
      <c r="E524" s="70">
        <v>2946983</v>
      </c>
      <c r="F524" s="70">
        <v>2542084.0699999998</v>
      </c>
      <c r="G524" s="3">
        <f t="shared" si="63"/>
        <v>404898.93000000017</v>
      </c>
      <c r="H524" s="8">
        <f t="shared" si="64"/>
        <v>86.260561055153687</v>
      </c>
      <c r="I524" s="31">
        <f t="shared" si="65"/>
        <v>-83068.410000000149</v>
      </c>
      <c r="J524" s="22">
        <f t="shared" si="62"/>
        <v>-3.1643270489187074</v>
      </c>
    </row>
    <row r="525" spans="1:10" x14ac:dyDescent="0.2">
      <c r="A525" s="11" t="s">
        <v>107</v>
      </c>
      <c r="B525" s="2" t="s">
        <v>108</v>
      </c>
      <c r="C525" s="3">
        <v>553187.24</v>
      </c>
      <c r="D525" s="70">
        <v>634270</v>
      </c>
      <c r="E525" s="70">
        <v>648337</v>
      </c>
      <c r="F525" s="70">
        <v>539728.49</v>
      </c>
      <c r="G525" s="3">
        <f t="shared" si="63"/>
        <v>108608.51000000001</v>
      </c>
      <c r="H525" s="8">
        <f t="shared" si="64"/>
        <v>83.24813947067652</v>
      </c>
      <c r="I525" s="31">
        <f t="shared" si="65"/>
        <v>-13458.75</v>
      </c>
      <c r="J525" s="22">
        <f t="shared" si="62"/>
        <v>-2.4329465733880653</v>
      </c>
    </row>
    <row r="526" spans="1:10" x14ac:dyDescent="0.2">
      <c r="A526" s="11" t="s">
        <v>109</v>
      </c>
      <c r="B526" s="2" t="s">
        <v>110</v>
      </c>
      <c r="C526" s="3">
        <v>85394.49</v>
      </c>
      <c r="D526" s="70">
        <v>100600</v>
      </c>
      <c r="E526" s="70">
        <v>100600</v>
      </c>
      <c r="F526" s="70">
        <v>83036.800000000003</v>
      </c>
      <c r="G526" s="3">
        <f t="shared" si="63"/>
        <v>17563.199999999997</v>
      </c>
      <c r="H526" s="8">
        <f t="shared" si="64"/>
        <v>82.541550695825052</v>
      </c>
      <c r="I526" s="31">
        <f t="shared" si="65"/>
        <v>-2357.6900000000023</v>
      </c>
      <c r="J526" s="22">
        <f t="shared" si="62"/>
        <v>-2.7609392596641698</v>
      </c>
    </row>
    <row r="527" spans="1:10" x14ac:dyDescent="0.2">
      <c r="A527" s="11" t="s">
        <v>111</v>
      </c>
      <c r="B527" s="2" t="s">
        <v>112</v>
      </c>
      <c r="C527" s="3">
        <v>58574.5</v>
      </c>
      <c r="D527" s="70">
        <v>55000</v>
      </c>
      <c r="E527" s="70">
        <v>55000</v>
      </c>
      <c r="F527" s="70">
        <v>50034.8</v>
      </c>
      <c r="G527" s="3">
        <f t="shared" si="63"/>
        <v>4965.1999999999971</v>
      </c>
      <c r="H527" s="8">
        <f t="shared" si="64"/>
        <v>90.972363636363639</v>
      </c>
      <c r="I527" s="31">
        <f t="shared" si="65"/>
        <v>-8539.6999999999971</v>
      </c>
      <c r="J527" s="22">
        <f t="shared" si="62"/>
        <v>-14.579211090150153</v>
      </c>
    </row>
    <row r="528" spans="1:10" x14ac:dyDescent="0.2">
      <c r="A528" s="11" t="s">
        <v>113</v>
      </c>
      <c r="B528" s="2" t="s">
        <v>114</v>
      </c>
      <c r="C528" s="3">
        <v>22186</v>
      </c>
      <c r="D528" s="70">
        <v>40000</v>
      </c>
      <c r="E528" s="70">
        <v>40000</v>
      </c>
      <c r="F528" s="70">
        <v>30482</v>
      </c>
      <c r="G528" s="3">
        <f t="shared" si="63"/>
        <v>9518</v>
      </c>
      <c r="H528" s="8">
        <f t="shared" si="64"/>
        <v>76.204999999999998</v>
      </c>
      <c r="I528" s="31">
        <f t="shared" si="65"/>
        <v>8296</v>
      </c>
      <c r="J528" s="22">
        <f t="shared" si="62"/>
        <v>37.392950509330205</v>
      </c>
    </row>
    <row r="529" spans="1:10" x14ac:dyDescent="0.2">
      <c r="A529" s="11" t="s">
        <v>115</v>
      </c>
      <c r="B529" s="2" t="s">
        <v>116</v>
      </c>
      <c r="C529" s="3">
        <v>4633.99</v>
      </c>
      <c r="D529" s="70">
        <v>5600</v>
      </c>
      <c r="E529" s="70">
        <v>5600</v>
      </c>
      <c r="F529" s="70">
        <v>2520</v>
      </c>
      <c r="G529" s="3">
        <f t="shared" si="63"/>
        <v>3080</v>
      </c>
      <c r="H529" s="8">
        <f t="shared" si="64"/>
        <v>45</v>
      </c>
      <c r="I529" s="31">
        <f t="shared" si="65"/>
        <v>-2113.9899999999998</v>
      </c>
      <c r="J529" s="22">
        <f t="shared" si="62"/>
        <v>-45.619217995722906</v>
      </c>
    </row>
    <row r="530" spans="1:10" x14ac:dyDescent="0.2">
      <c r="A530" s="78" t="s">
        <v>171</v>
      </c>
      <c r="B530" s="79" t="s">
        <v>172</v>
      </c>
      <c r="C530" s="86">
        <v>150860</v>
      </c>
      <c r="D530" s="81">
        <v>181980</v>
      </c>
      <c r="E530" s="81">
        <v>193790</v>
      </c>
      <c r="F530" s="81">
        <v>144790</v>
      </c>
      <c r="G530" s="80">
        <f t="shared" si="63"/>
        <v>49000</v>
      </c>
      <c r="H530" s="82">
        <f t="shared" si="64"/>
        <v>74.714897569534031</v>
      </c>
      <c r="I530" s="83">
        <f t="shared" si="65"/>
        <v>-6070</v>
      </c>
      <c r="J530" s="84">
        <f t="shared" si="62"/>
        <v>-4.0235980379159457</v>
      </c>
    </row>
    <row r="531" spans="1:10" x14ac:dyDescent="0.2">
      <c r="A531" s="11" t="s">
        <v>99</v>
      </c>
      <c r="B531" s="2" t="s">
        <v>100</v>
      </c>
      <c r="C531" s="3">
        <v>150860</v>
      </c>
      <c r="D531" s="70">
        <v>181980</v>
      </c>
      <c r="E531" s="70">
        <v>193790</v>
      </c>
      <c r="F531" s="70">
        <v>144790</v>
      </c>
      <c r="G531" s="3">
        <f t="shared" si="63"/>
        <v>49000</v>
      </c>
      <c r="H531" s="8">
        <f t="shared" si="64"/>
        <v>74.714897569534031</v>
      </c>
      <c r="I531" s="31">
        <f t="shared" si="65"/>
        <v>-6070</v>
      </c>
      <c r="J531" s="22">
        <f t="shared" si="62"/>
        <v>-4.0235980379159457</v>
      </c>
    </row>
    <row r="532" spans="1:10" x14ac:dyDescent="0.2">
      <c r="A532" s="11" t="s">
        <v>109</v>
      </c>
      <c r="B532" s="2" t="s">
        <v>110</v>
      </c>
      <c r="C532" s="3">
        <v>119000</v>
      </c>
      <c r="D532" s="70">
        <v>157500</v>
      </c>
      <c r="E532" s="70">
        <v>157500</v>
      </c>
      <c r="F532" s="70">
        <v>108500</v>
      </c>
      <c r="G532" s="3">
        <f t="shared" si="63"/>
        <v>49000</v>
      </c>
      <c r="H532" s="8">
        <f t="shared" si="64"/>
        <v>68.888888888888886</v>
      </c>
      <c r="I532" s="31">
        <f t="shared" si="65"/>
        <v>-10500</v>
      </c>
      <c r="J532" s="22">
        <f t="shared" si="62"/>
        <v>-8.8235294117647101</v>
      </c>
    </row>
    <row r="533" spans="1:10" x14ac:dyDescent="0.2">
      <c r="A533" s="11" t="s">
        <v>111</v>
      </c>
      <c r="B533" s="2" t="s">
        <v>112</v>
      </c>
      <c r="C533" s="3">
        <v>119000</v>
      </c>
      <c r="D533" s="70">
        <v>157500</v>
      </c>
      <c r="E533" s="70">
        <v>157500</v>
      </c>
      <c r="F533" s="70">
        <v>108500</v>
      </c>
      <c r="G533" s="3">
        <f t="shared" si="63"/>
        <v>49000</v>
      </c>
      <c r="H533" s="8">
        <f t="shared" si="64"/>
        <v>68.888888888888886</v>
      </c>
      <c r="I533" s="31">
        <f t="shared" si="65"/>
        <v>-10500</v>
      </c>
      <c r="J533" s="22">
        <f t="shared" si="62"/>
        <v>-8.8235294117647101</v>
      </c>
    </row>
    <row r="534" spans="1:10" x14ac:dyDescent="0.2">
      <c r="A534" s="11" t="s">
        <v>149</v>
      </c>
      <c r="B534" s="2" t="s">
        <v>150</v>
      </c>
      <c r="C534" s="85">
        <v>1718240.08</v>
      </c>
      <c r="D534" s="70">
        <v>24480</v>
      </c>
      <c r="E534" s="70">
        <v>36290</v>
      </c>
      <c r="F534" s="70">
        <v>36290</v>
      </c>
      <c r="G534" s="85">
        <f t="shared" si="63"/>
        <v>0</v>
      </c>
      <c r="H534" s="97">
        <f t="shared" si="64"/>
        <v>100</v>
      </c>
      <c r="I534" s="98">
        <f t="shared" si="65"/>
        <v>-1681950.08</v>
      </c>
      <c r="J534" s="99">
        <f t="shared" si="62"/>
        <v>-97.887955215199028</v>
      </c>
    </row>
    <row r="535" spans="1:10" x14ac:dyDescent="0.2">
      <c r="A535" s="11" t="s">
        <v>151</v>
      </c>
      <c r="B535" s="2" t="s">
        <v>152</v>
      </c>
      <c r="C535" s="3">
        <v>31860</v>
      </c>
      <c r="D535" s="70">
        <v>24480</v>
      </c>
      <c r="E535" s="70">
        <v>36290</v>
      </c>
      <c r="F535" s="70">
        <v>36290</v>
      </c>
      <c r="G535" s="3">
        <f t="shared" si="63"/>
        <v>0</v>
      </c>
      <c r="H535" s="8">
        <f t="shared" si="64"/>
        <v>100</v>
      </c>
      <c r="I535" s="31">
        <f t="shared" si="65"/>
        <v>4430</v>
      </c>
      <c r="J535" s="22">
        <f t="shared" si="62"/>
        <v>13.904582548650353</v>
      </c>
    </row>
    <row r="536" spans="1:10" x14ac:dyDescent="0.2">
      <c r="A536" s="78" t="s">
        <v>105</v>
      </c>
      <c r="B536" s="79" t="s">
        <v>173</v>
      </c>
      <c r="C536" s="86">
        <v>8019398.9000000004</v>
      </c>
      <c r="D536" s="81">
        <v>9217430</v>
      </c>
      <c r="E536" s="81">
        <v>9912155</v>
      </c>
      <c r="F536" s="81">
        <v>9806823.6699999999</v>
      </c>
      <c r="G536" s="80">
        <f t="shared" si="63"/>
        <v>105331.33000000007</v>
      </c>
      <c r="H536" s="82">
        <f t="shared" si="64"/>
        <v>98.937351867479876</v>
      </c>
      <c r="I536" s="83">
        <f t="shared" si="65"/>
        <v>1787424.7699999996</v>
      </c>
      <c r="J536" s="84">
        <f t="shared" si="62"/>
        <v>22.288762440785931</v>
      </c>
    </row>
    <row r="537" spans="1:10" x14ac:dyDescent="0.2">
      <c r="A537" s="11" t="s">
        <v>99</v>
      </c>
      <c r="B537" s="2" t="s">
        <v>100</v>
      </c>
      <c r="C537" s="3">
        <v>8019398.9000000004</v>
      </c>
      <c r="D537" s="70">
        <v>9217430</v>
      </c>
      <c r="E537" s="70">
        <v>9912155</v>
      </c>
      <c r="F537" s="70">
        <v>9806823.6699999999</v>
      </c>
      <c r="G537" s="3">
        <f t="shared" si="63"/>
        <v>105331.33000000007</v>
      </c>
      <c r="H537" s="8">
        <f t="shared" si="64"/>
        <v>98.937351867479876</v>
      </c>
      <c r="I537" s="31">
        <f t="shared" si="65"/>
        <v>1787424.7699999996</v>
      </c>
      <c r="J537" s="22">
        <f t="shared" si="62"/>
        <v>22.288762440785931</v>
      </c>
    </row>
    <row r="538" spans="1:10" x14ac:dyDescent="0.2">
      <c r="A538" s="11" t="s">
        <v>174</v>
      </c>
      <c r="B538" s="2" t="s">
        <v>175</v>
      </c>
      <c r="C538" s="3">
        <v>7904620.6900000004</v>
      </c>
      <c r="D538" s="70">
        <v>9217430</v>
      </c>
      <c r="E538" s="70">
        <v>9912155</v>
      </c>
      <c r="F538" s="70">
        <v>9806823.6699999999</v>
      </c>
      <c r="G538" s="3">
        <f t="shared" si="63"/>
        <v>105331.33000000007</v>
      </c>
      <c r="H538" s="8">
        <f t="shared" si="64"/>
        <v>98.937351867479876</v>
      </c>
      <c r="I538" s="31">
        <f t="shared" si="65"/>
        <v>1902202.9799999995</v>
      </c>
      <c r="J538" s="22">
        <f t="shared" si="62"/>
        <v>24.064443502095472</v>
      </c>
    </row>
    <row r="539" spans="1:10" x14ac:dyDescent="0.2">
      <c r="A539" s="11" t="s">
        <v>176</v>
      </c>
      <c r="B539" s="2" t="s">
        <v>177</v>
      </c>
      <c r="C539" s="3">
        <v>7904620.6900000004</v>
      </c>
      <c r="D539" s="70">
        <v>9217430</v>
      </c>
      <c r="E539" s="70">
        <v>9912155</v>
      </c>
      <c r="F539" s="70">
        <v>9806823.6699999999</v>
      </c>
      <c r="G539" s="3">
        <f t="shared" si="63"/>
        <v>105331.33000000007</v>
      </c>
      <c r="H539" s="8">
        <f t="shared" si="64"/>
        <v>98.937351867479876</v>
      </c>
      <c r="I539" s="31">
        <f t="shared" si="65"/>
        <v>1902202.9799999995</v>
      </c>
      <c r="J539" s="22">
        <f t="shared" si="62"/>
        <v>24.064443502095472</v>
      </c>
    </row>
    <row r="540" spans="1:10" x14ac:dyDescent="0.2">
      <c r="A540" s="11" t="s">
        <v>149</v>
      </c>
      <c r="B540" s="2" t="s">
        <v>150</v>
      </c>
      <c r="C540" s="3">
        <v>114778.21</v>
      </c>
      <c r="D540" s="70">
        <v>0</v>
      </c>
      <c r="E540" s="70">
        <v>0</v>
      </c>
      <c r="F540" s="70">
        <v>0</v>
      </c>
      <c r="G540" s="3">
        <f t="shared" si="63"/>
        <v>0</v>
      </c>
      <c r="H540" s="8" t="e">
        <f t="shared" si="64"/>
        <v>#DIV/0!</v>
      </c>
      <c r="I540" s="31">
        <f t="shared" si="65"/>
        <v>-114778.21</v>
      </c>
      <c r="J540" s="22">
        <f t="shared" si="62"/>
        <v>-100</v>
      </c>
    </row>
    <row r="541" spans="1:10" x14ac:dyDescent="0.2">
      <c r="A541" s="11" t="s">
        <v>151</v>
      </c>
      <c r="B541" s="2" t="s">
        <v>152</v>
      </c>
      <c r="C541" s="3">
        <v>114778.21</v>
      </c>
      <c r="D541" s="70">
        <v>0</v>
      </c>
      <c r="E541" s="70">
        <v>0</v>
      </c>
      <c r="F541" s="70">
        <v>0</v>
      </c>
      <c r="G541" s="3">
        <f t="shared" si="63"/>
        <v>0</v>
      </c>
      <c r="H541" s="8" t="e">
        <f t="shared" si="64"/>
        <v>#DIV/0!</v>
      </c>
      <c r="I541" s="31">
        <f t="shared" si="65"/>
        <v>-114778.21</v>
      </c>
      <c r="J541" s="22">
        <f t="shared" si="62"/>
        <v>-100</v>
      </c>
    </row>
    <row r="542" spans="1:10" hidden="1" x14ac:dyDescent="0.2">
      <c r="A542" s="11" t="s">
        <v>174</v>
      </c>
      <c r="B542" s="2" t="s">
        <v>175</v>
      </c>
      <c r="C542" s="3">
        <v>19010.41</v>
      </c>
      <c r="D542" s="70">
        <v>9217430</v>
      </c>
      <c r="E542" s="70">
        <v>9912155</v>
      </c>
      <c r="F542" s="70">
        <v>9806823.6699999999</v>
      </c>
      <c r="G542" s="3">
        <f t="shared" si="63"/>
        <v>105331.33000000007</v>
      </c>
      <c r="H542" s="8">
        <f t="shared" si="64"/>
        <v>98.937351867479876</v>
      </c>
      <c r="I542" s="31">
        <f t="shared" si="65"/>
        <v>9787813.2599999998</v>
      </c>
      <c r="J542" s="22">
        <f t="shared" si="62"/>
        <v>51486.597395847857</v>
      </c>
    </row>
    <row r="543" spans="1:10" hidden="1" x14ac:dyDescent="0.2">
      <c r="A543" s="11" t="s">
        <v>176</v>
      </c>
      <c r="B543" s="2" t="s">
        <v>177</v>
      </c>
      <c r="C543" s="3">
        <v>2046.68</v>
      </c>
      <c r="D543" s="70">
        <v>9217430</v>
      </c>
      <c r="E543" s="70">
        <v>9912155</v>
      </c>
      <c r="F543" s="70">
        <v>9806823.6699999999</v>
      </c>
      <c r="G543" s="3">
        <f t="shared" si="63"/>
        <v>105331.33000000007</v>
      </c>
      <c r="H543" s="8">
        <f t="shared" si="64"/>
        <v>98.937351867479876</v>
      </c>
      <c r="I543" s="31">
        <f t="shared" si="65"/>
        <v>9804776.9900000002</v>
      </c>
      <c r="J543" s="22">
        <f t="shared" si="62"/>
        <v>479057.64408700913</v>
      </c>
    </row>
    <row r="544" spans="1:10" hidden="1" x14ac:dyDescent="0.2">
      <c r="A544" s="73" t="s">
        <v>135</v>
      </c>
      <c r="B544" s="72" t="s">
        <v>187</v>
      </c>
      <c r="C544" s="29">
        <v>1121889</v>
      </c>
      <c r="D544" s="71">
        <v>742500</v>
      </c>
      <c r="E544" s="71">
        <v>744000</v>
      </c>
      <c r="F544" s="71">
        <v>724428.71000000008</v>
      </c>
      <c r="G544" s="3">
        <f t="shared" si="63"/>
        <v>19571.289999999921</v>
      </c>
      <c r="H544" s="8">
        <f t="shared" si="64"/>
        <v>97.369450268817218</v>
      </c>
      <c r="I544" s="31">
        <f t="shared" si="65"/>
        <v>-397460.28999999992</v>
      </c>
      <c r="J544" s="22">
        <f t="shared" si="62"/>
        <v>-35.427773157594018</v>
      </c>
    </row>
    <row r="545" spans="1:10" hidden="1" x14ac:dyDescent="0.2">
      <c r="A545" s="11" t="s">
        <v>99</v>
      </c>
      <c r="B545" s="2" t="s">
        <v>100</v>
      </c>
      <c r="C545" s="3">
        <v>1121889</v>
      </c>
      <c r="D545" s="70">
        <v>742500</v>
      </c>
      <c r="E545" s="70">
        <v>744000</v>
      </c>
      <c r="F545" s="70">
        <v>724428.71000000008</v>
      </c>
      <c r="G545" s="3">
        <f t="shared" si="63"/>
        <v>19571.289999999921</v>
      </c>
      <c r="H545" s="8">
        <f t="shared" si="64"/>
        <v>97.369450268817218</v>
      </c>
      <c r="I545" s="31">
        <f t="shared" si="65"/>
        <v>-397460.28999999992</v>
      </c>
      <c r="J545" s="22">
        <f t="shared" si="62"/>
        <v>-35.427773157594018</v>
      </c>
    </row>
    <row r="546" spans="1:10" hidden="1" x14ac:dyDescent="0.2">
      <c r="A546" s="11" t="s">
        <v>109</v>
      </c>
      <c r="B546" s="2" t="s">
        <v>110</v>
      </c>
      <c r="C546" s="3">
        <v>1121889</v>
      </c>
      <c r="D546" s="70">
        <v>50000</v>
      </c>
      <c r="E546" s="70">
        <v>70000</v>
      </c>
      <c r="F546" s="70">
        <v>50428.71</v>
      </c>
      <c r="G546" s="3">
        <f t="shared" si="63"/>
        <v>19571.29</v>
      </c>
      <c r="H546" s="8">
        <f t="shared" si="64"/>
        <v>72.041014285714283</v>
      </c>
      <c r="I546" s="31">
        <f t="shared" si="65"/>
        <v>-1071460.29</v>
      </c>
      <c r="J546" s="22">
        <f t="shared" si="62"/>
        <v>-95.505017876100041</v>
      </c>
    </row>
    <row r="547" spans="1:10" hidden="1" x14ac:dyDescent="0.2">
      <c r="A547" s="11" t="s">
        <v>113</v>
      </c>
      <c r="B547" s="2" t="s">
        <v>114</v>
      </c>
      <c r="C547" s="3">
        <v>0</v>
      </c>
      <c r="D547" s="70">
        <v>50000</v>
      </c>
      <c r="E547" s="70">
        <v>50000</v>
      </c>
      <c r="F547" s="70">
        <v>32605.16</v>
      </c>
      <c r="G547" s="3">
        <f t="shared" si="63"/>
        <v>17394.84</v>
      </c>
      <c r="H547" s="8">
        <f t="shared" si="64"/>
        <v>65.210319999999996</v>
      </c>
      <c r="I547" s="31">
        <f t="shared" si="65"/>
        <v>32605.16</v>
      </c>
      <c r="J547" s="22">
        <f t="shared" si="62"/>
        <v>0</v>
      </c>
    </row>
    <row r="548" spans="1:10" hidden="1" x14ac:dyDescent="0.2">
      <c r="A548" s="11" t="s">
        <v>131</v>
      </c>
      <c r="B548" s="2" t="s">
        <v>132</v>
      </c>
      <c r="C548" s="3">
        <v>0</v>
      </c>
      <c r="D548" s="70">
        <v>0</v>
      </c>
      <c r="E548" s="70">
        <v>20000</v>
      </c>
      <c r="F548" s="70">
        <v>17823.55</v>
      </c>
      <c r="G548" s="3">
        <f t="shared" si="63"/>
        <v>2176.4500000000007</v>
      </c>
      <c r="H548" s="8">
        <f t="shared" si="64"/>
        <v>89.117750000000001</v>
      </c>
      <c r="I548" s="31">
        <f t="shared" si="65"/>
        <v>17823.55</v>
      </c>
      <c r="J548" s="22">
        <f t="shared" si="62"/>
        <v>0</v>
      </c>
    </row>
    <row r="549" spans="1:10" hidden="1" x14ac:dyDescent="0.2">
      <c r="A549" s="11" t="s">
        <v>176</v>
      </c>
      <c r="B549" s="2" t="s">
        <v>177</v>
      </c>
      <c r="C549" s="3">
        <v>51334</v>
      </c>
      <c r="D549" s="70">
        <v>0</v>
      </c>
      <c r="E549" s="70">
        <v>0</v>
      </c>
      <c r="F549" s="70">
        <v>0</v>
      </c>
      <c r="G549" s="3">
        <f t="shared" si="63"/>
        <v>0</v>
      </c>
      <c r="H549" s="8" t="e">
        <f t="shared" si="64"/>
        <v>#DIV/0!</v>
      </c>
      <c r="I549" s="31">
        <f t="shared" si="65"/>
        <v>-51334</v>
      </c>
      <c r="J549" s="22">
        <f t="shared" si="62"/>
        <v>-100</v>
      </c>
    </row>
    <row r="550" spans="1:10" hidden="1" x14ac:dyDescent="0.2">
      <c r="A550" s="11" t="s">
        <v>149</v>
      </c>
      <c r="B550" s="2" t="s">
        <v>150</v>
      </c>
      <c r="C550" s="3">
        <v>1070555</v>
      </c>
      <c r="D550" s="70">
        <v>692500</v>
      </c>
      <c r="E550" s="70">
        <v>674000</v>
      </c>
      <c r="F550" s="70">
        <v>674000</v>
      </c>
      <c r="G550" s="3">
        <f t="shared" si="63"/>
        <v>0</v>
      </c>
      <c r="H550" s="8">
        <f t="shared" si="64"/>
        <v>100</v>
      </c>
      <c r="I550" s="31">
        <f t="shared" si="65"/>
        <v>-396555</v>
      </c>
      <c r="J550" s="22">
        <f t="shared" si="62"/>
        <v>-37.042001578620429</v>
      </c>
    </row>
    <row r="551" spans="1:10" hidden="1" x14ac:dyDescent="0.2">
      <c r="A551" s="11" t="s">
        <v>151</v>
      </c>
      <c r="B551" s="2" t="s">
        <v>152</v>
      </c>
      <c r="C551" s="3">
        <v>1070555</v>
      </c>
      <c r="D551" s="70">
        <v>692500</v>
      </c>
      <c r="E551" s="70">
        <v>674000</v>
      </c>
      <c r="F551" s="70">
        <v>674000</v>
      </c>
      <c r="G551" s="3">
        <f t="shared" si="63"/>
        <v>0</v>
      </c>
      <c r="H551" s="8">
        <f t="shared" si="64"/>
        <v>100</v>
      </c>
      <c r="I551" s="31">
        <f t="shared" si="65"/>
        <v>-396555</v>
      </c>
      <c r="J551" s="22">
        <f t="shared" si="62"/>
        <v>-37.042001578620429</v>
      </c>
    </row>
    <row r="552" spans="1:10" x14ac:dyDescent="0.2">
      <c r="A552" s="78" t="s">
        <v>341</v>
      </c>
      <c r="B552" s="79" t="s">
        <v>340</v>
      </c>
      <c r="C552" s="80">
        <v>0</v>
      </c>
      <c r="D552" s="81">
        <v>0</v>
      </c>
      <c r="E552" s="81">
        <v>20000</v>
      </c>
      <c r="F552" s="81">
        <v>17823.55</v>
      </c>
      <c r="G552" s="80">
        <f t="shared" si="63"/>
        <v>2176.4500000000007</v>
      </c>
      <c r="H552" s="82">
        <f t="shared" si="64"/>
        <v>89.117750000000001</v>
      </c>
      <c r="I552" s="83">
        <f t="shared" si="65"/>
        <v>17823.55</v>
      </c>
      <c r="J552" s="84">
        <f t="shared" si="62"/>
        <v>0</v>
      </c>
    </row>
    <row r="553" spans="1:10" x14ac:dyDescent="0.2">
      <c r="A553" s="11" t="s">
        <v>99</v>
      </c>
      <c r="B553" s="2" t="s">
        <v>100</v>
      </c>
      <c r="C553" s="3">
        <v>0</v>
      </c>
      <c r="D553" s="70">
        <v>0</v>
      </c>
      <c r="E553" s="70">
        <v>20000</v>
      </c>
      <c r="F553" s="70">
        <v>17823.55</v>
      </c>
      <c r="G553" s="85">
        <f t="shared" si="63"/>
        <v>2176.4500000000007</v>
      </c>
      <c r="H553" s="97">
        <f t="shared" si="64"/>
        <v>89.117750000000001</v>
      </c>
      <c r="I553" s="98">
        <f t="shared" si="65"/>
        <v>17823.55</v>
      </c>
      <c r="J553" s="99">
        <f t="shared" si="62"/>
        <v>0</v>
      </c>
    </row>
    <row r="554" spans="1:10" x14ac:dyDescent="0.2">
      <c r="A554" s="11" t="s">
        <v>109</v>
      </c>
      <c r="B554" s="2" t="s">
        <v>110</v>
      </c>
      <c r="C554" s="3">
        <v>0</v>
      </c>
      <c r="D554" s="70">
        <v>0</v>
      </c>
      <c r="E554" s="70">
        <v>20000</v>
      </c>
      <c r="F554" s="70">
        <v>17823.55</v>
      </c>
      <c r="G554" s="3">
        <f t="shared" si="63"/>
        <v>2176.4500000000007</v>
      </c>
      <c r="H554" s="8">
        <f t="shared" si="64"/>
        <v>89.117750000000001</v>
      </c>
      <c r="I554" s="31">
        <f t="shared" si="65"/>
        <v>17823.55</v>
      </c>
      <c r="J554" s="22">
        <f t="shared" si="62"/>
        <v>0</v>
      </c>
    </row>
    <row r="555" spans="1:10" x14ac:dyDescent="0.2">
      <c r="A555" s="11" t="s">
        <v>129</v>
      </c>
      <c r="B555" s="2" t="s">
        <v>130</v>
      </c>
      <c r="C555" s="3">
        <v>0</v>
      </c>
      <c r="D555" s="70">
        <v>0</v>
      </c>
      <c r="E555" s="70">
        <v>20000</v>
      </c>
      <c r="F555" s="70">
        <v>17823.55</v>
      </c>
      <c r="G555" s="3">
        <f t="shared" si="63"/>
        <v>2176.4500000000007</v>
      </c>
      <c r="H555" s="8">
        <f t="shared" si="64"/>
        <v>89.117750000000001</v>
      </c>
      <c r="I555" s="31">
        <f t="shared" si="65"/>
        <v>17823.55</v>
      </c>
      <c r="J555" s="22">
        <f t="shared" si="62"/>
        <v>0</v>
      </c>
    </row>
    <row r="556" spans="1:10" x14ac:dyDescent="0.2">
      <c r="A556" s="11" t="s">
        <v>131</v>
      </c>
      <c r="B556" s="2" t="s">
        <v>132</v>
      </c>
      <c r="C556" s="3">
        <v>0</v>
      </c>
      <c r="D556" s="70">
        <v>0</v>
      </c>
      <c r="E556" s="70">
        <v>20000</v>
      </c>
      <c r="F556" s="70">
        <v>17823.55</v>
      </c>
      <c r="G556" s="3">
        <f t="shared" si="63"/>
        <v>2176.4500000000007</v>
      </c>
      <c r="H556" s="8">
        <f t="shared" si="64"/>
        <v>89.117750000000001</v>
      </c>
      <c r="I556" s="31">
        <f t="shared" si="65"/>
        <v>17823.55</v>
      </c>
      <c r="J556" s="22">
        <f t="shared" si="62"/>
        <v>0</v>
      </c>
    </row>
    <row r="557" spans="1:10" x14ac:dyDescent="0.2">
      <c r="A557" s="78" t="s">
        <v>188</v>
      </c>
      <c r="B557" s="79" t="s">
        <v>189</v>
      </c>
      <c r="C557" s="86">
        <v>182000</v>
      </c>
      <c r="D557" s="81">
        <v>192500</v>
      </c>
      <c r="E557" s="81">
        <v>0</v>
      </c>
      <c r="F557" s="81">
        <v>0</v>
      </c>
      <c r="G557" s="80">
        <f t="shared" si="63"/>
        <v>0</v>
      </c>
      <c r="H557" s="82" t="e">
        <f t="shared" si="64"/>
        <v>#DIV/0!</v>
      </c>
      <c r="I557" s="83">
        <f t="shared" si="65"/>
        <v>-182000</v>
      </c>
      <c r="J557" s="84">
        <f t="shared" si="62"/>
        <v>-100</v>
      </c>
    </row>
    <row r="558" spans="1:10" x14ac:dyDescent="0.2">
      <c r="A558" s="11" t="s">
        <v>99</v>
      </c>
      <c r="B558" s="2" t="s">
        <v>100</v>
      </c>
      <c r="C558" s="3">
        <v>182000</v>
      </c>
      <c r="D558" s="70">
        <v>192500</v>
      </c>
      <c r="E558" s="70">
        <v>0</v>
      </c>
      <c r="F558" s="70">
        <v>0</v>
      </c>
      <c r="G558" s="3">
        <f t="shared" si="63"/>
        <v>0</v>
      </c>
      <c r="H558" s="8" t="e">
        <f t="shared" si="64"/>
        <v>#DIV/0!</v>
      </c>
      <c r="I558" s="31">
        <f t="shared" si="65"/>
        <v>-182000</v>
      </c>
      <c r="J558" s="22">
        <f t="shared" ref="J558:J625" si="66">IF(C558=0,0,F558/C558*100-100)</f>
        <v>-100</v>
      </c>
    </row>
    <row r="559" spans="1:10" x14ac:dyDescent="0.2">
      <c r="A559" s="11" t="s">
        <v>149</v>
      </c>
      <c r="B559" s="2" t="s">
        <v>150</v>
      </c>
      <c r="C559" s="3">
        <v>182000</v>
      </c>
      <c r="D559" s="70">
        <v>192500</v>
      </c>
      <c r="E559" s="70">
        <v>0</v>
      </c>
      <c r="F559" s="70">
        <v>0</v>
      </c>
      <c r="G559" s="3">
        <f t="shared" si="63"/>
        <v>0</v>
      </c>
      <c r="H559" s="8" t="e">
        <f t="shared" si="64"/>
        <v>#DIV/0!</v>
      </c>
      <c r="I559" s="31">
        <f t="shared" si="65"/>
        <v>-182000</v>
      </c>
      <c r="J559" s="22">
        <f t="shared" si="66"/>
        <v>-100</v>
      </c>
    </row>
    <row r="560" spans="1:10" x14ac:dyDescent="0.2">
      <c r="A560" s="11" t="s">
        <v>151</v>
      </c>
      <c r="B560" s="2" t="s">
        <v>152</v>
      </c>
      <c r="C560" s="3">
        <v>182000</v>
      </c>
      <c r="D560" s="70">
        <v>192500</v>
      </c>
      <c r="E560" s="70">
        <v>0</v>
      </c>
      <c r="F560" s="70">
        <v>0</v>
      </c>
      <c r="G560" s="3">
        <f t="shared" si="63"/>
        <v>0</v>
      </c>
      <c r="H560" s="8" t="e">
        <f t="shared" si="64"/>
        <v>#DIV/0!</v>
      </c>
      <c r="I560" s="31">
        <f t="shared" si="65"/>
        <v>-182000</v>
      </c>
      <c r="J560" s="22">
        <f t="shared" si="66"/>
        <v>-100</v>
      </c>
    </row>
    <row r="561" spans="1:10" s="1" customFormat="1" ht="25.5" x14ac:dyDescent="0.2">
      <c r="A561" s="93" t="s">
        <v>190</v>
      </c>
      <c r="B561" s="94" t="s">
        <v>191</v>
      </c>
      <c r="C561" s="86">
        <v>51334</v>
      </c>
      <c r="D561" s="81">
        <v>0</v>
      </c>
      <c r="E561" s="81">
        <v>0</v>
      </c>
      <c r="F561" s="81">
        <v>0</v>
      </c>
      <c r="G561" s="81">
        <v>0</v>
      </c>
      <c r="H561" s="81">
        <v>0</v>
      </c>
      <c r="I561" s="81">
        <f t="shared" si="65"/>
        <v>-51334</v>
      </c>
      <c r="J561" s="81">
        <f t="shared" si="66"/>
        <v>-100</v>
      </c>
    </row>
    <row r="562" spans="1:10" s="1" customFormat="1" x14ac:dyDescent="0.2">
      <c r="A562" s="11" t="s">
        <v>99</v>
      </c>
      <c r="B562" s="34" t="s">
        <v>100</v>
      </c>
      <c r="C562" s="3">
        <v>51334</v>
      </c>
      <c r="D562" s="70">
        <v>0</v>
      </c>
      <c r="E562" s="70">
        <v>0</v>
      </c>
      <c r="F562" s="70">
        <v>0</v>
      </c>
      <c r="G562" s="70">
        <v>0</v>
      </c>
      <c r="H562" s="70">
        <v>0</v>
      </c>
      <c r="I562" s="70">
        <f t="shared" si="65"/>
        <v>-51334</v>
      </c>
      <c r="J562" s="70">
        <f t="shared" si="66"/>
        <v>-100</v>
      </c>
    </row>
    <row r="563" spans="1:10" s="1" customFormat="1" x14ac:dyDescent="0.2">
      <c r="A563" s="11" t="s">
        <v>174</v>
      </c>
      <c r="B563" s="34" t="s">
        <v>175</v>
      </c>
      <c r="C563" s="3">
        <v>51334</v>
      </c>
      <c r="D563" s="70">
        <v>0</v>
      </c>
      <c r="E563" s="70">
        <v>0</v>
      </c>
      <c r="F563" s="70">
        <v>0</v>
      </c>
      <c r="G563" s="70">
        <v>0</v>
      </c>
      <c r="H563" s="70">
        <v>0</v>
      </c>
      <c r="I563" s="70">
        <f t="shared" si="65"/>
        <v>-51334</v>
      </c>
      <c r="J563" s="70">
        <f t="shared" si="66"/>
        <v>-100</v>
      </c>
    </row>
    <row r="564" spans="1:10" s="1" customFormat="1" x14ac:dyDescent="0.2">
      <c r="A564" s="11" t="s">
        <v>176</v>
      </c>
      <c r="B564" s="34" t="s">
        <v>177</v>
      </c>
      <c r="C564" s="3">
        <v>51334</v>
      </c>
      <c r="D564" s="70">
        <v>0</v>
      </c>
      <c r="E564" s="70">
        <v>0</v>
      </c>
      <c r="F564" s="70">
        <v>0</v>
      </c>
      <c r="G564" s="70">
        <v>0</v>
      </c>
      <c r="H564" s="70">
        <v>0</v>
      </c>
      <c r="I564" s="70">
        <f t="shared" si="65"/>
        <v>-51334</v>
      </c>
      <c r="J564" s="70">
        <f t="shared" si="66"/>
        <v>-100</v>
      </c>
    </row>
    <row r="565" spans="1:10" x14ac:dyDescent="0.2">
      <c r="A565" s="78" t="s">
        <v>192</v>
      </c>
      <c r="B565" s="79" t="s">
        <v>193</v>
      </c>
      <c r="C565" s="86">
        <v>888555</v>
      </c>
      <c r="D565" s="81">
        <v>550000</v>
      </c>
      <c r="E565" s="81">
        <v>724000</v>
      </c>
      <c r="F565" s="81">
        <v>706605.16</v>
      </c>
      <c r="G565" s="80">
        <f t="shared" si="63"/>
        <v>17394.839999999967</v>
      </c>
      <c r="H565" s="82">
        <f t="shared" si="64"/>
        <v>97.597397790055254</v>
      </c>
      <c r="I565" s="83">
        <f t="shared" si="65"/>
        <v>-181949.83999999997</v>
      </c>
      <c r="J565" s="84">
        <f t="shared" si="66"/>
        <v>-20.477048691414709</v>
      </c>
    </row>
    <row r="566" spans="1:10" x14ac:dyDescent="0.2">
      <c r="A566" s="11" t="s">
        <v>99</v>
      </c>
      <c r="B566" s="2" t="s">
        <v>100</v>
      </c>
      <c r="C566" s="3">
        <v>888555</v>
      </c>
      <c r="D566" s="70">
        <v>550000</v>
      </c>
      <c r="E566" s="70">
        <v>724000</v>
      </c>
      <c r="F566" s="70">
        <v>706605.16</v>
      </c>
      <c r="G566" s="3">
        <f t="shared" si="63"/>
        <v>17394.839999999967</v>
      </c>
      <c r="H566" s="8">
        <f t="shared" si="64"/>
        <v>97.597397790055254</v>
      </c>
      <c r="I566" s="31">
        <f t="shared" si="65"/>
        <v>-181949.83999999997</v>
      </c>
      <c r="J566" s="22">
        <f t="shared" si="66"/>
        <v>-20.477048691414709</v>
      </c>
    </row>
    <row r="567" spans="1:10" x14ac:dyDescent="0.2">
      <c r="A567" s="11" t="s">
        <v>109</v>
      </c>
      <c r="B567" s="2" t="s">
        <v>110</v>
      </c>
      <c r="C567" s="3">
        <v>0</v>
      </c>
      <c r="D567" s="70">
        <v>50000</v>
      </c>
      <c r="E567" s="70">
        <v>50000</v>
      </c>
      <c r="F567" s="70">
        <v>32605.16</v>
      </c>
      <c r="G567" s="85">
        <f t="shared" ref="G567:G630" si="67">E567-F567</f>
        <v>17394.84</v>
      </c>
      <c r="H567" s="97">
        <f t="shared" si="64"/>
        <v>65.210319999999996</v>
      </c>
      <c r="I567" s="98">
        <f t="shared" si="65"/>
        <v>32605.16</v>
      </c>
      <c r="J567" s="99">
        <f t="shared" si="66"/>
        <v>0</v>
      </c>
    </row>
    <row r="568" spans="1:10" x14ac:dyDescent="0.2">
      <c r="A568" s="11" t="s">
        <v>113</v>
      </c>
      <c r="B568" s="2" t="s">
        <v>114</v>
      </c>
      <c r="C568" s="3">
        <v>0</v>
      </c>
      <c r="D568" s="70">
        <v>50000</v>
      </c>
      <c r="E568" s="70">
        <v>50000</v>
      </c>
      <c r="F568" s="70">
        <v>32605.16</v>
      </c>
      <c r="G568" s="32">
        <f t="shared" si="67"/>
        <v>17394.84</v>
      </c>
      <c r="H568" s="23">
        <f t="shared" si="64"/>
        <v>65.210319999999996</v>
      </c>
      <c r="I568" s="100">
        <f t="shared" si="65"/>
        <v>32605.16</v>
      </c>
      <c r="J568" s="101">
        <f t="shared" si="66"/>
        <v>0</v>
      </c>
    </row>
    <row r="569" spans="1:10" x14ac:dyDescent="0.2">
      <c r="A569" s="11" t="s">
        <v>149</v>
      </c>
      <c r="B569" s="2" t="s">
        <v>150</v>
      </c>
      <c r="C569" s="3">
        <v>888555</v>
      </c>
      <c r="D569" s="70">
        <v>500000</v>
      </c>
      <c r="E569" s="70">
        <v>674000</v>
      </c>
      <c r="F569" s="70">
        <v>674000</v>
      </c>
      <c r="G569" s="3">
        <f t="shared" si="67"/>
        <v>0</v>
      </c>
      <c r="H569" s="8">
        <f t="shared" si="64"/>
        <v>100</v>
      </c>
      <c r="I569" s="31">
        <f t="shared" si="65"/>
        <v>-214555</v>
      </c>
      <c r="J569" s="22">
        <f t="shared" si="66"/>
        <v>-24.146507531891672</v>
      </c>
    </row>
    <row r="570" spans="1:10" x14ac:dyDescent="0.2">
      <c r="A570" s="11" t="s">
        <v>151</v>
      </c>
      <c r="B570" s="2" t="s">
        <v>152</v>
      </c>
      <c r="C570" s="3">
        <v>888555</v>
      </c>
      <c r="D570" s="70">
        <v>500000</v>
      </c>
      <c r="E570" s="70">
        <v>674000</v>
      </c>
      <c r="F570" s="70">
        <v>674000</v>
      </c>
      <c r="G570" s="3">
        <f t="shared" si="67"/>
        <v>0</v>
      </c>
      <c r="H570" s="8">
        <f t="shared" si="64"/>
        <v>100</v>
      </c>
      <c r="I570" s="31">
        <f t="shared" si="65"/>
        <v>-214555</v>
      </c>
      <c r="J570" s="22">
        <f t="shared" si="66"/>
        <v>-24.146507531891672</v>
      </c>
    </row>
    <row r="571" spans="1:10" x14ac:dyDescent="0.2">
      <c r="A571" s="78" t="s">
        <v>194</v>
      </c>
      <c r="B571" s="79" t="s">
        <v>195</v>
      </c>
      <c r="C571" s="86">
        <v>6510666.629999999</v>
      </c>
      <c r="D571" s="81">
        <v>6787696</v>
      </c>
      <c r="E571" s="81">
        <v>7078680</v>
      </c>
      <c r="F571" s="81">
        <v>6140598.4299999997</v>
      </c>
      <c r="G571" s="80">
        <f t="shared" si="67"/>
        <v>938081.5700000003</v>
      </c>
      <c r="H571" s="82">
        <f t="shared" si="64"/>
        <v>86.747789559635407</v>
      </c>
      <c r="I571" s="83">
        <f t="shared" si="65"/>
        <v>-370068.19999999925</v>
      </c>
      <c r="J571" s="84">
        <f t="shared" si="66"/>
        <v>-5.6840293172866581</v>
      </c>
    </row>
    <row r="572" spans="1:10" x14ac:dyDescent="0.2">
      <c r="A572" s="11" t="s">
        <v>99</v>
      </c>
      <c r="B572" s="2" t="s">
        <v>100</v>
      </c>
      <c r="C572" s="3">
        <v>6510666.629999999</v>
      </c>
      <c r="D572" s="70">
        <v>6787696</v>
      </c>
      <c r="E572" s="70">
        <v>7078680</v>
      </c>
      <c r="F572" s="70">
        <v>6140598.4299999997</v>
      </c>
      <c r="G572" s="3">
        <f t="shared" si="67"/>
        <v>938081.5700000003</v>
      </c>
      <c r="H572" s="8">
        <f t="shared" si="64"/>
        <v>86.747789559635407</v>
      </c>
      <c r="I572" s="31">
        <f t="shared" si="65"/>
        <v>-370068.19999999925</v>
      </c>
      <c r="J572" s="22">
        <f t="shared" si="66"/>
        <v>-5.6840293172866581</v>
      </c>
    </row>
    <row r="573" spans="1:10" x14ac:dyDescent="0.2">
      <c r="A573" s="11" t="s">
        <v>101</v>
      </c>
      <c r="B573" s="2" t="s">
        <v>102</v>
      </c>
      <c r="C573" s="3">
        <v>5008059.5199999996</v>
      </c>
      <c r="D573" s="70">
        <v>5677161</v>
      </c>
      <c r="E573" s="70">
        <v>5771233</v>
      </c>
      <c r="F573" s="70">
        <v>5287813.43</v>
      </c>
      <c r="G573" s="3">
        <f t="shared" si="67"/>
        <v>483419.5700000003</v>
      </c>
      <c r="H573" s="8">
        <f t="shared" si="64"/>
        <v>91.623634498901708</v>
      </c>
      <c r="I573" s="31">
        <f t="shared" si="65"/>
        <v>279753.91000000015</v>
      </c>
      <c r="J573" s="22">
        <f t="shared" si="66"/>
        <v>5.5860739849992882</v>
      </c>
    </row>
    <row r="574" spans="1:10" x14ac:dyDescent="0.2">
      <c r="A574" s="11" t="s">
        <v>103</v>
      </c>
      <c r="B574" s="2" t="s">
        <v>104</v>
      </c>
      <c r="C574" s="3">
        <v>4097416.56</v>
      </c>
      <c r="D574" s="70">
        <v>4653411</v>
      </c>
      <c r="E574" s="70">
        <v>4722855</v>
      </c>
      <c r="F574" s="70">
        <v>4318569.58</v>
      </c>
      <c r="G574" s="3">
        <f t="shared" si="67"/>
        <v>404285.41999999993</v>
      </c>
      <c r="H574" s="8">
        <f t="shared" si="64"/>
        <v>91.43980875974384</v>
      </c>
      <c r="I574" s="31">
        <f t="shared" si="65"/>
        <v>221153.02000000002</v>
      </c>
      <c r="J574" s="22">
        <f t="shared" si="66"/>
        <v>5.3973770243169952</v>
      </c>
    </row>
    <row r="575" spans="1:10" x14ac:dyDescent="0.2">
      <c r="A575" s="11" t="s">
        <v>105</v>
      </c>
      <c r="B575" s="2" t="s">
        <v>106</v>
      </c>
      <c r="C575" s="3">
        <v>4097416.56</v>
      </c>
      <c r="D575" s="70">
        <v>4653411</v>
      </c>
      <c r="E575" s="70">
        <v>4722855</v>
      </c>
      <c r="F575" s="70">
        <v>4318569.58</v>
      </c>
      <c r="G575" s="3">
        <f t="shared" si="67"/>
        <v>404285.41999999993</v>
      </c>
      <c r="H575" s="8">
        <f t="shared" si="64"/>
        <v>91.43980875974384</v>
      </c>
      <c r="I575" s="31">
        <f t="shared" si="65"/>
        <v>221153.02000000002</v>
      </c>
      <c r="J575" s="22">
        <f t="shared" si="66"/>
        <v>5.3973770243169952</v>
      </c>
    </row>
    <row r="576" spans="1:10" x14ac:dyDescent="0.2">
      <c r="A576" s="11" t="s">
        <v>107</v>
      </c>
      <c r="B576" s="2" t="s">
        <v>108</v>
      </c>
      <c r="C576" s="3">
        <v>910642.96</v>
      </c>
      <c r="D576" s="70">
        <v>1023750</v>
      </c>
      <c r="E576" s="70">
        <v>1048378</v>
      </c>
      <c r="F576" s="70">
        <v>969243.85000000009</v>
      </c>
      <c r="G576" s="3">
        <f t="shared" si="67"/>
        <v>79134.149999999907</v>
      </c>
      <c r="H576" s="8">
        <f t="shared" si="64"/>
        <v>92.451754042912015</v>
      </c>
      <c r="I576" s="31">
        <f t="shared" si="65"/>
        <v>58600.89000000013</v>
      </c>
      <c r="J576" s="22">
        <f t="shared" si="66"/>
        <v>6.4351115172515136</v>
      </c>
    </row>
    <row r="577" spans="1:10" x14ac:dyDescent="0.2">
      <c r="A577" s="11" t="s">
        <v>109</v>
      </c>
      <c r="B577" s="2" t="s">
        <v>110</v>
      </c>
      <c r="C577" s="3">
        <v>1502029.47</v>
      </c>
      <c r="D577" s="70">
        <v>1109835</v>
      </c>
      <c r="E577" s="70">
        <v>1306143</v>
      </c>
      <c r="F577" s="70">
        <v>851505</v>
      </c>
      <c r="G577" s="3">
        <f t="shared" si="67"/>
        <v>454638</v>
      </c>
      <c r="H577" s="8">
        <f t="shared" si="64"/>
        <v>65.192325801998706</v>
      </c>
      <c r="I577" s="31">
        <f t="shared" si="65"/>
        <v>-650524.47</v>
      </c>
      <c r="J577" s="22">
        <f t="shared" si="66"/>
        <v>-43.309700840956197</v>
      </c>
    </row>
    <row r="578" spans="1:10" x14ac:dyDescent="0.2">
      <c r="A578" s="11" t="s">
        <v>111</v>
      </c>
      <c r="B578" s="2" t="s">
        <v>112</v>
      </c>
      <c r="C578" s="3">
        <v>182389.46</v>
      </c>
      <c r="D578" s="70">
        <v>46000</v>
      </c>
      <c r="E578" s="70">
        <v>117980</v>
      </c>
      <c r="F578" s="70">
        <v>115376.76</v>
      </c>
      <c r="G578" s="3">
        <f t="shared" si="67"/>
        <v>2603.2400000000052</v>
      </c>
      <c r="H578" s="8">
        <f t="shared" si="64"/>
        <v>97.793490422105435</v>
      </c>
      <c r="I578" s="31">
        <f t="shared" si="65"/>
        <v>-67012.7</v>
      </c>
      <c r="J578" s="22">
        <f t="shared" si="66"/>
        <v>-36.74154197287497</v>
      </c>
    </row>
    <row r="579" spans="1:10" x14ac:dyDescent="0.2">
      <c r="A579" s="11" t="s">
        <v>113</v>
      </c>
      <c r="B579" s="2" t="s">
        <v>114</v>
      </c>
      <c r="C579" s="3">
        <v>200668.34</v>
      </c>
      <c r="D579" s="70">
        <v>102100</v>
      </c>
      <c r="E579" s="70">
        <v>140590</v>
      </c>
      <c r="F579" s="70">
        <v>130444.75</v>
      </c>
      <c r="G579" s="3">
        <f t="shared" si="67"/>
        <v>10145.25</v>
      </c>
      <c r="H579" s="8">
        <f t="shared" si="64"/>
        <v>92.783803968987826</v>
      </c>
      <c r="I579" s="31">
        <f t="shared" si="65"/>
        <v>-70223.59</v>
      </c>
      <c r="J579" s="22">
        <f t="shared" si="66"/>
        <v>-34.994852700729979</v>
      </c>
    </row>
    <row r="580" spans="1:10" x14ac:dyDescent="0.2">
      <c r="A580" s="11" t="s">
        <v>115</v>
      </c>
      <c r="B580" s="2" t="s">
        <v>116</v>
      </c>
      <c r="C580" s="3">
        <v>31818.34</v>
      </c>
      <c r="D580" s="70">
        <v>17360</v>
      </c>
      <c r="E580" s="70">
        <v>8896</v>
      </c>
      <c r="F580" s="70">
        <v>3276.15</v>
      </c>
      <c r="G580" s="85">
        <f t="shared" si="67"/>
        <v>5619.85</v>
      </c>
      <c r="H580" s="97">
        <f t="shared" si="64"/>
        <v>36.827225719424462</v>
      </c>
      <c r="I580" s="98">
        <f t="shared" si="65"/>
        <v>-28542.19</v>
      </c>
      <c r="J580" s="99">
        <f t="shared" si="66"/>
        <v>-89.70357975934634</v>
      </c>
    </row>
    <row r="581" spans="1:10" x14ac:dyDescent="0.2">
      <c r="A581" s="11" t="s">
        <v>117</v>
      </c>
      <c r="B581" s="2" t="s">
        <v>118</v>
      </c>
      <c r="C581" s="3">
        <v>684718.33000000007</v>
      </c>
      <c r="D581" s="70">
        <v>944375</v>
      </c>
      <c r="E581" s="70">
        <v>821894</v>
      </c>
      <c r="F581" s="70">
        <v>513210.76999999996</v>
      </c>
      <c r="G581" s="3">
        <f t="shared" si="67"/>
        <v>308683.23000000004</v>
      </c>
      <c r="H581" s="8">
        <f t="shared" si="64"/>
        <v>62.44245243303881</v>
      </c>
      <c r="I581" s="31">
        <f t="shared" si="65"/>
        <v>-171507.56000000011</v>
      </c>
      <c r="J581" s="22">
        <f t="shared" si="66"/>
        <v>-25.047899623192521</v>
      </c>
    </row>
    <row r="582" spans="1:10" x14ac:dyDescent="0.2">
      <c r="A582" s="11" t="s">
        <v>119</v>
      </c>
      <c r="B582" s="2" t="s">
        <v>120</v>
      </c>
      <c r="C582" s="3">
        <v>418833.48</v>
      </c>
      <c r="D582" s="70">
        <v>466246</v>
      </c>
      <c r="E582" s="70">
        <v>403116</v>
      </c>
      <c r="F582" s="70">
        <v>292293.05</v>
      </c>
      <c r="G582" s="3">
        <f t="shared" si="67"/>
        <v>110822.95000000001</v>
      </c>
      <c r="H582" s="8">
        <f t="shared" si="64"/>
        <v>72.50842189345002</v>
      </c>
      <c r="I582" s="31">
        <f t="shared" si="65"/>
        <v>-126540.43</v>
      </c>
      <c r="J582" s="22">
        <f t="shared" si="66"/>
        <v>-30.212587112185972</v>
      </c>
    </row>
    <row r="583" spans="1:10" x14ac:dyDescent="0.2">
      <c r="A583" s="11" t="s">
        <v>121</v>
      </c>
      <c r="B583" s="2" t="s">
        <v>122</v>
      </c>
      <c r="C583" s="3">
        <v>66748.59</v>
      </c>
      <c r="D583" s="70">
        <v>106118</v>
      </c>
      <c r="E583" s="70">
        <v>123827</v>
      </c>
      <c r="F583" s="70">
        <v>60516.800000000003</v>
      </c>
      <c r="G583" s="3">
        <f t="shared" si="67"/>
        <v>63310.2</v>
      </c>
      <c r="H583" s="8">
        <f t="shared" si="64"/>
        <v>48.872055367569274</v>
      </c>
      <c r="I583" s="31">
        <f t="shared" si="65"/>
        <v>-6231.7899999999936</v>
      </c>
      <c r="J583" s="22">
        <f t="shared" si="66"/>
        <v>-9.3362121956433839</v>
      </c>
    </row>
    <row r="584" spans="1:10" x14ac:dyDescent="0.2">
      <c r="A584" s="11" t="s">
        <v>123</v>
      </c>
      <c r="B584" s="2" t="s">
        <v>124</v>
      </c>
      <c r="C584" s="3">
        <v>173145.76</v>
      </c>
      <c r="D584" s="70">
        <v>342532</v>
      </c>
      <c r="E584" s="70">
        <v>265444</v>
      </c>
      <c r="F584" s="70">
        <v>135652.54</v>
      </c>
      <c r="G584" s="3">
        <f t="shared" si="67"/>
        <v>129791.45999999999</v>
      </c>
      <c r="H584" s="8">
        <f t="shared" si="64"/>
        <v>51.104014406051746</v>
      </c>
      <c r="I584" s="31">
        <f t="shared" si="65"/>
        <v>-37493.22</v>
      </c>
      <c r="J584" s="22">
        <f t="shared" si="66"/>
        <v>-21.654136953743489</v>
      </c>
    </row>
    <row r="585" spans="1:10" x14ac:dyDescent="0.2">
      <c r="A585" s="11" t="s">
        <v>127</v>
      </c>
      <c r="B585" s="2" t="s">
        <v>128</v>
      </c>
      <c r="C585" s="3">
        <v>25990.5</v>
      </c>
      <c r="D585" s="70">
        <v>29479</v>
      </c>
      <c r="E585" s="70">
        <v>29507</v>
      </c>
      <c r="F585" s="70">
        <v>24748.38</v>
      </c>
      <c r="G585" s="3">
        <f t="shared" si="67"/>
        <v>4758.619999999999</v>
      </c>
      <c r="H585" s="8">
        <f t="shared" si="64"/>
        <v>83.87291151252245</v>
      </c>
      <c r="I585" s="31">
        <f t="shared" si="65"/>
        <v>-1242.119999999999</v>
      </c>
      <c r="J585" s="22">
        <f t="shared" si="66"/>
        <v>-4.7791308362671003</v>
      </c>
    </row>
    <row r="586" spans="1:10" x14ac:dyDescent="0.2">
      <c r="A586" s="11" t="s">
        <v>129</v>
      </c>
      <c r="B586" s="2" t="s">
        <v>130</v>
      </c>
      <c r="C586" s="3">
        <v>402435</v>
      </c>
      <c r="D586" s="70">
        <v>0</v>
      </c>
      <c r="E586" s="70">
        <v>216783</v>
      </c>
      <c r="F586" s="70">
        <v>89196.57</v>
      </c>
      <c r="G586" s="3">
        <f t="shared" si="67"/>
        <v>127586.43</v>
      </c>
      <c r="H586" s="8">
        <f t="shared" si="64"/>
        <v>41.145555693942789</v>
      </c>
      <c r="I586" s="31">
        <f t="shared" si="65"/>
        <v>-313238.43</v>
      </c>
      <c r="J586" s="22">
        <f t="shared" si="66"/>
        <v>-77.835782176003576</v>
      </c>
    </row>
    <row r="587" spans="1:10" x14ac:dyDescent="0.2">
      <c r="A587" s="11" t="s">
        <v>131</v>
      </c>
      <c r="B587" s="2" t="s">
        <v>132</v>
      </c>
      <c r="C587" s="3">
        <v>402435</v>
      </c>
      <c r="D587" s="70">
        <v>0</v>
      </c>
      <c r="E587" s="70">
        <v>216783</v>
      </c>
      <c r="F587" s="70">
        <v>89196.57</v>
      </c>
      <c r="G587" s="3">
        <f t="shared" si="67"/>
        <v>127586.43</v>
      </c>
      <c r="H587" s="8">
        <f t="shared" ref="H587:H650" si="68">F587/E587*100</f>
        <v>41.145555693942789</v>
      </c>
      <c r="I587" s="31">
        <f t="shared" ref="I587:I650" si="69">F587-C587</f>
        <v>-313238.43</v>
      </c>
      <c r="J587" s="22">
        <f t="shared" si="66"/>
        <v>-77.835782176003576</v>
      </c>
    </row>
    <row r="588" spans="1:10" x14ac:dyDescent="0.2">
      <c r="A588" s="11" t="s">
        <v>133</v>
      </c>
      <c r="B588" s="2" t="s">
        <v>134</v>
      </c>
      <c r="C588" s="3">
        <v>577.64</v>
      </c>
      <c r="D588" s="70">
        <v>700</v>
      </c>
      <c r="E588" s="70">
        <v>1304</v>
      </c>
      <c r="F588" s="70">
        <v>1280</v>
      </c>
      <c r="G588" s="85">
        <f t="shared" si="67"/>
        <v>24</v>
      </c>
      <c r="H588" s="97">
        <f t="shared" si="68"/>
        <v>98.159509202453989</v>
      </c>
      <c r="I588" s="98">
        <f t="shared" si="69"/>
        <v>702.36</v>
      </c>
      <c r="J588" s="99">
        <f t="shared" si="66"/>
        <v>121.59130254137526</v>
      </c>
    </row>
    <row r="589" spans="1:10" x14ac:dyDescent="0.2">
      <c r="A589" s="78" t="s">
        <v>196</v>
      </c>
      <c r="B589" s="79" t="s">
        <v>197</v>
      </c>
      <c r="C589" s="86">
        <v>1011300.5900000001</v>
      </c>
      <c r="D589" s="81">
        <v>1275364</v>
      </c>
      <c r="E589" s="81">
        <v>1288001</v>
      </c>
      <c r="F589" s="81">
        <v>1073663.21</v>
      </c>
      <c r="G589" s="80">
        <f t="shared" si="67"/>
        <v>214337.79000000004</v>
      </c>
      <c r="H589" s="82">
        <f t="shared" si="68"/>
        <v>83.358880156148942</v>
      </c>
      <c r="I589" s="83">
        <f t="shared" si="69"/>
        <v>62362.619999999879</v>
      </c>
      <c r="J589" s="84">
        <f t="shared" si="66"/>
        <v>6.1665760523287929</v>
      </c>
    </row>
    <row r="590" spans="1:10" x14ac:dyDescent="0.2">
      <c r="A590" s="11" t="s">
        <v>99</v>
      </c>
      <c r="B590" s="2" t="s">
        <v>100</v>
      </c>
      <c r="C590" s="3">
        <v>1011300.5900000001</v>
      </c>
      <c r="D590" s="70">
        <v>1275364</v>
      </c>
      <c r="E590" s="70">
        <v>1288001</v>
      </c>
      <c r="F590" s="70">
        <v>1073663.21</v>
      </c>
      <c r="G590" s="3">
        <f t="shared" si="67"/>
        <v>214337.79000000004</v>
      </c>
      <c r="H590" s="8">
        <f t="shared" si="68"/>
        <v>83.358880156148942</v>
      </c>
      <c r="I590" s="31">
        <f t="shared" si="69"/>
        <v>62362.619999999879</v>
      </c>
      <c r="J590" s="22">
        <f t="shared" si="66"/>
        <v>6.1665760523287929</v>
      </c>
    </row>
    <row r="591" spans="1:10" x14ac:dyDescent="0.2">
      <c r="A591" s="11" t="s">
        <v>101</v>
      </c>
      <c r="B591" s="2" t="s">
        <v>102</v>
      </c>
      <c r="C591" s="3">
        <v>886546.76</v>
      </c>
      <c r="D591" s="70">
        <v>1016848</v>
      </c>
      <c r="E591" s="70">
        <v>1058429</v>
      </c>
      <c r="F591" s="70">
        <v>967120.72000000009</v>
      </c>
      <c r="G591" s="3">
        <f t="shared" si="67"/>
        <v>91308.279999999912</v>
      </c>
      <c r="H591" s="8">
        <f t="shared" si="68"/>
        <v>91.373225790298648</v>
      </c>
      <c r="I591" s="31">
        <f t="shared" si="69"/>
        <v>80573.960000000079</v>
      </c>
      <c r="J591" s="22">
        <f t="shared" si="66"/>
        <v>9.0885177900825056</v>
      </c>
    </row>
    <row r="592" spans="1:10" x14ac:dyDescent="0.2">
      <c r="A592" s="11" t="s">
        <v>103</v>
      </c>
      <c r="B592" s="2" t="s">
        <v>104</v>
      </c>
      <c r="C592" s="3">
        <v>721369.05</v>
      </c>
      <c r="D592" s="70">
        <v>833482</v>
      </c>
      <c r="E592" s="70">
        <v>861657</v>
      </c>
      <c r="F592" s="70">
        <v>785580.31</v>
      </c>
      <c r="G592" s="3">
        <f t="shared" si="67"/>
        <v>76076.689999999944</v>
      </c>
      <c r="H592" s="8">
        <f t="shared" si="68"/>
        <v>91.170884702381585</v>
      </c>
      <c r="I592" s="31">
        <f t="shared" si="69"/>
        <v>64211.260000000009</v>
      </c>
      <c r="J592" s="22">
        <f t="shared" si="66"/>
        <v>8.9013050948054939</v>
      </c>
    </row>
    <row r="593" spans="1:10" x14ac:dyDescent="0.2">
      <c r="A593" s="11" t="s">
        <v>105</v>
      </c>
      <c r="B593" s="2" t="s">
        <v>106</v>
      </c>
      <c r="C593" s="3">
        <v>721369.05</v>
      </c>
      <c r="D593" s="70">
        <v>833482</v>
      </c>
      <c r="E593" s="70">
        <v>861657</v>
      </c>
      <c r="F593" s="70">
        <v>785580.31</v>
      </c>
      <c r="G593" s="3">
        <f t="shared" si="67"/>
        <v>76076.689999999944</v>
      </c>
      <c r="H593" s="8">
        <f t="shared" si="68"/>
        <v>91.170884702381585</v>
      </c>
      <c r="I593" s="31">
        <f t="shared" si="69"/>
        <v>64211.260000000009</v>
      </c>
      <c r="J593" s="22">
        <f t="shared" si="66"/>
        <v>8.9013050948054939</v>
      </c>
    </row>
    <row r="594" spans="1:10" x14ac:dyDescent="0.2">
      <c r="A594" s="11" t="s">
        <v>107</v>
      </c>
      <c r="B594" s="2" t="s">
        <v>108</v>
      </c>
      <c r="C594" s="3">
        <v>165177.71</v>
      </c>
      <c r="D594" s="70">
        <v>183366</v>
      </c>
      <c r="E594" s="70">
        <v>196772</v>
      </c>
      <c r="F594" s="70">
        <v>181540.41</v>
      </c>
      <c r="G594" s="3">
        <f t="shared" si="67"/>
        <v>15231.589999999997</v>
      </c>
      <c r="H594" s="8">
        <f t="shared" si="68"/>
        <v>92.259269611530087</v>
      </c>
      <c r="I594" s="31">
        <f t="shared" si="69"/>
        <v>16362.700000000012</v>
      </c>
      <c r="J594" s="22">
        <f t="shared" si="66"/>
        <v>9.9061186887746686</v>
      </c>
    </row>
    <row r="595" spans="1:10" x14ac:dyDescent="0.2">
      <c r="A595" s="11" t="s">
        <v>109</v>
      </c>
      <c r="B595" s="2" t="s">
        <v>110</v>
      </c>
      <c r="C595" s="3">
        <v>124353.82999999999</v>
      </c>
      <c r="D595" s="70">
        <v>258016</v>
      </c>
      <c r="E595" s="70">
        <v>229072</v>
      </c>
      <c r="F595" s="70">
        <v>106042.49</v>
      </c>
      <c r="G595" s="3">
        <f t="shared" si="67"/>
        <v>123029.51</v>
      </c>
      <c r="H595" s="8">
        <f t="shared" si="68"/>
        <v>46.292209436334431</v>
      </c>
      <c r="I595" s="31">
        <f t="shared" si="69"/>
        <v>-18311.339999999982</v>
      </c>
      <c r="J595" s="22">
        <f t="shared" si="66"/>
        <v>-14.725191817574085</v>
      </c>
    </row>
    <row r="596" spans="1:10" x14ac:dyDescent="0.2">
      <c r="A596" s="11" t="s">
        <v>111</v>
      </c>
      <c r="B596" s="2" t="s">
        <v>112</v>
      </c>
      <c r="C596" s="3">
        <v>13085</v>
      </c>
      <c r="D596" s="70">
        <v>6500</v>
      </c>
      <c r="E596" s="70">
        <v>11970</v>
      </c>
      <c r="F596" s="70">
        <v>11856.7</v>
      </c>
      <c r="G596" s="3">
        <f t="shared" si="67"/>
        <v>113.29999999999927</v>
      </c>
      <c r="H596" s="8">
        <f t="shared" si="68"/>
        <v>99.053467000835425</v>
      </c>
      <c r="I596" s="31">
        <f t="shared" si="69"/>
        <v>-1228.2999999999993</v>
      </c>
      <c r="J596" s="22">
        <f t="shared" si="66"/>
        <v>-9.3870844478410334</v>
      </c>
    </row>
    <row r="597" spans="1:10" x14ac:dyDescent="0.2">
      <c r="A597" s="11" t="s">
        <v>113</v>
      </c>
      <c r="B597" s="2" t="s">
        <v>114</v>
      </c>
      <c r="C597" s="3">
        <v>16320.8</v>
      </c>
      <c r="D597" s="70">
        <v>19000</v>
      </c>
      <c r="E597" s="70">
        <v>18038</v>
      </c>
      <c r="F597" s="70">
        <v>15340.54</v>
      </c>
      <c r="G597" s="3">
        <f t="shared" si="67"/>
        <v>2697.4599999999991</v>
      </c>
      <c r="H597" s="8">
        <f t="shared" si="68"/>
        <v>85.045681339394619</v>
      </c>
      <c r="I597" s="31">
        <f t="shared" si="69"/>
        <v>-980.2599999999984</v>
      </c>
      <c r="J597" s="22">
        <f t="shared" si="66"/>
        <v>-6.0062006764374303</v>
      </c>
    </row>
    <row r="598" spans="1:10" x14ac:dyDescent="0.2">
      <c r="A598" s="11" t="s">
        <v>115</v>
      </c>
      <c r="B598" s="2" t="s">
        <v>116</v>
      </c>
      <c r="C598" s="3">
        <v>3846.8</v>
      </c>
      <c r="D598" s="70">
        <v>2800</v>
      </c>
      <c r="E598" s="70">
        <v>2173</v>
      </c>
      <c r="F598" s="70">
        <v>0</v>
      </c>
      <c r="G598" s="3">
        <f t="shared" si="67"/>
        <v>2173</v>
      </c>
      <c r="H598" s="8">
        <f t="shared" si="68"/>
        <v>0</v>
      </c>
      <c r="I598" s="31">
        <f t="shared" si="69"/>
        <v>-3846.8</v>
      </c>
      <c r="J598" s="22">
        <f t="shared" si="66"/>
        <v>-100</v>
      </c>
    </row>
    <row r="599" spans="1:10" x14ac:dyDescent="0.2">
      <c r="A599" s="11" t="s">
        <v>117</v>
      </c>
      <c r="B599" s="2" t="s">
        <v>118</v>
      </c>
      <c r="C599" s="3">
        <v>91101.23000000001</v>
      </c>
      <c r="D599" s="70">
        <v>229716</v>
      </c>
      <c r="E599" s="70">
        <v>196891</v>
      </c>
      <c r="F599" s="70">
        <v>78845.25</v>
      </c>
      <c r="G599" s="3">
        <f t="shared" si="67"/>
        <v>118045.75</v>
      </c>
      <c r="H599" s="8">
        <f t="shared" si="68"/>
        <v>40.045126491307379</v>
      </c>
      <c r="I599" s="31">
        <f t="shared" si="69"/>
        <v>-12255.98000000001</v>
      </c>
      <c r="J599" s="22">
        <f t="shared" si="66"/>
        <v>-13.453144375767494</v>
      </c>
    </row>
    <row r="600" spans="1:10" x14ac:dyDescent="0.2">
      <c r="A600" s="11" t="s">
        <v>119</v>
      </c>
      <c r="B600" s="2" t="s">
        <v>120</v>
      </c>
      <c r="C600" s="3">
        <v>56360.800000000003</v>
      </c>
      <c r="D600" s="70">
        <v>87575</v>
      </c>
      <c r="E600" s="70">
        <v>80789</v>
      </c>
      <c r="F600" s="70">
        <v>48265.89</v>
      </c>
      <c r="G600" s="3">
        <f t="shared" si="67"/>
        <v>32523.11</v>
      </c>
      <c r="H600" s="8">
        <f t="shared" si="68"/>
        <v>59.743145725284386</v>
      </c>
      <c r="I600" s="31">
        <f t="shared" si="69"/>
        <v>-8094.9100000000035</v>
      </c>
      <c r="J600" s="22">
        <f t="shared" si="66"/>
        <v>-14.362659862883433</v>
      </c>
    </row>
    <row r="601" spans="1:10" x14ac:dyDescent="0.2">
      <c r="A601" s="11" t="s">
        <v>121</v>
      </c>
      <c r="B601" s="2" t="s">
        <v>122</v>
      </c>
      <c r="C601" s="3">
        <v>1658.87</v>
      </c>
      <c r="D601" s="70">
        <v>2166</v>
      </c>
      <c r="E601" s="70">
        <v>2541</v>
      </c>
      <c r="F601" s="70">
        <v>1913.48</v>
      </c>
      <c r="G601" s="3">
        <f t="shared" si="67"/>
        <v>627.52</v>
      </c>
      <c r="H601" s="8">
        <f t="shared" si="68"/>
        <v>75.304210940574578</v>
      </c>
      <c r="I601" s="31">
        <f t="shared" si="69"/>
        <v>254.61000000000013</v>
      </c>
      <c r="J601" s="22">
        <f t="shared" si="66"/>
        <v>15.348399814331444</v>
      </c>
    </row>
    <row r="602" spans="1:10" x14ac:dyDescent="0.2">
      <c r="A602" s="11" t="s">
        <v>123</v>
      </c>
      <c r="B602" s="2" t="s">
        <v>124</v>
      </c>
      <c r="C602" s="3">
        <v>12292.48</v>
      </c>
      <c r="D602" s="70">
        <v>116880</v>
      </c>
      <c r="E602" s="70">
        <v>90438</v>
      </c>
      <c r="F602" s="70">
        <v>8235.66</v>
      </c>
      <c r="G602" s="85">
        <f t="shared" si="67"/>
        <v>82202.34</v>
      </c>
      <c r="H602" s="97">
        <f t="shared" si="68"/>
        <v>9.1064154448351342</v>
      </c>
      <c r="I602" s="98">
        <f t="shared" si="69"/>
        <v>-4056.8199999999997</v>
      </c>
      <c r="J602" s="99">
        <f t="shared" si="66"/>
        <v>-33.00245353256625</v>
      </c>
    </row>
    <row r="603" spans="1:10" x14ac:dyDescent="0.2">
      <c r="A603" s="11" t="s">
        <v>127</v>
      </c>
      <c r="B603" s="2" t="s">
        <v>128</v>
      </c>
      <c r="C603" s="3">
        <v>20789.080000000002</v>
      </c>
      <c r="D603" s="70">
        <v>23095</v>
      </c>
      <c r="E603" s="70">
        <v>23123</v>
      </c>
      <c r="F603" s="70">
        <v>20430.22</v>
      </c>
      <c r="G603" s="3">
        <f t="shared" si="67"/>
        <v>2692.7799999999988</v>
      </c>
      <c r="H603" s="8">
        <f t="shared" si="68"/>
        <v>88.354538770920726</v>
      </c>
      <c r="I603" s="31">
        <f t="shared" si="69"/>
        <v>-358.86000000000058</v>
      </c>
      <c r="J603" s="22">
        <f t="shared" si="66"/>
        <v>-1.7261947137631921</v>
      </c>
    </row>
    <row r="604" spans="1:10" x14ac:dyDescent="0.2">
      <c r="A604" s="11" t="s">
        <v>133</v>
      </c>
      <c r="B604" s="2" t="s">
        <v>134</v>
      </c>
      <c r="C604" s="3">
        <v>400</v>
      </c>
      <c r="D604" s="70">
        <v>500</v>
      </c>
      <c r="E604" s="70">
        <v>500</v>
      </c>
      <c r="F604" s="70">
        <v>500</v>
      </c>
      <c r="G604" s="3">
        <f t="shared" si="67"/>
        <v>0</v>
      </c>
      <c r="H604" s="8">
        <f t="shared" si="68"/>
        <v>100</v>
      </c>
      <c r="I604" s="31">
        <f t="shared" si="69"/>
        <v>100</v>
      </c>
      <c r="J604" s="22">
        <f t="shared" si="66"/>
        <v>25</v>
      </c>
    </row>
    <row r="605" spans="1:10" x14ac:dyDescent="0.2">
      <c r="A605" s="78" t="s">
        <v>198</v>
      </c>
      <c r="B605" s="79" t="s">
        <v>199</v>
      </c>
      <c r="C605" s="86">
        <v>4695002.4099999992</v>
      </c>
      <c r="D605" s="81">
        <v>5064129</v>
      </c>
      <c r="E605" s="81">
        <v>5106267</v>
      </c>
      <c r="F605" s="81">
        <v>4571646.88</v>
      </c>
      <c r="G605" s="80">
        <f t="shared" si="67"/>
        <v>534620.12000000011</v>
      </c>
      <c r="H605" s="82">
        <f t="shared" si="68"/>
        <v>89.530118186142644</v>
      </c>
      <c r="I605" s="83">
        <f t="shared" si="69"/>
        <v>-123355.52999999933</v>
      </c>
      <c r="J605" s="84">
        <f t="shared" si="66"/>
        <v>-2.6273794820054093</v>
      </c>
    </row>
    <row r="606" spans="1:10" x14ac:dyDescent="0.2">
      <c r="A606" s="11" t="s">
        <v>99</v>
      </c>
      <c r="B606" s="2" t="s">
        <v>100</v>
      </c>
      <c r="C606" s="3">
        <v>4695002.4099999992</v>
      </c>
      <c r="D606" s="70">
        <v>5064129</v>
      </c>
      <c r="E606" s="70">
        <v>5106267</v>
      </c>
      <c r="F606" s="70">
        <v>4571646.88</v>
      </c>
      <c r="G606" s="3">
        <f t="shared" si="67"/>
        <v>534620.12000000011</v>
      </c>
      <c r="H606" s="8">
        <f t="shared" si="68"/>
        <v>89.530118186142644</v>
      </c>
      <c r="I606" s="31">
        <f t="shared" si="69"/>
        <v>-123355.52999999933</v>
      </c>
      <c r="J606" s="22">
        <f t="shared" si="66"/>
        <v>-2.6273794820054093</v>
      </c>
    </row>
    <row r="607" spans="1:10" x14ac:dyDescent="0.2">
      <c r="A607" s="11" t="s">
        <v>101</v>
      </c>
      <c r="B607" s="2" t="s">
        <v>102</v>
      </c>
      <c r="C607" s="3">
        <v>3719584.13</v>
      </c>
      <c r="D607" s="70">
        <v>4217610</v>
      </c>
      <c r="E607" s="70">
        <v>4250675</v>
      </c>
      <c r="F607" s="70">
        <v>3914600.94</v>
      </c>
      <c r="G607" s="3">
        <f t="shared" si="67"/>
        <v>336074.06000000006</v>
      </c>
      <c r="H607" s="8">
        <f t="shared" si="68"/>
        <v>92.093630776288478</v>
      </c>
      <c r="I607" s="31">
        <f t="shared" si="69"/>
        <v>195016.81000000006</v>
      </c>
      <c r="J607" s="22">
        <f t="shared" si="66"/>
        <v>5.2429734933835164</v>
      </c>
    </row>
    <row r="608" spans="1:10" x14ac:dyDescent="0.2">
      <c r="A608" s="11" t="s">
        <v>103</v>
      </c>
      <c r="B608" s="2" t="s">
        <v>104</v>
      </c>
      <c r="C608" s="3">
        <v>3046597.82</v>
      </c>
      <c r="D608" s="70">
        <v>3457058</v>
      </c>
      <c r="E608" s="70">
        <v>3482404</v>
      </c>
      <c r="F608" s="70">
        <v>3201180.63</v>
      </c>
      <c r="G608" s="3">
        <f t="shared" si="67"/>
        <v>281223.37000000011</v>
      </c>
      <c r="H608" s="8">
        <f t="shared" si="68"/>
        <v>91.924447307090148</v>
      </c>
      <c r="I608" s="31">
        <f t="shared" si="69"/>
        <v>154582.81000000006</v>
      </c>
      <c r="J608" s="22">
        <f t="shared" si="66"/>
        <v>5.0739486841751926</v>
      </c>
    </row>
    <row r="609" spans="1:10" x14ac:dyDescent="0.2">
      <c r="A609" s="11" t="s">
        <v>105</v>
      </c>
      <c r="B609" s="2" t="s">
        <v>106</v>
      </c>
      <c r="C609" s="3">
        <v>3046597.82</v>
      </c>
      <c r="D609" s="70">
        <v>3457058</v>
      </c>
      <c r="E609" s="70">
        <v>3482404</v>
      </c>
      <c r="F609" s="70">
        <v>3201180.63</v>
      </c>
      <c r="G609" s="3">
        <f t="shared" si="67"/>
        <v>281223.37000000011</v>
      </c>
      <c r="H609" s="8">
        <f t="shared" si="68"/>
        <v>91.924447307090148</v>
      </c>
      <c r="I609" s="31">
        <f t="shared" si="69"/>
        <v>154582.81000000006</v>
      </c>
      <c r="J609" s="22">
        <f t="shared" si="66"/>
        <v>5.0739486841751926</v>
      </c>
    </row>
    <row r="610" spans="1:10" x14ac:dyDescent="0.2">
      <c r="A610" s="11" t="s">
        <v>107</v>
      </c>
      <c r="B610" s="2" t="s">
        <v>108</v>
      </c>
      <c r="C610" s="3">
        <v>672986.31</v>
      </c>
      <c r="D610" s="70">
        <v>760552</v>
      </c>
      <c r="E610" s="70">
        <v>768271</v>
      </c>
      <c r="F610" s="70">
        <v>713420.31</v>
      </c>
      <c r="G610" s="3">
        <f t="shared" si="67"/>
        <v>54850.689999999944</v>
      </c>
      <c r="H610" s="8">
        <f t="shared" si="68"/>
        <v>92.860502348780585</v>
      </c>
      <c r="I610" s="31">
        <f t="shared" si="69"/>
        <v>40434</v>
      </c>
      <c r="J610" s="22">
        <f t="shared" si="66"/>
        <v>6.0081459903693997</v>
      </c>
    </row>
    <row r="611" spans="1:10" x14ac:dyDescent="0.2">
      <c r="A611" s="11" t="s">
        <v>109</v>
      </c>
      <c r="B611" s="2" t="s">
        <v>110</v>
      </c>
      <c r="C611" s="3">
        <v>975240.64</v>
      </c>
      <c r="D611" s="70">
        <v>846319</v>
      </c>
      <c r="E611" s="70">
        <v>854788</v>
      </c>
      <c r="F611" s="96">
        <v>656265.94000000006</v>
      </c>
      <c r="G611" s="32">
        <f t="shared" si="67"/>
        <v>198522.05999999994</v>
      </c>
      <c r="H611" s="23">
        <f t="shared" si="68"/>
        <v>76.775286971740371</v>
      </c>
      <c r="I611" s="100">
        <f t="shared" si="69"/>
        <v>-318974.69999999995</v>
      </c>
      <c r="J611" s="101">
        <f t="shared" si="66"/>
        <v>-32.707281353656455</v>
      </c>
    </row>
    <row r="612" spans="1:10" x14ac:dyDescent="0.2">
      <c r="A612" s="11" t="s">
        <v>111</v>
      </c>
      <c r="B612" s="2" t="s">
        <v>112</v>
      </c>
      <c r="C612" s="3">
        <v>169304.46</v>
      </c>
      <c r="D612" s="70">
        <v>35000</v>
      </c>
      <c r="E612" s="70">
        <v>106010</v>
      </c>
      <c r="F612" s="96">
        <v>103520.06</v>
      </c>
      <c r="G612" s="85">
        <f t="shared" si="67"/>
        <v>2489.9400000000023</v>
      </c>
      <c r="H612" s="97">
        <f t="shared" si="68"/>
        <v>97.651221582869539</v>
      </c>
      <c r="I612" s="98">
        <f t="shared" si="69"/>
        <v>-65784.399999999994</v>
      </c>
      <c r="J612" s="99">
        <f t="shared" si="66"/>
        <v>-38.855680470555818</v>
      </c>
    </row>
    <row r="613" spans="1:10" x14ac:dyDescent="0.2">
      <c r="A613" s="11" t="s">
        <v>113</v>
      </c>
      <c r="B613" s="2" t="s">
        <v>114</v>
      </c>
      <c r="C613" s="3">
        <v>184347.54</v>
      </c>
      <c r="D613" s="70">
        <v>82100</v>
      </c>
      <c r="E613" s="70">
        <v>117052</v>
      </c>
      <c r="F613" s="96">
        <v>115104.21</v>
      </c>
      <c r="G613" s="32">
        <f t="shared" si="67"/>
        <v>1947.7899999999936</v>
      </c>
      <c r="H613" s="23">
        <f t="shared" si="68"/>
        <v>98.335961794757893</v>
      </c>
      <c r="I613" s="100">
        <f t="shared" si="69"/>
        <v>-69243.33</v>
      </c>
      <c r="J613" s="101">
        <f t="shared" si="66"/>
        <v>-37.561298621071913</v>
      </c>
    </row>
    <row r="614" spans="1:10" x14ac:dyDescent="0.2">
      <c r="A614" s="11" t="s">
        <v>115</v>
      </c>
      <c r="B614" s="2" t="s">
        <v>116</v>
      </c>
      <c r="C614" s="3">
        <v>27971.54</v>
      </c>
      <c r="D614" s="70">
        <v>14560</v>
      </c>
      <c r="E614" s="70">
        <v>6723</v>
      </c>
      <c r="F614" s="96">
        <v>3276.15</v>
      </c>
      <c r="G614" s="32">
        <f t="shared" si="67"/>
        <v>3446.85</v>
      </c>
      <c r="H614" s="23">
        <f t="shared" si="68"/>
        <v>48.730477465417223</v>
      </c>
      <c r="I614" s="100">
        <f t="shared" si="69"/>
        <v>-24695.39</v>
      </c>
      <c r="J614" s="101">
        <f t="shared" si="66"/>
        <v>-88.287559426474189</v>
      </c>
    </row>
    <row r="615" spans="1:10" x14ac:dyDescent="0.2">
      <c r="A615" s="11" t="s">
        <v>117</v>
      </c>
      <c r="B615" s="2" t="s">
        <v>118</v>
      </c>
      <c r="C615" s="3">
        <v>593617.10000000009</v>
      </c>
      <c r="D615" s="70">
        <v>714659</v>
      </c>
      <c r="E615" s="70">
        <v>625003</v>
      </c>
      <c r="F615" s="96">
        <v>434365.51999999996</v>
      </c>
      <c r="G615" s="32">
        <f t="shared" si="67"/>
        <v>190637.48000000004</v>
      </c>
      <c r="H615" s="23">
        <f t="shared" si="68"/>
        <v>69.498149608881874</v>
      </c>
      <c r="I615" s="100">
        <f t="shared" si="69"/>
        <v>-159251.58000000013</v>
      </c>
      <c r="J615" s="101">
        <f t="shared" si="66"/>
        <v>-26.827323539028797</v>
      </c>
    </row>
    <row r="616" spans="1:10" x14ac:dyDescent="0.2">
      <c r="A616" s="11" t="s">
        <v>119</v>
      </c>
      <c r="B616" s="2" t="s">
        <v>120</v>
      </c>
      <c r="C616" s="3">
        <v>362472.68</v>
      </c>
      <c r="D616" s="70">
        <v>378671</v>
      </c>
      <c r="E616" s="70">
        <v>322327</v>
      </c>
      <c r="F616" s="96">
        <v>244027.16</v>
      </c>
      <c r="G616" s="85">
        <f t="shared" si="67"/>
        <v>78299.839999999997</v>
      </c>
      <c r="H616" s="97">
        <f t="shared" si="68"/>
        <v>75.707948760110071</v>
      </c>
      <c r="I616" s="98">
        <f t="shared" si="69"/>
        <v>-118445.51999999999</v>
      </c>
      <c r="J616" s="99">
        <f t="shared" si="66"/>
        <v>-32.677088932605898</v>
      </c>
    </row>
    <row r="617" spans="1:10" x14ac:dyDescent="0.2">
      <c r="A617" s="11" t="s">
        <v>121</v>
      </c>
      <c r="B617" s="2" t="s">
        <v>122</v>
      </c>
      <c r="C617" s="3">
        <v>65089.72</v>
      </c>
      <c r="D617" s="70">
        <v>103952</v>
      </c>
      <c r="E617" s="70">
        <v>121286</v>
      </c>
      <c r="F617" s="96">
        <v>58603.32</v>
      </c>
      <c r="G617" s="32">
        <f t="shared" si="67"/>
        <v>62682.68</v>
      </c>
      <c r="H617" s="23">
        <f t="shared" si="68"/>
        <v>48.318289002852758</v>
      </c>
      <c r="I617" s="100">
        <f t="shared" si="69"/>
        <v>-6486.4000000000015</v>
      </c>
      <c r="J617" s="101">
        <f t="shared" si="66"/>
        <v>-9.9653217128603444</v>
      </c>
    </row>
    <row r="618" spans="1:10" x14ac:dyDescent="0.2">
      <c r="A618" s="11" t="s">
        <v>123</v>
      </c>
      <c r="B618" s="2" t="s">
        <v>124</v>
      </c>
      <c r="C618" s="3">
        <v>160853.28</v>
      </c>
      <c r="D618" s="70">
        <v>225652</v>
      </c>
      <c r="E618" s="70">
        <v>175006</v>
      </c>
      <c r="F618" s="96">
        <v>127416.88</v>
      </c>
      <c r="G618" s="32">
        <f t="shared" si="67"/>
        <v>47589.119999999995</v>
      </c>
      <c r="H618" s="23">
        <f t="shared" si="68"/>
        <v>72.807149469161061</v>
      </c>
      <c r="I618" s="100">
        <f t="shared" si="69"/>
        <v>-33436.399999999994</v>
      </c>
      <c r="J618" s="101">
        <f t="shared" si="66"/>
        <v>-20.786893496980596</v>
      </c>
    </row>
    <row r="619" spans="1:10" x14ac:dyDescent="0.2">
      <c r="A619" s="11" t="s">
        <v>127</v>
      </c>
      <c r="B619" s="2" t="s">
        <v>128</v>
      </c>
      <c r="C619" s="3">
        <v>5201.42</v>
      </c>
      <c r="D619" s="70">
        <v>6384</v>
      </c>
      <c r="E619" s="70">
        <v>6384</v>
      </c>
      <c r="F619" s="96">
        <v>4318.16</v>
      </c>
      <c r="G619" s="32">
        <f t="shared" si="67"/>
        <v>2065.84</v>
      </c>
      <c r="H619" s="23">
        <f t="shared" si="68"/>
        <v>67.640350877192972</v>
      </c>
      <c r="I619" s="100">
        <f t="shared" si="69"/>
        <v>-883.26000000000022</v>
      </c>
      <c r="J619" s="101">
        <f t="shared" si="66"/>
        <v>-16.981132075471706</v>
      </c>
    </row>
    <row r="620" spans="1:10" x14ac:dyDescent="0.2">
      <c r="A620" s="11" t="s">
        <v>133</v>
      </c>
      <c r="B620" s="2" t="s">
        <v>134</v>
      </c>
      <c r="C620" s="3">
        <v>177.64</v>
      </c>
      <c r="D620" s="70">
        <v>200</v>
      </c>
      <c r="E620" s="70">
        <v>804</v>
      </c>
      <c r="F620" s="96">
        <v>780</v>
      </c>
      <c r="G620" s="85">
        <f t="shared" si="67"/>
        <v>24</v>
      </c>
      <c r="H620" s="97">
        <f t="shared" si="68"/>
        <v>97.014925373134332</v>
      </c>
      <c r="I620" s="98">
        <f t="shared" si="69"/>
        <v>602.36</v>
      </c>
      <c r="J620" s="99">
        <f t="shared" si="66"/>
        <v>339.09029497860848</v>
      </c>
    </row>
    <row r="621" spans="1:10" x14ac:dyDescent="0.2">
      <c r="A621" s="78" t="s">
        <v>200</v>
      </c>
      <c r="B621" s="79" t="s">
        <v>201</v>
      </c>
      <c r="C621" s="86">
        <v>401928.63</v>
      </c>
      <c r="D621" s="81">
        <v>448203</v>
      </c>
      <c r="E621" s="81">
        <v>467629</v>
      </c>
      <c r="F621" s="81">
        <v>406091.77</v>
      </c>
      <c r="G621" s="80">
        <f t="shared" si="67"/>
        <v>61537.229999999981</v>
      </c>
      <c r="H621" s="82">
        <f t="shared" si="68"/>
        <v>86.840587303182659</v>
      </c>
      <c r="I621" s="83">
        <f t="shared" si="69"/>
        <v>4163.140000000014</v>
      </c>
      <c r="J621" s="84">
        <f t="shared" si="66"/>
        <v>1.0357908567001175</v>
      </c>
    </row>
    <row r="622" spans="1:10" x14ac:dyDescent="0.2">
      <c r="A622" s="11" t="s">
        <v>99</v>
      </c>
      <c r="B622" s="2" t="s">
        <v>100</v>
      </c>
      <c r="C622" s="3">
        <v>401928.63</v>
      </c>
      <c r="D622" s="70">
        <v>448203</v>
      </c>
      <c r="E622" s="70">
        <v>467629</v>
      </c>
      <c r="F622" s="70">
        <v>406091.77</v>
      </c>
      <c r="G622" s="3">
        <f t="shared" si="67"/>
        <v>61537.229999999981</v>
      </c>
      <c r="H622" s="8">
        <f t="shared" si="68"/>
        <v>86.840587303182659</v>
      </c>
      <c r="I622" s="31">
        <f t="shared" si="69"/>
        <v>4163.140000000014</v>
      </c>
      <c r="J622" s="22">
        <f t="shared" si="66"/>
        <v>1.0357908567001175</v>
      </c>
    </row>
    <row r="623" spans="1:10" x14ac:dyDescent="0.2">
      <c r="A623" s="11" t="s">
        <v>101</v>
      </c>
      <c r="B623" s="2" t="s">
        <v>102</v>
      </c>
      <c r="C623" s="3">
        <v>401928.63</v>
      </c>
      <c r="D623" s="70">
        <v>442703</v>
      </c>
      <c r="E623" s="70">
        <v>462129</v>
      </c>
      <c r="F623" s="70">
        <v>406091.77</v>
      </c>
      <c r="G623" s="3">
        <f t="shared" si="67"/>
        <v>56037.229999999981</v>
      </c>
      <c r="H623" s="8">
        <f t="shared" si="68"/>
        <v>87.874115236221925</v>
      </c>
      <c r="I623" s="31">
        <f t="shared" si="69"/>
        <v>4163.140000000014</v>
      </c>
      <c r="J623" s="22">
        <f t="shared" si="66"/>
        <v>1.0357908567001175</v>
      </c>
    </row>
    <row r="624" spans="1:10" x14ac:dyDescent="0.2">
      <c r="A624" s="11" t="s">
        <v>103</v>
      </c>
      <c r="B624" s="2" t="s">
        <v>104</v>
      </c>
      <c r="C624" s="3">
        <v>329449.69</v>
      </c>
      <c r="D624" s="70">
        <v>362871</v>
      </c>
      <c r="E624" s="70">
        <v>378794</v>
      </c>
      <c r="F624" s="70">
        <v>331808.64000000001</v>
      </c>
      <c r="G624" s="3">
        <f t="shared" si="67"/>
        <v>46985.359999999986</v>
      </c>
      <c r="H624" s="8">
        <f t="shared" si="68"/>
        <v>87.596065407583012</v>
      </c>
      <c r="I624" s="31">
        <f t="shared" si="69"/>
        <v>2358.9500000000116</v>
      </c>
      <c r="J624" s="22">
        <f t="shared" si="66"/>
        <v>0.71602738494003404</v>
      </c>
    </row>
    <row r="625" spans="1:10" x14ac:dyDescent="0.2">
      <c r="A625" s="11" t="s">
        <v>105</v>
      </c>
      <c r="B625" s="2" t="s">
        <v>106</v>
      </c>
      <c r="C625" s="3">
        <v>329449.69</v>
      </c>
      <c r="D625" s="70">
        <v>362871</v>
      </c>
      <c r="E625" s="70">
        <v>378794</v>
      </c>
      <c r="F625" s="70">
        <v>331808.64000000001</v>
      </c>
      <c r="G625" s="32">
        <f t="shared" si="67"/>
        <v>46985.359999999986</v>
      </c>
      <c r="H625" s="23">
        <f t="shared" si="68"/>
        <v>87.596065407583012</v>
      </c>
      <c r="I625" s="100">
        <f t="shared" si="69"/>
        <v>2358.9500000000116</v>
      </c>
      <c r="J625" s="101">
        <f t="shared" si="66"/>
        <v>0.71602738494003404</v>
      </c>
    </row>
    <row r="626" spans="1:10" x14ac:dyDescent="0.2">
      <c r="A626" s="11" t="s">
        <v>107</v>
      </c>
      <c r="B626" s="2" t="s">
        <v>108</v>
      </c>
      <c r="C626" s="3">
        <v>72478.94</v>
      </c>
      <c r="D626" s="70">
        <v>79832</v>
      </c>
      <c r="E626" s="70">
        <v>83335</v>
      </c>
      <c r="F626" s="70">
        <v>74283.13</v>
      </c>
      <c r="G626" s="85">
        <f t="shared" si="67"/>
        <v>9051.8699999999953</v>
      </c>
      <c r="H626" s="97">
        <f t="shared" si="68"/>
        <v>89.137973240535189</v>
      </c>
      <c r="I626" s="98">
        <f t="shared" si="69"/>
        <v>1804.1900000000023</v>
      </c>
      <c r="J626" s="99">
        <f t="shared" ref="J626:J694" si="70">IF(C626=0,0,F626/C626*100-100)</f>
        <v>2.4892610184420505</v>
      </c>
    </row>
    <row r="627" spans="1:10" x14ac:dyDescent="0.2">
      <c r="A627" s="11" t="s">
        <v>109</v>
      </c>
      <c r="B627" s="2" t="s">
        <v>110</v>
      </c>
      <c r="C627" s="3">
        <v>0</v>
      </c>
      <c r="D627" s="70">
        <v>5500</v>
      </c>
      <c r="E627" s="70">
        <v>5500</v>
      </c>
      <c r="F627" s="70">
        <v>0</v>
      </c>
      <c r="G627" s="3">
        <f t="shared" si="67"/>
        <v>5500</v>
      </c>
      <c r="H627" s="8">
        <f t="shared" si="68"/>
        <v>0</v>
      </c>
      <c r="I627" s="31">
        <f t="shared" si="69"/>
        <v>0</v>
      </c>
      <c r="J627" s="22">
        <f t="shared" si="70"/>
        <v>0</v>
      </c>
    </row>
    <row r="628" spans="1:10" x14ac:dyDescent="0.2">
      <c r="A628" s="11" t="s">
        <v>111</v>
      </c>
      <c r="B628" s="2" t="s">
        <v>112</v>
      </c>
      <c r="C628" s="3">
        <v>0</v>
      </c>
      <c r="D628" s="70">
        <v>4500</v>
      </c>
      <c r="E628" s="70">
        <v>0</v>
      </c>
      <c r="F628" s="70">
        <v>0</v>
      </c>
      <c r="G628" s="3">
        <f t="shared" si="67"/>
        <v>0</v>
      </c>
      <c r="H628" s="8" t="e">
        <f t="shared" si="68"/>
        <v>#DIV/0!</v>
      </c>
      <c r="I628" s="31">
        <f t="shared" si="69"/>
        <v>0</v>
      </c>
      <c r="J628" s="22">
        <f t="shared" si="70"/>
        <v>0</v>
      </c>
    </row>
    <row r="629" spans="1:10" x14ac:dyDescent="0.2">
      <c r="A629" s="11" t="s">
        <v>113</v>
      </c>
      <c r="B629" s="2" t="s">
        <v>114</v>
      </c>
      <c r="C629" s="3">
        <v>0</v>
      </c>
      <c r="D629" s="70">
        <v>1000</v>
      </c>
      <c r="E629" s="70">
        <v>5500</v>
      </c>
      <c r="F629" s="70">
        <v>0</v>
      </c>
      <c r="G629" s="3">
        <f t="shared" si="67"/>
        <v>5500</v>
      </c>
      <c r="H629" s="8">
        <f t="shared" si="68"/>
        <v>0</v>
      </c>
      <c r="I629" s="31">
        <f t="shared" si="69"/>
        <v>0</v>
      </c>
      <c r="J629" s="22">
        <f t="shared" si="70"/>
        <v>0</v>
      </c>
    </row>
    <row r="630" spans="1:10" x14ac:dyDescent="0.2">
      <c r="A630" s="78" t="s">
        <v>202</v>
      </c>
      <c r="B630" s="79" t="s">
        <v>203</v>
      </c>
      <c r="C630" s="86">
        <v>402435</v>
      </c>
      <c r="D630" s="81">
        <v>0</v>
      </c>
      <c r="E630" s="81">
        <v>216783</v>
      </c>
      <c r="F630" s="81">
        <v>89196.57</v>
      </c>
      <c r="G630" s="86">
        <f t="shared" si="67"/>
        <v>127586.43</v>
      </c>
      <c r="H630" s="89">
        <f t="shared" si="68"/>
        <v>41.145555693942789</v>
      </c>
      <c r="I630" s="91">
        <f t="shared" si="69"/>
        <v>-313238.43</v>
      </c>
      <c r="J630" s="92">
        <f t="shared" si="70"/>
        <v>-77.835782176003576</v>
      </c>
    </row>
    <row r="631" spans="1:10" x14ac:dyDescent="0.2">
      <c r="A631" s="11" t="s">
        <v>99</v>
      </c>
      <c r="B631" s="2" t="s">
        <v>100</v>
      </c>
      <c r="C631" s="3">
        <v>402435</v>
      </c>
      <c r="D631" s="70">
        <v>0</v>
      </c>
      <c r="E631" s="70">
        <v>216783</v>
      </c>
      <c r="F631" s="70">
        <v>89196.57</v>
      </c>
      <c r="G631" s="3">
        <f t="shared" ref="G631:G699" si="71">E631-F631</f>
        <v>127586.43</v>
      </c>
      <c r="H631" s="8">
        <f t="shared" si="68"/>
        <v>41.145555693942789</v>
      </c>
      <c r="I631" s="31">
        <f t="shared" si="69"/>
        <v>-313238.43</v>
      </c>
      <c r="J631" s="22">
        <f t="shared" si="70"/>
        <v>-77.835782176003576</v>
      </c>
    </row>
    <row r="632" spans="1:10" x14ac:dyDescent="0.2">
      <c r="A632" s="11" t="s">
        <v>109</v>
      </c>
      <c r="B632" s="2" t="s">
        <v>110</v>
      </c>
      <c r="C632" s="3">
        <v>402435</v>
      </c>
      <c r="D632" s="70">
        <v>0</v>
      </c>
      <c r="E632" s="70">
        <v>216783</v>
      </c>
      <c r="F632" s="70">
        <v>89196.57</v>
      </c>
      <c r="G632" s="3">
        <f t="shared" si="71"/>
        <v>127586.43</v>
      </c>
      <c r="H632" s="8">
        <f t="shared" si="68"/>
        <v>41.145555693942789</v>
      </c>
      <c r="I632" s="31">
        <f t="shared" si="69"/>
        <v>-313238.43</v>
      </c>
      <c r="J632" s="22">
        <f t="shared" si="70"/>
        <v>-77.835782176003576</v>
      </c>
    </row>
    <row r="633" spans="1:10" x14ac:dyDescent="0.2">
      <c r="A633" s="11" t="s">
        <v>129</v>
      </c>
      <c r="B633" s="2" t="s">
        <v>130</v>
      </c>
      <c r="C633" s="3">
        <v>402435</v>
      </c>
      <c r="D633" s="70">
        <v>0</v>
      </c>
      <c r="E633" s="70">
        <v>216783</v>
      </c>
      <c r="F633" s="70">
        <v>89196.57</v>
      </c>
      <c r="G633" s="32">
        <f t="shared" si="71"/>
        <v>127586.43</v>
      </c>
      <c r="H633" s="23">
        <f t="shared" si="68"/>
        <v>41.145555693942789</v>
      </c>
      <c r="I633" s="100">
        <f t="shared" si="69"/>
        <v>-313238.43</v>
      </c>
      <c r="J633" s="101">
        <f t="shared" si="70"/>
        <v>-77.835782176003576</v>
      </c>
    </row>
    <row r="634" spans="1:10" x14ac:dyDescent="0.2">
      <c r="A634" s="11" t="s">
        <v>131</v>
      </c>
      <c r="B634" s="2" t="s">
        <v>132</v>
      </c>
      <c r="C634" s="3">
        <v>402435</v>
      </c>
      <c r="D634" s="70">
        <v>0</v>
      </c>
      <c r="E634" s="70">
        <v>216783</v>
      </c>
      <c r="F634" s="70">
        <v>89196.57</v>
      </c>
      <c r="G634" s="85">
        <f t="shared" si="71"/>
        <v>127586.43</v>
      </c>
      <c r="H634" s="97">
        <f t="shared" si="68"/>
        <v>41.145555693942789</v>
      </c>
      <c r="I634" s="98">
        <f t="shared" si="69"/>
        <v>-313238.43</v>
      </c>
      <c r="J634" s="99">
        <f t="shared" si="70"/>
        <v>-77.835782176003576</v>
      </c>
    </row>
    <row r="635" spans="1:10" x14ac:dyDescent="0.2">
      <c r="A635" s="78" t="s">
        <v>204</v>
      </c>
      <c r="B635" s="79" t="s">
        <v>205</v>
      </c>
      <c r="C635" s="86">
        <v>1519794.23</v>
      </c>
      <c r="D635" s="81">
        <v>1950000</v>
      </c>
      <c r="E635" s="81">
        <v>2012480</v>
      </c>
      <c r="F635" s="81">
        <v>1903949.8</v>
      </c>
      <c r="G635" s="80">
        <f t="shared" si="71"/>
        <v>108530.19999999995</v>
      </c>
      <c r="H635" s="82">
        <f t="shared" si="68"/>
        <v>94.607141437430428</v>
      </c>
      <c r="I635" s="83">
        <f t="shared" si="69"/>
        <v>384155.57000000007</v>
      </c>
      <c r="J635" s="84">
        <f t="shared" si="70"/>
        <v>25.276814611935976</v>
      </c>
    </row>
    <row r="636" spans="1:10" x14ac:dyDescent="0.2">
      <c r="A636" s="11" t="s">
        <v>99</v>
      </c>
      <c r="B636" s="2" t="s">
        <v>100</v>
      </c>
      <c r="C636" s="3">
        <v>1519794.23</v>
      </c>
      <c r="D636" s="70">
        <v>1950000</v>
      </c>
      <c r="E636" s="70">
        <v>2012480</v>
      </c>
      <c r="F636" s="70">
        <v>1903949.8</v>
      </c>
      <c r="G636" s="3">
        <f t="shared" si="71"/>
        <v>108530.19999999995</v>
      </c>
      <c r="H636" s="8">
        <f t="shared" si="68"/>
        <v>94.607141437430428</v>
      </c>
      <c r="I636" s="31">
        <f t="shared" si="69"/>
        <v>384155.57000000007</v>
      </c>
      <c r="J636" s="22">
        <f t="shared" si="70"/>
        <v>25.276814611935976</v>
      </c>
    </row>
    <row r="637" spans="1:10" x14ac:dyDescent="0.2">
      <c r="A637" s="11" t="s">
        <v>174</v>
      </c>
      <c r="B637" s="2" t="s">
        <v>175</v>
      </c>
      <c r="C637" s="3">
        <v>1519794.23</v>
      </c>
      <c r="D637" s="70">
        <v>1950000</v>
      </c>
      <c r="E637" s="70">
        <v>2012480</v>
      </c>
      <c r="F637" s="70">
        <v>1903949.8</v>
      </c>
      <c r="G637" s="3">
        <f t="shared" si="71"/>
        <v>108530.19999999995</v>
      </c>
      <c r="H637" s="8">
        <f t="shared" si="68"/>
        <v>94.607141437430428</v>
      </c>
      <c r="I637" s="31">
        <f t="shared" si="69"/>
        <v>384155.57000000007</v>
      </c>
      <c r="J637" s="22">
        <f t="shared" si="70"/>
        <v>25.276814611935976</v>
      </c>
    </row>
    <row r="638" spans="1:10" x14ac:dyDescent="0.2">
      <c r="A638" s="11" t="s">
        <v>176</v>
      </c>
      <c r="B638" s="2" t="s">
        <v>177</v>
      </c>
      <c r="C638" s="3">
        <v>1519794.23</v>
      </c>
      <c r="D638" s="70">
        <v>1950000</v>
      </c>
      <c r="E638" s="70">
        <v>2012480</v>
      </c>
      <c r="F638" s="70">
        <v>1903949.8</v>
      </c>
      <c r="G638" s="85">
        <f t="shared" si="71"/>
        <v>108530.19999999995</v>
      </c>
      <c r="H638" s="97">
        <f t="shared" si="68"/>
        <v>94.607141437430428</v>
      </c>
      <c r="I638" s="98">
        <f t="shared" si="69"/>
        <v>384155.57000000007</v>
      </c>
      <c r="J638" s="99">
        <f t="shared" si="70"/>
        <v>25.276814611935976</v>
      </c>
    </row>
    <row r="639" spans="1:10" x14ac:dyDescent="0.2">
      <c r="A639" s="78" t="s">
        <v>206</v>
      </c>
      <c r="B639" s="79" t="s">
        <v>207</v>
      </c>
      <c r="C639" s="86">
        <v>1519794.23</v>
      </c>
      <c r="D639" s="81">
        <v>1950000</v>
      </c>
      <c r="E639" s="81">
        <v>2012480</v>
      </c>
      <c r="F639" s="81">
        <v>1903949.8</v>
      </c>
      <c r="G639" s="80">
        <f t="shared" si="71"/>
        <v>108530.19999999995</v>
      </c>
      <c r="H639" s="82">
        <f t="shared" si="68"/>
        <v>94.607141437430428</v>
      </c>
      <c r="I639" s="83">
        <f t="shared" si="69"/>
        <v>384155.57000000007</v>
      </c>
      <c r="J639" s="84">
        <f t="shared" si="70"/>
        <v>25.276814611935976</v>
      </c>
    </row>
    <row r="640" spans="1:10" x14ac:dyDescent="0.2">
      <c r="A640" s="11" t="s">
        <v>99</v>
      </c>
      <c r="B640" s="2" t="s">
        <v>100</v>
      </c>
      <c r="C640" s="3">
        <v>1519794.23</v>
      </c>
      <c r="D640" s="70">
        <v>1950000</v>
      </c>
      <c r="E640" s="70">
        <v>2012480</v>
      </c>
      <c r="F640" s="70">
        <v>1903949.8</v>
      </c>
      <c r="G640" s="3">
        <f t="shared" si="71"/>
        <v>108530.19999999995</v>
      </c>
      <c r="H640" s="8">
        <f t="shared" si="68"/>
        <v>94.607141437430428</v>
      </c>
      <c r="I640" s="31">
        <f t="shared" si="69"/>
        <v>384155.57000000007</v>
      </c>
      <c r="J640" s="22">
        <f t="shared" si="70"/>
        <v>25.276814611935976</v>
      </c>
    </row>
    <row r="641" spans="1:10" x14ac:dyDescent="0.2">
      <c r="A641" s="11" t="s">
        <v>174</v>
      </c>
      <c r="B641" s="2" t="s">
        <v>175</v>
      </c>
      <c r="C641" s="3">
        <v>1519794.23</v>
      </c>
      <c r="D641" s="70">
        <v>1950000</v>
      </c>
      <c r="E641" s="70">
        <v>2012480</v>
      </c>
      <c r="F641" s="70">
        <v>1903949.8</v>
      </c>
      <c r="G641" s="3">
        <f t="shared" si="71"/>
        <v>108530.19999999995</v>
      </c>
      <c r="H641" s="8">
        <f t="shared" si="68"/>
        <v>94.607141437430428</v>
      </c>
      <c r="I641" s="31">
        <f t="shared" si="69"/>
        <v>384155.57000000007</v>
      </c>
      <c r="J641" s="22">
        <f t="shared" si="70"/>
        <v>25.276814611935976</v>
      </c>
    </row>
    <row r="642" spans="1:10" x14ac:dyDescent="0.2">
      <c r="A642" s="11" t="s">
        <v>176</v>
      </c>
      <c r="B642" s="2" t="s">
        <v>177</v>
      </c>
      <c r="C642" s="3">
        <v>1519794.23</v>
      </c>
      <c r="D642" s="70">
        <v>1950000</v>
      </c>
      <c r="E642" s="70">
        <v>2012480</v>
      </c>
      <c r="F642" s="70">
        <v>1903949.8</v>
      </c>
      <c r="G642" s="3">
        <f t="shared" si="71"/>
        <v>108530.19999999995</v>
      </c>
      <c r="H642" s="8">
        <f t="shared" si="68"/>
        <v>94.607141437430428</v>
      </c>
      <c r="I642" s="31">
        <f t="shared" si="69"/>
        <v>384155.57000000007</v>
      </c>
      <c r="J642" s="22">
        <f t="shared" si="70"/>
        <v>25.276814611935976</v>
      </c>
    </row>
    <row r="643" spans="1:10" x14ac:dyDescent="0.2">
      <c r="A643" s="78" t="s">
        <v>208</v>
      </c>
      <c r="B643" s="79" t="s">
        <v>209</v>
      </c>
      <c r="C643" s="86">
        <v>982695.69000000006</v>
      </c>
      <c r="D643" s="81">
        <v>1552980</v>
      </c>
      <c r="E643" s="81">
        <v>1416836</v>
      </c>
      <c r="F643" s="81">
        <v>1169510.6599999999</v>
      </c>
      <c r="G643" s="80">
        <f t="shared" si="71"/>
        <v>247325.34000000008</v>
      </c>
      <c r="H643" s="82">
        <f t="shared" si="68"/>
        <v>82.543827231944974</v>
      </c>
      <c r="I643" s="83">
        <f t="shared" si="69"/>
        <v>186814.96999999986</v>
      </c>
      <c r="J643" s="84">
        <f t="shared" si="70"/>
        <v>19.010459891199872</v>
      </c>
    </row>
    <row r="644" spans="1:10" x14ac:dyDescent="0.2">
      <c r="A644" s="11" t="s">
        <v>99</v>
      </c>
      <c r="B644" s="2" t="s">
        <v>100</v>
      </c>
      <c r="C644" s="3">
        <v>982695.69000000006</v>
      </c>
      <c r="D644" s="70">
        <v>1552980</v>
      </c>
      <c r="E644" s="70">
        <v>1416836</v>
      </c>
      <c r="F644" s="70">
        <v>1169510.6599999999</v>
      </c>
      <c r="G644" s="3">
        <f t="shared" si="71"/>
        <v>247325.34000000008</v>
      </c>
      <c r="H644" s="8">
        <f t="shared" si="68"/>
        <v>82.543827231944974</v>
      </c>
      <c r="I644" s="31">
        <f t="shared" si="69"/>
        <v>186814.96999999986</v>
      </c>
      <c r="J644" s="22">
        <f t="shared" si="70"/>
        <v>19.010459891199872</v>
      </c>
    </row>
    <row r="645" spans="1:10" x14ac:dyDescent="0.2">
      <c r="A645" s="11" t="s">
        <v>109</v>
      </c>
      <c r="B645" s="2" t="s">
        <v>110</v>
      </c>
      <c r="C645" s="3">
        <v>982695.69000000006</v>
      </c>
      <c r="D645" s="70">
        <v>1552480</v>
      </c>
      <c r="E645" s="70">
        <v>1416336</v>
      </c>
      <c r="F645" s="70">
        <v>1169510.49</v>
      </c>
      <c r="G645" s="3">
        <f t="shared" si="71"/>
        <v>246825.51</v>
      </c>
      <c r="H645" s="8">
        <f t="shared" si="68"/>
        <v>82.572955146236481</v>
      </c>
      <c r="I645" s="31">
        <f t="shared" si="69"/>
        <v>186814.79999999993</v>
      </c>
      <c r="J645" s="22">
        <f t="shared" si="70"/>
        <v>19.010442591846498</v>
      </c>
    </row>
    <row r="646" spans="1:10" x14ac:dyDescent="0.2">
      <c r="A646" s="11" t="s">
        <v>111</v>
      </c>
      <c r="B646" s="2" t="s">
        <v>112</v>
      </c>
      <c r="C646" s="3">
        <v>24355</v>
      </c>
      <c r="D646" s="70">
        <v>36000</v>
      </c>
      <c r="E646" s="70">
        <v>36490</v>
      </c>
      <c r="F646" s="70">
        <v>0</v>
      </c>
      <c r="G646" s="3">
        <f t="shared" si="71"/>
        <v>36490</v>
      </c>
      <c r="H646" s="8">
        <f t="shared" si="68"/>
        <v>0</v>
      </c>
      <c r="I646" s="31">
        <f t="shared" si="69"/>
        <v>-24355</v>
      </c>
      <c r="J646" s="22">
        <f t="shared" si="70"/>
        <v>-100</v>
      </c>
    </row>
    <row r="647" spans="1:10" x14ac:dyDescent="0.2">
      <c r="A647" s="11" t="s">
        <v>113</v>
      </c>
      <c r="B647" s="2" t="s">
        <v>114</v>
      </c>
      <c r="C647" s="3">
        <v>404151.89</v>
      </c>
      <c r="D647" s="70">
        <v>864081</v>
      </c>
      <c r="E647" s="70">
        <v>928834</v>
      </c>
      <c r="F647" s="70">
        <v>735926.86</v>
      </c>
      <c r="G647" s="3">
        <f t="shared" si="71"/>
        <v>192907.14</v>
      </c>
      <c r="H647" s="8">
        <f t="shared" si="68"/>
        <v>79.231257684365559</v>
      </c>
      <c r="I647" s="31">
        <f t="shared" si="69"/>
        <v>331774.96999999997</v>
      </c>
      <c r="J647" s="22">
        <f t="shared" si="70"/>
        <v>82.091653709698079</v>
      </c>
    </row>
    <row r="648" spans="1:10" x14ac:dyDescent="0.2">
      <c r="A648" s="11" t="s">
        <v>117</v>
      </c>
      <c r="B648" s="2" t="s">
        <v>118</v>
      </c>
      <c r="C648" s="3">
        <v>554188.79999999993</v>
      </c>
      <c r="D648" s="70">
        <v>652399</v>
      </c>
      <c r="E648" s="70">
        <v>451012</v>
      </c>
      <c r="F648" s="70">
        <v>433583.63</v>
      </c>
      <c r="G648" s="3">
        <f t="shared" si="71"/>
        <v>17428.369999999995</v>
      </c>
      <c r="H648" s="8">
        <f t="shared" si="68"/>
        <v>96.135719226982872</v>
      </c>
      <c r="I648" s="31">
        <f t="shared" si="69"/>
        <v>-120605.16999999993</v>
      </c>
      <c r="J648" s="22">
        <f t="shared" si="70"/>
        <v>-21.762469757598851</v>
      </c>
    </row>
    <row r="649" spans="1:10" x14ac:dyDescent="0.2">
      <c r="A649" s="11" t="s">
        <v>121</v>
      </c>
      <c r="B649" s="2" t="s">
        <v>122</v>
      </c>
      <c r="C649" s="3">
        <v>16744.060000000001</v>
      </c>
      <c r="D649" s="70">
        <v>18190</v>
      </c>
      <c r="E649" s="70">
        <v>21515</v>
      </c>
      <c r="F649" s="70">
        <v>12942.9</v>
      </c>
      <c r="G649" s="3">
        <f t="shared" si="71"/>
        <v>8572.1</v>
      </c>
      <c r="H649" s="8">
        <f t="shared" si="68"/>
        <v>60.157564489890767</v>
      </c>
      <c r="I649" s="31">
        <f t="shared" si="69"/>
        <v>-3801.1600000000017</v>
      </c>
      <c r="J649" s="22">
        <f t="shared" si="70"/>
        <v>-22.701543114394013</v>
      </c>
    </row>
    <row r="650" spans="1:10" x14ac:dyDescent="0.2">
      <c r="A650" s="11" t="s">
        <v>123</v>
      </c>
      <c r="B650" s="2" t="s">
        <v>124</v>
      </c>
      <c r="C650" s="3">
        <v>536490.71</v>
      </c>
      <c r="D650" s="70">
        <v>633037</v>
      </c>
      <c r="E650" s="70">
        <v>428235</v>
      </c>
      <c r="F650" s="70">
        <v>420004.81</v>
      </c>
      <c r="G650" s="3">
        <f t="shared" si="71"/>
        <v>8230.1900000000023</v>
      </c>
      <c r="H650" s="8">
        <f t="shared" si="68"/>
        <v>98.078113652550584</v>
      </c>
      <c r="I650" s="31">
        <f t="shared" si="69"/>
        <v>-116485.89999999997</v>
      </c>
      <c r="J650" s="22">
        <f t="shared" si="70"/>
        <v>-21.712566094574129</v>
      </c>
    </row>
    <row r="651" spans="1:10" x14ac:dyDescent="0.2">
      <c r="A651" s="11" t="s">
        <v>125</v>
      </c>
      <c r="B651" s="2" t="s">
        <v>126</v>
      </c>
      <c r="C651" s="3">
        <v>954.03</v>
      </c>
      <c r="D651" s="70">
        <v>1172</v>
      </c>
      <c r="E651" s="70">
        <v>1262</v>
      </c>
      <c r="F651" s="70">
        <v>635.91999999999996</v>
      </c>
      <c r="G651" s="3">
        <f t="shared" si="71"/>
        <v>626.08000000000004</v>
      </c>
      <c r="H651" s="8">
        <f t="shared" ref="H651:H719" si="72">F651/E651*100</f>
        <v>50.389857369255139</v>
      </c>
      <c r="I651" s="31">
        <f t="shared" ref="I651:I719" si="73">F651-C651</f>
        <v>-318.11</v>
      </c>
      <c r="J651" s="22">
        <f t="shared" si="70"/>
        <v>-33.343815184008889</v>
      </c>
    </row>
    <row r="652" spans="1:10" x14ac:dyDescent="0.2">
      <c r="A652" s="11" t="s">
        <v>133</v>
      </c>
      <c r="B652" s="2" t="s">
        <v>134</v>
      </c>
      <c r="C652" s="3">
        <v>19068.8</v>
      </c>
      <c r="D652" s="70">
        <v>500</v>
      </c>
      <c r="E652" s="70">
        <v>500</v>
      </c>
      <c r="F652" s="70">
        <v>0.17</v>
      </c>
      <c r="G652" s="3">
        <f t="shared" si="71"/>
        <v>499.83</v>
      </c>
      <c r="H652" s="8">
        <f t="shared" si="72"/>
        <v>3.4000000000000002E-2</v>
      </c>
      <c r="I652" s="31">
        <f t="shared" si="73"/>
        <v>-19068.63</v>
      </c>
      <c r="J652" s="22">
        <f t="shared" si="70"/>
        <v>-99.999108491357617</v>
      </c>
    </row>
    <row r="653" spans="1:10" x14ac:dyDescent="0.2">
      <c r="A653" s="78" t="s">
        <v>212</v>
      </c>
      <c r="B653" s="79" t="s">
        <v>213</v>
      </c>
      <c r="C653" s="80">
        <v>0</v>
      </c>
      <c r="D653" s="81">
        <v>0</v>
      </c>
      <c r="E653" s="81">
        <v>1300</v>
      </c>
      <c r="F653" s="81">
        <v>1066.98</v>
      </c>
      <c r="G653" s="80">
        <f t="shared" si="71"/>
        <v>233.01999999999998</v>
      </c>
      <c r="H653" s="82">
        <f t="shared" si="72"/>
        <v>82.075384615384621</v>
      </c>
      <c r="I653" s="83">
        <f t="shared" si="73"/>
        <v>1066.98</v>
      </c>
      <c r="J653" s="84">
        <f t="shared" si="70"/>
        <v>0</v>
      </c>
    </row>
    <row r="654" spans="1:10" x14ac:dyDescent="0.2">
      <c r="A654" s="11" t="s">
        <v>99</v>
      </c>
      <c r="B654" s="2" t="s">
        <v>100</v>
      </c>
      <c r="C654" s="3">
        <v>0</v>
      </c>
      <c r="D654" s="70">
        <v>0</v>
      </c>
      <c r="E654" s="70">
        <v>1300</v>
      </c>
      <c r="F654" s="70">
        <v>1066.98</v>
      </c>
      <c r="G654" s="3">
        <f t="shared" si="71"/>
        <v>233.01999999999998</v>
      </c>
      <c r="H654" s="8">
        <f t="shared" si="72"/>
        <v>82.075384615384621</v>
      </c>
      <c r="I654" s="31">
        <f t="shared" si="73"/>
        <v>1066.98</v>
      </c>
      <c r="J654" s="22">
        <f t="shared" si="70"/>
        <v>0</v>
      </c>
    </row>
    <row r="655" spans="1:10" x14ac:dyDescent="0.2">
      <c r="A655" s="11" t="s">
        <v>109</v>
      </c>
      <c r="B655" s="2" t="s">
        <v>110</v>
      </c>
      <c r="C655" s="3">
        <v>0</v>
      </c>
      <c r="D655" s="70">
        <v>0</v>
      </c>
      <c r="E655" s="70">
        <v>1300</v>
      </c>
      <c r="F655" s="70">
        <v>1066.98</v>
      </c>
      <c r="G655" s="3">
        <f t="shared" si="71"/>
        <v>233.01999999999998</v>
      </c>
      <c r="H655" s="8">
        <f t="shared" si="72"/>
        <v>82.075384615384621</v>
      </c>
      <c r="I655" s="31">
        <f t="shared" si="73"/>
        <v>1066.98</v>
      </c>
      <c r="J655" s="22">
        <f t="shared" si="70"/>
        <v>0</v>
      </c>
    </row>
    <row r="656" spans="1:10" x14ac:dyDescent="0.2">
      <c r="A656" s="11" t="s">
        <v>113</v>
      </c>
      <c r="B656" s="2" t="s">
        <v>114</v>
      </c>
      <c r="C656" s="3">
        <v>0</v>
      </c>
      <c r="D656" s="70">
        <v>0</v>
      </c>
      <c r="E656" s="70">
        <v>1300</v>
      </c>
      <c r="F656" s="70">
        <v>1066.98</v>
      </c>
      <c r="G656" s="3">
        <f t="shared" si="71"/>
        <v>233.01999999999998</v>
      </c>
      <c r="H656" s="8">
        <f t="shared" si="72"/>
        <v>82.075384615384621</v>
      </c>
      <c r="I656" s="31">
        <f t="shared" si="73"/>
        <v>1066.98</v>
      </c>
      <c r="J656" s="22">
        <f t="shared" si="70"/>
        <v>0</v>
      </c>
    </row>
    <row r="657" spans="1:10" x14ac:dyDescent="0.2">
      <c r="A657" s="78" t="s">
        <v>216</v>
      </c>
      <c r="B657" s="79" t="s">
        <v>217</v>
      </c>
      <c r="C657" s="80">
        <v>598276.39</v>
      </c>
      <c r="D657" s="81">
        <v>62500</v>
      </c>
      <c r="E657" s="81">
        <v>0</v>
      </c>
      <c r="F657" s="81">
        <v>0</v>
      </c>
      <c r="G657" s="80">
        <f t="shared" si="71"/>
        <v>0</v>
      </c>
      <c r="H657" s="82" t="e">
        <f t="shared" si="72"/>
        <v>#DIV/0!</v>
      </c>
      <c r="I657" s="83">
        <f t="shared" si="73"/>
        <v>-598276.39</v>
      </c>
      <c r="J657" s="84">
        <f t="shared" si="70"/>
        <v>-100</v>
      </c>
    </row>
    <row r="658" spans="1:10" x14ac:dyDescent="0.2">
      <c r="A658" s="11" t="s">
        <v>99</v>
      </c>
      <c r="B658" s="34" t="s">
        <v>100</v>
      </c>
      <c r="C658" s="3">
        <v>598276.39</v>
      </c>
      <c r="D658" s="70">
        <v>62500</v>
      </c>
      <c r="E658" s="70">
        <v>0</v>
      </c>
      <c r="F658" s="70">
        <v>0</v>
      </c>
      <c r="G658" s="3">
        <f t="shared" si="71"/>
        <v>0</v>
      </c>
      <c r="H658" s="8" t="e">
        <f t="shared" si="72"/>
        <v>#DIV/0!</v>
      </c>
      <c r="I658" s="31">
        <f t="shared" si="73"/>
        <v>-598276.39</v>
      </c>
      <c r="J658" s="22">
        <f t="shared" si="70"/>
        <v>-100</v>
      </c>
    </row>
    <row r="659" spans="1:10" x14ac:dyDescent="0.2">
      <c r="A659" s="11" t="s">
        <v>109</v>
      </c>
      <c r="B659" s="34" t="s">
        <v>110</v>
      </c>
      <c r="C659" s="3">
        <v>598276.39</v>
      </c>
      <c r="D659" s="70">
        <v>62500</v>
      </c>
      <c r="E659" s="70">
        <v>0</v>
      </c>
      <c r="F659" s="70">
        <v>0</v>
      </c>
      <c r="G659" s="85">
        <f t="shared" si="71"/>
        <v>0</v>
      </c>
      <c r="H659" s="97" t="e">
        <f t="shared" si="72"/>
        <v>#DIV/0!</v>
      </c>
      <c r="I659" s="98">
        <f t="shared" si="73"/>
        <v>-598276.39</v>
      </c>
      <c r="J659" s="99">
        <f t="shared" si="70"/>
        <v>-100</v>
      </c>
    </row>
    <row r="660" spans="1:10" x14ac:dyDescent="0.2">
      <c r="A660" s="11" t="s">
        <v>111</v>
      </c>
      <c r="B660" s="34" t="s">
        <v>112</v>
      </c>
      <c r="C660" s="3">
        <v>9720</v>
      </c>
      <c r="D660" s="70">
        <v>62500</v>
      </c>
      <c r="E660" s="70">
        <v>0</v>
      </c>
      <c r="F660" s="70">
        <v>0</v>
      </c>
      <c r="G660" s="3">
        <f t="shared" si="71"/>
        <v>0</v>
      </c>
      <c r="H660" s="8" t="e">
        <f t="shared" si="72"/>
        <v>#DIV/0!</v>
      </c>
      <c r="I660" s="31">
        <f t="shared" si="73"/>
        <v>-9720</v>
      </c>
      <c r="J660" s="22">
        <f t="shared" si="70"/>
        <v>-100</v>
      </c>
    </row>
    <row r="661" spans="1:10" s="1" customFormat="1" x14ac:dyDescent="0.2">
      <c r="A661" s="11" t="s">
        <v>113</v>
      </c>
      <c r="B661" s="34" t="s">
        <v>114</v>
      </c>
      <c r="C661" s="3">
        <v>52065.68</v>
      </c>
      <c r="D661" s="70">
        <v>0</v>
      </c>
      <c r="E661" s="70">
        <v>0</v>
      </c>
      <c r="F661" s="70">
        <v>0</v>
      </c>
      <c r="G661" s="70">
        <v>0</v>
      </c>
      <c r="H661" s="8"/>
      <c r="I661" s="31">
        <f t="shared" si="73"/>
        <v>-52065.68</v>
      </c>
      <c r="J661" s="22">
        <f t="shared" si="70"/>
        <v>-100</v>
      </c>
    </row>
    <row r="662" spans="1:10" s="1" customFormat="1" x14ac:dyDescent="0.2">
      <c r="A662" s="11" t="s">
        <v>117</v>
      </c>
      <c r="B662" s="34" t="s">
        <v>118</v>
      </c>
      <c r="C662" s="3">
        <v>536490.71</v>
      </c>
      <c r="D662" s="70">
        <v>0</v>
      </c>
      <c r="E662" s="70">
        <v>0</v>
      </c>
      <c r="F662" s="70">
        <v>0</v>
      </c>
      <c r="G662" s="70">
        <v>0</v>
      </c>
      <c r="H662" s="8"/>
      <c r="I662" s="31">
        <f t="shared" si="73"/>
        <v>-536490.71</v>
      </c>
      <c r="J662" s="22">
        <f t="shared" si="70"/>
        <v>-100</v>
      </c>
    </row>
    <row r="663" spans="1:10" s="1" customFormat="1" x14ac:dyDescent="0.2">
      <c r="A663" s="11" t="s">
        <v>123</v>
      </c>
      <c r="B663" s="34" t="s">
        <v>124</v>
      </c>
      <c r="C663" s="3">
        <v>536490.71</v>
      </c>
      <c r="D663" s="70">
        <v>0</v>
      </c>
      <c r="E663" s="70">
        <v>0</v>
      </c>
      <c r="F663" s="70">
        <v>0</v>
      </c>
      <c r="G663" s="70">
        <v>0</v>
      </c>
      <c r="H663" s="8"/>
      <c r="I663" s="31">
        <f t="shared" si="73"/>
        <v>-536490.71</v>
      </c>
      <c r="J663" s="22">
        <f t="shared" si="70"/>
        <v>-100</v>
      </c>
    </row>
    <row r="664" spans="1:10" x14ac:dyDescent="0.2">
      <c r="A664" s="78" t="s">
        <v>218</v>
      </c>
      <c r="B664" s="79" t="s">
        <v>219</v>
      </c>
      <c r="C664" s="86">
        <v>384419.30000000005</v>
      </c>
      <c r="D664" s="81">
        <v>1490480</v>
      </c>
      <c r="E664" s="81">
        <v>1353036</v>
      </c>
      <c r="F664" s="81">
        <v>1107783.6799999999</v>
      </c>
      <c r="G664" s="80">
        <f t="shared" si="71"/>
        <v>245252.32000000007</v>
      </c>
      <c r="H664" s="82">
        <f t="shared" si="72"/>
        <v>81.873925010125376</v>
      </c>
      <c r="I664" s="83">
        <f t="shared" si="73"/>
        <v>723364.37999999989</v>
      </c>
      <c r="J664" s="84">
        <f t="shared" si="70"/>
        <v>188.17067197198469</v>
      </c>
    </row>
    <row r="665" spans="1:10" x14ac:dyDescent="0.2">
      <c r="A665" s="11" t="s">
        <v>99</v>
      </c>
      <c r="B665" s="2" t="s">
        <v>100</v>
      </c>
      <c r="C665" s="3">
        <v>384419.30000000005</v>
      </c>
      <c r="D665" s="70">
        <v>1490480</v>
      </c>
      <c r="E665" s="70">
        <v>1353036</v>
      </c>
      <c r="F665" s="70">
        <v>1107783.6799999999</v>
      </c>
      <c r="G665" s="3">
        <f t="shared" si="71"/>
        <v>245252.32000000007</v>
      </c>
      <c r="H665" s="8">
        <f t="shared" si="72"/>
        <v>81.873925010125376</v>
      </c>
      <c r="I665" s="31">
        <f t="shared" si="73"/>
        <v>723364.37999999989</v>
      </c>
      <c r="J665" s="22">
        <f t="shared" si="70"/>
        <v>188.17067197198469</v>
      </c>
    </row>
    <row r="666" spans="1:10" x14ac:dyDescent="0.2">
      <c r="A666" s="11" t="s">
        <v>109</v>
      </c>
      <c r="B666" s="2" t="s">
        <v>110</v>
      </c>
      <c r="C666" s="3">
        <v>384419.30000000005</v>
      </c>
      <c r="D666" s="70">
        <v>1489980</v>
      </c>
      <c r="E666" s="70">
        <v>1352536</v>
      </c>
      <c r="F666" s="70">
        <v>1107783.51</v>
      </c>
      <c r="G666" s="3">
        <f t="shared" si="71"/>
        <v>244752.49</v>
      </c>
      <c r="H666" s="8">
        <f t="shared" si="72"/>
        <v>81.904179260293247</v>
      </c>
      <c r="I666" s="31">
        <f t="shared" si="73"/>
        <v>723364.21</v>
      </c>
      <c r="J666" s="22">
        <f t="shared" si="70"/>
        <v>188.17062774943918</v>
      </c>
    </row>
    <row r="667" spans="1:10" x14ac:dyDescent="0.2">
      <c r="A667" s="11" t="s">
        <v>111</v>
      </c>
      <c r="B667" s="2" t="s">
        <v>112</v>
      </c>
      <c r="C667" s="3">
        <v>14635</v>
      </c>
      <c r="D667" s="70">
        <v>36000</v>
      </c>
      <c r="E667" s="70">
        <v>36490</v>
      </c>
      <c r="F667" s="70">
        <v>0</v>
      </c>
      <c r="G667" s="3">
        <f t="shared" si="71"/>
        <v>36490</v>
      </c>
      <c r="H667" s="8">
        <f t="shared" si="72"/>
        <v>0</v>
      </c>
      <c r="I667" s="31">
        <f t="shared" si="73"/>
        <v>-14635</v>
      </c>
      <c r="J667" s="22">
        <f t="shared" si="70"/>
        <v>-100</v>
      </c>
    </row>
    <row r="668" spans="1:10" x14ac:dyDescent="0.2">
      <c r="A668" s="11" t="s">
        <v>113</v>
      </c>
      <c r="B668" s="2" t="s">
        <v>114</v>
      </c>
      <c r="C668" s="3">
        <v>352086.21</v>
      </c>
      <c r="D668" s="70">
        <v>801581</v>
      </c>
      <c r="E668" s="70">
        <v>865034</v>
      </c>
      <c r="F668" s="70">
        <v>674199.88</v>
      </c>
      <c r="G668" s="3">
        <f t="shared" si="71"/>
        <v>190834.12</v>
      </c>
      <c r="H668" s="8">
        <f t="shared" si="72"/>
        <v>77.939119156010051</v>
      </c>
      <c r="I668" s="31">
        <f t="shared" si="73"/>
        <v>322113.67</v>
      </c>
      <c r="J668" s="22">
        <f t="shared" si="70"/>
        <v>91.487158784207992</v>
      </c>
    </row>
    <row r="669" spans="1:10" x14ac:dyDescent="0.2">
      <c r="A669" s="11" t="s">
        <v>117</v>
      </c>
      <c r="B669" s="2" t="s">
        <v>118</v>
      </c>
      <c r="C669" s="3">
        <v>17698.09</v>
      </c>
      <c r="D669" s="70">
        <v>652399</v>
      </c>
      <c r="E669" s="70">
        <v>451012</v>
      </c>
      <c r="F669" s="70">
        <v>433583.63</v>
      </c>
      <c r="G669" s="3">
        <f t="shared" si="71"/>
        <v>17428.369999999995</v>
      </c>
      <c r="H669" s="8">
        <f t="shared" si="72"/>
        <v>96.135719226982872</v>
      </c>
      <c r="I669" s="31">
        <f t="shared" si="73"/>
        <v>415885.54</v>
      </c>
      <c r="J669" s="22">
        <f t="shared" si="70"/>
        <v>2349.8893948443024</v>
      </c>
    </row>
    <row r="670" spans="1:10" x14ac:dyDescent="0.2">
      <c r="A670" s="11" t="s">
        <v>121</v>
      </c>
      <c r="B670" s="2" t="s">
        <v>122</v>
      </c>
      <c r="C670" s="3">
        <v>16744.060000000001</v>
      </c>
      <c r="D670" s="70">
        <v>18190</v>
      </c>
      <c r="E670" s="70">
        <v>21515</v>
      </c>
      <c r="F670" s="70">
        <v>12942.9</v>
      </c>
      <c r="G670" s="3">
        <f t="shared" si="71"/>
        <v>8572.1</v>
      </c>
      <c r="H670" s="8">
        <f t="shared" si="72"/>
        <v>60.157564489890767</v>
      </c>
      <c r="I670" s="31">
        <f t="shared" si="73"/>
        <v>-3801.1600000000017</v>
      </c>
      <c r="J670" s="22">
        <f t="shared" si="70"/>
        <v>-22.701543114394013</v>
      </c>
    </row>
    <row r="671" spans="1:10" x14ac:dyDescent="0.2">
      <c r="A671" s="11" t="s">
        <v>123</v>
      </c>
      <c r="B671" s="2" t="s">
        <v>124</v>
      </c>
      <c r="C671" s="3">
        <v>0</v>
      </c>
      <c r="D671" s="70">
        <v>633037</v>
      </c>
      <c r="E671" s="70">
        <v>428235</v>
      </c>
      <c r="F671" s="70">
        <v>420004.81</v>
      </c>
      <c r="G671" s="3">
        <f t="shared" si="71"/>
        <v>8230.1900000000023</v>
      </c>
      <c r="H671" s="8">
        <f t="shared" si="72"/>
        <v>98.078113652550584</v>
      </c>
      <c r="I671" s="31">
        <f>F671-C671</f>
        <v>420004.81</v>
      </c>
      <c r="J671" s="22">
        <f>IF(C671=0,0,F671/C671*100-100)</f>
        <v>0</v>
      </c>
    </row>
    <row r="672" spans="1:10" x14ac:dyDescent="0.2">
      <c r="A672" s="11" t="s">
        <v>125</v>
      </c>
      <c r="B672" s="2" t="s">
        <v>126</v>
      </c>
      <c r="C672" s="3">
        <v>954.03</v>
      </c>
      <c r="D672" s="70">
        <v>1172</v>
      </c>
      <c r="E672" s="70">
        <v>1262</v>
      </c>
      <c r="F672" s="70">
        <v>635.91999999999996</v>
      </c>
      <c r="G672" s="3">
        <f t="shared" si="71"/>
        <v>626.08000000000004</v>
      </c>
      <c r="H672" s="8">
        <f t="shared" si="72"/>
        <v>50.389857369255139</v>
      </c>
      <c r="I672" s="31">
        <f>F672-C672</f>
        <v>-318.11</v>
      </c>
      <c r="J672" s="22">
        <f>IF(C672=0,0,F672/C672*100-100)</f>
        <v>-33.343815184008889</v>
      </c>
    </row>
    <row r="673" spans="1:10" x14ac:dyDescent="0.2">
      <c r="A673" s="11" t="s">
        <v>133</v>
      </c>
      <c r="B673" s="2" t="s">
        <v>134</v>
      </c>
      <c r="C673" s="3">
        <v>0</v>
      </c>
      <c r="D673" s="70">
        <v>500</v>
      </c>
      <c r="E673" s="70">
        <v>500</v>
      </c>
      <c r="F673" s="70">
        <v>0.17</v>
      </c>
      <c r="G673" s="3">
        <f t="shared" si="71"/>
        <v>499.83</v>
      </c>
      <c r="H673" s="8">
        <f t="shared" si="72"/>
        <v>3.4000000000000002E-2</v>
      </c>
      <c r="I673" s="31">
        <f t="shared" si="73"/>
        <v>0.17</v>
      </c>
      <c r="J673" s="22">
        <f t="shared" si="70"/>
        <v>0</v>
      </c>
    </row>
    <row r="674" spans="1:10" x14ac:dyDescent="0.2">
      <c r="A674" s="78" t="s">
        <v>339</v>
      </c>
      <c r="B674" s="79" t="s">
        <v>338</v>
      </c>
      <c r="C674" s="80">
        <v>0</v>
      </c>
      <c r="D674" s="81">
        <v>0</v>
      </c>
      <c r="E674" s="81">
        <v>62500</v>
      </c>
      <c r="F674" s="81">
        <v>60660</v>
      </c>
      <c r="G674" s="80">
        <f t="shared" si="71"/>
        <v>1840</v>
      </c>
      <c r="H674" s="82">
        <f t="shared" si="72"/>
        <v>97.055999999999997</v>
      </c>
      <c r="I674" s="83">
        <f t="shared" si="73"/>
        <v>60660</v>
      </c>
      <c r="J674" s="84">
        <f t="shared" si="70"/>
        <v>0</v>
      </c>
    </row>
    <row r="675" spans="1:10" x14ac:dyDescent="0.2">
      <c r="A675" s="11" t="s">
        <v>99</v>
      </c>
      <c r="B675" s="2" t="s">
        <v>100</v>
      </c>
      <c r="C675" s="3">
        <v>0</v>
      </c>
      <c r="D675" s="70">
        <v>0</v>
      </c>
      <c r="E675" s="70">
        <v>62500</v>
      </c>
      <c r="F675" s="70">
        <v>60660</v>
      </c>
      <c r="G675" s="3">
        <f t="shared" si="71"/>
        <v>1840</v>
      </c>
      <c r="H675" s="8">
        <f t="shared" si="72"/>
        <v>97.055999999999997</v>
      </c>
      <c r="I675" s="31">
        <f t="shared" si="73"/>
        <v>60660</v>
      </c>
      <c r="J675" s="22">
        <f t="shared" si="70"/>
        <v>0</v>
      </c>
    </row>
    <row r="676" spans="1:10" x14ac:dyDescent="0.2">
      <c r="A676" s="11" t="s">
        <v>109</v>
      </c>
      <c r="B676" s="2" t="s">
        <v>110</v>
      </c>
      <c r="C676" s="3">
        <v>0</v>
      </c>
      <c r="D676" s="70">
        <v>0</v>
      </c>
      <c r="E676" s="70">
        <v>62500</v>
      </c>
      <c r="F676" s="70">
        <v>60660</v>
      </c>
      <c r="G676" s="3">
        <f t="shared" si="71"/>
        <v>1840</v>
      </c>
      <c r="H676" s="8">
        <f t="shared" si="72"/>
        <v>97.055999999999997</v>
      </c>
      <c r="I676" s="31">
        <f t="shared" si="73"/>
        <v>60660</v>
      </c>
      <c r="J676" s="22">
        <f t="shared" si="70"/>
        <v>0</v>
      </c>
    </row>
    <row r="677" spans="1:10" x14ac:dyDescent="0.2">
      <c r="A677" s="11" t="s">
        <v>113</v>
      </c>
      <c r="B677" s="2" t="s">
        <v>114</v>
      </c>
      <c r="C677" s="3">
        <v>0</v>
      </c>
      <c r="D677" s="70">
        <v>0</v>
      </c>
      <c r="E677" s="70">
        <v>62500</v>
      </c>
      <c r="F677" s="70">
        <v>60660</v>
      </c>
      <c r="G677" s="3">
        <f t="shared" si="71"/>
        <v>1840</v>
      </c>
      <c r="H677" s="8">
        <f t="shared" si="72"/>
        <v>97.055999999999997</v>
      </c>
      <c r="I677" s="31">
        <f t="shared" si="73"/>
        <v>60660</v>
      </c>
      <c r="J677" s="22">
        <f t="shared" si="70"/>
        <v>0</v>
      </c>
    </row>
    <row r="678" spans="1:10" x14ac:dyDescent="0.2">
      <c r="A678" s="78" t="s">
        <v>222</v>
      </c>
      <c r="B678" s="79" t="s">
        <v>223</v>
      </c>
      <c r="C678" s="86">
        <v>1714795</v>
      </c>
      <c r="D678" s="81">
        <v>222000</v>
      </c>
      <c r="E678" s="81">
        <v>2373651</v>
      </c>
      <c r="F678" s="81">
        <v>1984639.63</v>
      </c>
      <c r="G678" s="80">
        <f t="shared" si="71"/>
        <v>389011.37000000011</v>
      </c>
      <c r="H678" s="82">
        <f t="shared" si="72"/>
        <v>83.611265093309839</v>
      </c>
      <c r="I678" s="83">
        <f t="shared" si="73"/>
        <v>269844.62999999989</v>
      </c>
      <c r="J678" s="84">
        <f t="shared" si="70"/>
        <v>15.736261768899482</v>
      </c>
    </row>
    <row r="679" spans="1:10" x14ac:dyDescent="0.2">
      <c r="A679" s="11" t="s">
        <v>99</v>
      </c>
      <c r="B679" s="2" t="s">
        <v>100</v>
      </c>
      <c r="C679" s="3">
        <v>1714795</v>
      </c>
      <c r="D679" s="70">
        <v>222000</v>
      </c>
      <c r="E679" s="70">
        <v>2373651</v>
      </c>
      <c r="F679" s="70">
        <v>1984639.63</v>
      </c>
      <c r="G679" s="3">
        <f t="shared" si="71"/>
        <v>389011.37000000011</v>
      </c>
      <c r="H679" s="8">
        <f t="shared" si="72"/>
        <v>83.611265093309839</v>
      </c>
      <c r="I679" s="31">
        <f t="shared" si="73"/>
        <v>269844.62999999989</v>
      </c>
      <c r="J679" s="22">
        <f t="shared" si="70"/>
        <v>15.736261768899482</v>
      </c>
    </row>
    <row r="680" spans="1:10" s="1" customFormat="1" x14ac:dyDescent="0.2">
      <c r="A680" s="11" t="s">
        <v>109</v>
      </c>
      <c r="B680" s="2" t="s">
        <v>110</v>
      </c>
      <c r="C680" s="3">
        <v>4500</v>
      </c>
      <c r="D680" s="70">
        <v>0</v>
      </c>
      <c r="E680" s="70">
        <v>0</v>
      </c>
      <c r="F680" s="70">
        <v>0</v>
      </c>
      <c r="G680" s="3">
        <f t="shared" si="71"/>
        <v>0</v>
      </c>
      <c r="H680" s="8" t="e">
        <f t="shared" si="72"/>
        <v>#DIV/0!</v>
      </c>
      <c r="I680" s="31">
        <f t="shared" si="73"/>
        <v>-4500</v>
      </c>
      <c r="J680" s="22">
        <f t="shared" si="70"/>
        <v>-100</v>
      </c>
    </row>
    <row r="681" spans="1:10" x14ac:dyDescent="0.2">
      <c r="A681" s="11" t="s">
        <v>111</v>
      </c>
      <c r="B681" s="2" t="s">
        <v>112</v>
      </c>
      <c r="C681" s="3">
        <v>4500</v>
      </c>
      <c r="D681" s="70">
        <v>198000</v>
      </c>
      <c r="E681" s="70">
        <v>232750</v>
      </c>
      <c r="F681" s="70">
        <v>38951.46</v>
      </c>
      <c r="G681" s="32">
        <f t="shared" si="71"/>
        <v>193798.54</v>
      </c>
      <c r="H681" s="23">
        <f t="shared" si="72"/>
        <v>16.735321160042965</v>
      </c>
      <c r="I681" s="100">
        <f t="shared" si="73"/>
        <v>34451.46</v>
      </c>
      <c r="J681" s="101">
        <f t="shared" si="70"/>
        <v>765.58799999999997</v>
      </c>
    </row>
    <row r="682" spans="1:10" x14ac:dyDescent="0.2">
      <c r="A682" s="11" t="s">
        <v>113</v>
      </c>
      <c r="B682" s="2" t="s">
        <v>114</v>
      </c>
      <c r="C682" s="3">
        <v>0</v>
      </c>
      <c r="D682" s="70">
        <v>198000</v>
      </c>
      <c r="E682" s="70">
        <v>232750</v>
      </c>
      <c r="F682" s="70">
        <v>38951.46</v>
      </c>
      <c r="G682" s="85">
        <f t="shared" si="71"/>
        <v>193798.54</v>
      </c>
      <c r="H682" s="97">
        <f t="shared" si="72"/>
        <v>16.735321160042965</v>
      </c>
      <c r="I682" s="98">
        <f t="shared" si="73"/>
        <v>38951.46</v>
      </c>
      <c r="J682" s="99">
        <f t="shared" si="70"/>
        <v>0</v>
      </c>
    </row>
    <row r="683" spans="1:10" x14ac:dyDescent="0.2">
      <c r="A683" s="11" t="s">
        <v>174</v>
      </c>
      <c r="B683" s="2" t="s">
        <v>175</v>
      </c>
      <c r="C683" s="3">
        <v>1691975</v>
      </c>
      <c r="D683" s="70">
        <v>0</v>
      </c>
      <c r="E683" s="70">
        <v>2116901</v>
      </c>
      <c r="F683" s="70">
        <v>1927600.17</v>
      </c>
      <c r="G683" s="3">
        <f t="shared" si="71"/>
        <v>189300.83000000007</v>
      </c>
      <c r="H683" s="8">
        <f t="shared" si="72"/>
        <v>91.057643697083606</v>
      </c>
      <c r="I683" s="31">
        <f t="shared" si="73"/>
        <v>235625.16999999993</v>
      </c>
      <c r="J683" s="22">
        <f t="shared" si="70"/>
        <v>13.926043233499314</v>
      </c>
    </row>
    <row r="684" spans="1:10" x14ac:dyDescent="0.2">
      <c r="A684" s="11" t="s">
        <v>176</v>
      </c>
      <c r="B684" s="2" t="s">
        <v>177</v>
      </c>
      <c r="C684" s="3">
        <v>1691975</v>
      </c>
      <c r="D684" s="70">
        <v>0</v>
      </c>
      <c r="E684" s="70">
        <v>2116901</v>
      </c>
      <c r="F684" s="70">
        <v>1927600.17</v>
      </c>
      <c r="G684" s="3">
        <f t="shared" si="71"/>
        <v>189300.83000000007</v>
      </c>
      <c r="H684" s="8">
        <f t="shared" si="72"/>
        <v>91.057643697083606</v>
      </c>
      <c r="I684" s="31">
        <f t="shared" si="73"/>
        <v>235625.16999999993</v>
      </c>
      <c r="J684" s="22">
        <f t="shared" si="70"/>
        <v>13.926043233499314</v>
      </c>
    </row>
    <row r="685" spans="1:10" x14ac:dyDescent="0.2">
      <c r="A685" s="11" t="s">
        <v>133</v>
      </c>
      <c r="B685" s="2" t="s">
        <v>134</v>
      </c>
      <c r="C685" s="3">
        <v>18320</v>
      </c>
      <c r="D685" s="70">
        <v>24000</v>
      </c>
      <c r="E685" s="70">
        <v>24000</v>
      </c>
      <c r="F685" s="70">
        <v>18088</v>
      </c>
      <c r="G685" s="3">
        <f t="shared" si="71"/>
        <v>5912</v>
      </c>
      <c r="H685" s="8">
        <f t="shared" si="72"/>
        <v>75.366666666666674</v>
      </c>
      <c r="I685" s="31">
        <f t="shared" si="73"/>
        <v>-232</v>
      </c>
      <c r="J685" s="22">
        <f t="shared" si="70"/>
        <v>-1.2663755458515311</v>
      </c>
    </row>
    <row r="686" spans="1:10" x14ac:dyDescent="0.2">
      <c r="A686" s="78" t="s">
        <v>233</v>
      </c>
      <c r="B686" s="79" t="s">
        <v>234</v>
      </c>
      <c r="C686" s="80">
        <v>0</v>
      </c>
      <c r="D686" s="81">
        <v>0</v>
      </c>
      <c r="E686" s="81">
        <v>31854</v>
      </c>
      <c r="F686" s="81">
        <v>31853.49</v>
      </c>
      <c r="G686" s="80">
        <f t="shared" si="71"/>
        <v>0.50999999999839929</v>
      </c>
      <c r="H686" s="82">
        <f t="shared" si="72"/>
        <v>99.998398945187432</v>
      </c>
      <c r="I686" s="83">
        <f t="shared" si="73"/>
        <v>31853.49</v>
      </c>
      <c r="J686" s="84">
        <f t="shared" si="70"/>
        <v>0</v>
      </c>
    </row>
    <row r="687" spans="1:10" x14ac:dyDescent="0.2">
      <c r="A687" s="11" t="s">
        <v>99</v>
      </c>
      <c r="B687" s="2" t="s">
        <v>100</v>
      </c>
      <c r="C687" s="3">
        <v>0</v>
      </c>
      <c r="D687" s="70">
        <v>0</v>
      </c>
      <c r="E687" s="70">
        <v>31854</v>
      </c>
      <c r="F687" s="70">
        <v>31853.49</v>
      </c>
      <c r="G687" s="3">
        <f t="shared" si="71"/>
        <v>0.50999999999839929</v>
      </c>
      <c r="H687" s="8">
        <f t="shared" si="72"/>
        <v>99.998398945187432</v>
      </c>
      <c r="I687" s="31">
        <f t="shared" si="73"/>
        <v>31853.49</v>
      </c>
      <c r="J687" s="22">
        <f t="shared" si="70"/>
        <v>0</v>
      </c>
    </row>
    <row r="688" spans="1:10" x14ac:dyDescent="0.2">
      <c r="A688" s="11" t="s">
        <v>109</v>
      </c>
      <c r="B688" s="2" t="s">
        <v>110</v>
      </c>
      <c r="C688" s="3">
        <v>0</v>
      </c>
      <c r="D688" s="70">
        <v>0</v>
      </c>
      <c r="E688" s="70">
        <v>31854</v>
      </c>
      <c r="F688" s="70">
        <v>31853.49</v>
      </c>
      <c r="G688" s="3">
        <f t="shared" si="71"/>
        <v>0.50999999999839929</v>
      </c>
      <c r="H688" s="8">
        <f t="shared" si="72"/>
        <v>99.998398945187432</v>
      </c>
      <c r="I688" s="31">
        <f t="shared" si="73"/>
        <v>31853.49</v>
      </c>
      <c r="J688" s="22">
        <f t="shared" si="70"/>
        <v>0</v>
      </c>
    </row>
    <row r="689" spans="1:10" x14ac:dyDescent="0.2">
      <c r="A689" s="11" t="s">
        <v>113</v>
      </c>
      <c r="B689" s="2" t="s">
        <v>114</v>
      </c>
      <c r="C689" s="3">
        <v>0</v>
      </c>
      <c r="D689" s="70">
        <v>0</v>
      </c>
      <c r="E689" s="70">
        <v>31854</v>
      </c>
      <c r="F689" s="70">
        <v>31853.49</v>
      </c>
      <c r="G689" s="3">
        <f t="shared" si="71"/>
        <v>0.50999999999839929</v>
      </c>
      <c r="H689" s="8">
        <f t="shared" si="72"/>
        <v>99.998398945187432</v>
      </c>
      <c r="I689" s="31">
        <f t="shared" si="73"/>
        <v>31853.49</v>
      </c>
      <c r="J689" s="22">
        <f t="shared" si="70"/>
        <v>0</v>
      </c>
    </row>
    <row r="690" spans="1:10" x14ac:dyDescent="0.2">
      <c r="A690" s="78" t="s">
        <v>249</v>
      </c>
      <c r="B690" s="79" t="s">
        <v>250</v>
      </c>
      <c r="C690" s="86">
        <v>4500</v>
      </c>
      <c r="D690" s="81">
        <v>198000</v>
      </c>
      <c r="E690" s="81">
        <v>200896</v>
      </c>
      <c r="F690" s="81">
        <v>7097.97</v>
      </c>
      <c r="G690" s="80">
        <f t="shared" si="71"/>
        <v>193798.03</v>
      </c>
      <c r="H690" s="82">
        <f t="shared" si="72"/>
        <v>3.5331564590633961</v>
      </c>
      <c r="I690" s="83">
        <f t="shared" si="73"/>
        <v>2597.9700000000003</v>
      </c>
      <c r="J690" s="84">
        <f t="shared" si="70"/>
        <v>57.732666666666688</v>
      </c>
    </row>
    <row r="691" spans="1:10" x14ac:dyDescent="0.2">
      <c r="A691" s="11" t="s">
        <v>99</v>
      </c>
      <c r="B691" s="2" t="s">
        <v>100</v>
      </c>
      <c r="C691" s="3">
        <v>4500</v>
      </c>
      <c r="D691" s="70">
        <v>198000</v>
      </c>
      <c r="E691" s="70">
        <v>200896</v>
      </c>
      <c r="F691" s="70">
        <v>7097.97</v>
      </c>
      <c r="G691" s="3">
        <f t="shared" si="71"/>
        <v>193798.03</v>
      </c>
      <c r="H691" s="8">
        <f t="shared" si="72"/>
        <v>3.5331564590633961</v>
      </c>
      <c r="I691" s="31">
        <f t="shared" si="73"/>
        <v>2597.9700000000003</v>
      </c>
      <c r="J691" s="22">
        <f t="shared" si="70"/>
        <v>57.732666666666688</v>
      </c>
    </row>
    <row r="692" spans="1:10" x14ac:dyDescent="0.2">
      <c r="A692" s="11" t="s">
        <v>109</v>
      </c>
      <c r="B692" s="2" t="s">
        <v>110</v>
      </c>
      <c r="C692" s="3">
        <v>4500</v>
      </c>
      <c r="D692" s="70">
        <v>198000</v>
      </c>
      <c r="E692" s="70">
        <v>200896</v>
      </c>
      <c r="F692" s="70">
        <v>7097.97</v>
      </c>
      <c r="G692" s="3">
        <f t="shared" si="71"/>
        <v>193798.03</v>
      </c>
      <c r="H692" s="8">
        <f t="shared" si="72"/>
        <v>3.5331564590633961</v>
      </c>
      <c r="I692" s="31">
        <f t="shared" si="73"/>
        <v>2597.9700000000003</v>
      </c>
      <c r="J692" s="22">
        <f t="shared" si="70"/>
        <v>57.732666666666688</v>
      </c>
    </row>
    <row r="693" spans="1:10" s="1" customFormat="1" x14ac:dyDescent="0.2">
      <c r="A693" s="11" t="s">
        <v>111</v>
      </c>
      <c r="B693" s="2" t="s">
        <v>112</v>
      </c>
      <c r="C693" s="3">
        <v>4500</v>
      </c>
      <c r="D693" s="70">
        <v>0</v>
      </c>
      <c r="E693" s="70">
        <v>0</v>
      </c>
      <c r="F693" s="70">
        <v>0</v>
      </c>
      <c r="G693" s="3">
        <f t="shared" si="71"/>
        <v>0</v>
      </c>
      <c r="H693" s="8" t="e">
        <f t="shared" si="72"/>
        <v>#DIV/0!</v>
      </c>
      <c r="I693" s="31">
        <f t="shared" si="73"/>
        <v>-4500</v>
      </c>
      <c r="J693" s="22">
        <f t="shared" si="70"/>
        <v>-100</v>
      </c>
    </row>
    <row r="694" spans="1:10" x14ac:dyDescent="0.2">
      <c r="A694" s="11" t="s">
        <v>113</v>
      </c>
      <c r="B694" s="2" t="s">
        <v>114</v>
      </c>
      <c r="C694" s="3">
        <v>0</v>
      </c>
      <c r="D694" s="70">
        <v>198000</v>
      </c>
      <c r="E694" s="70">
        <v>200896</v>
      </c>
      <c r="F694" s="70">
        <v>7097.97</v>
      </c>
      <c r="G694" s="3">
        <f t="shared" si="71"/>
        <v>193798.03</v>
      </c>
      <c r="H694" s="8">
        <f t="shared" si="72"/>
        <v>3.5331564590633961</v>
      </c>
      <c r="I694" s="31">
        <f t="shared" si="73"/>
        <v>7097.97</v>
      </c>
      <c r="J694" s="22">
        <f t="shared" si="70"/>
        <v>0</v>
      </c>
    </row>
    <row r="695" spans="1:10" x14ac:dyDescent="0.2">
      <c r="A695" s="78" t="s">
        <v>251</v>
      </c>
      <c r="B695" s="79" t="s">
        <v>252</v>
      </c>
      <c r="C695" s="86">
        <v>18320</v>
      </c>
      <c r="D695" s="81">
        <v>24000</v>
      </c>
      <c r="E695" s="81">
        <v>24000</v>
      </c>
      <c r="F695" s="81">
        <v>18088</v>
      </c>
      <c r="G695" s="80">
        <f t="shared" si="71"/>
        <v>5912</v>
      </c>
      <c r="H695" s="82">
        <f t="shared" si="72"/>
        <v>75.366666666666674</v>
      </c>
      <c r="I695" s="83">
        <f t="shared" si="73"/>
        <v>-232</v>
      </c>
      <c r="J695" s="84">
        <f t="shared" ref="J695:J758" si="74">IF(C695=0,0,F695/C695*100-100)</f>
        <v>-1.2663755458515311</v>
      </c>
    </row>
    <row r="696" spans="1:10" x14ac:dyDescent="0.2">
      <c r="A696" s="11" t="s">
        <v>99</v>
      </c>
      <c r="B696" s="2" t="s">
        <v>100</v>
      </c>
      <c r="C696" s="3">
        <v>18320</v>
      </c>
      <c r="D696" s="70">
        <v>24000</v>
      </c>
      <c r="E696" s="70">
        <v>24000</v>
      </c>
      <c r="F696" s="70">
        <v>18088</v>
      </c>
      <c r="G696" s="3">
        <f t="shared" si="71"/>
        <v>5912</v>
      </c>
      <c r="H696" s="8">
        <f t="shared" si="72"/>
        <v>75.366666666666674</v>
      </c>
      <c r="I696" s="31">
        <f t="shared" si="73"/>
        <v>-232</v>
      </c>
      <c r="J696" s="22">
        <f t="shared" si="74"/>
        <v>-1.2663755458515311</v>
      </c>
    </row>
    <row r="697" spans="1:10" x14ac:dyDescent="0.2">
      <c r="A697" s="11" t="s">
        <v>133</v>
      </c>
      <c r="B697" s="2" t="s">
        <v>134</v>
      </c>
      <c r="C697" s="3">
        <v>18320</v>
      </c>
      <c r="D697" s="70">
        <v>24000</v>
      </c>
      <c r="E697" s="70">
        <v>24000</v>
      </c>
      <c r="F697" s="70">
        <v>18088</v>
      </c>
      <c r="G697" s="3">
        <f t="shared" si="71"/>
        <v>5912</v>
      </c>
      <c r="H697" s="8">
        <f t="shared" si="72"/>
        <v>75.366666666666674</v>
      </c>
      <c r="I697" s="31">
        <f t="shared" si="73"/>
        <v>-232</v>
      </c>
      <c r="J697" s="22">
        <f t="shared" si="74"/>
        <v>-1.2663755458515311</v>
      </c>
    </row>
    <row r="698" spans="1:10" x14ac:dyDescent="0.2">
      <c r="A698" s="78" t="s">
        <v>253</v>
      </c>
      <c r="B698" s="79" t="s">
        <v>254</v>
      </c>
      <c r="C698" s="86">
        <v>1691975</v>
      </c>
      <c r="D698" s="81">
        <v>0</v>
      </c>
      <c r="E698" s="81">
        <v>2116901</v>
      </c>
      <c r="F698" s="81">
        <v>1927600.17</v>
      </c>
      <c r="G698" s="80">
        <f t="shared" si="71"/>
        <v>189300.83000000007</v>
      </c>
      <c r="H698" s="82">
        <f t="shared" si="72"/>
        <v>91.057643697083606</v>
      </c>
      <c r="I698" s="83">
        <f t="shared" si="73"/>
        <v>235625.16999999993</v>
      </c>
      <c r="J698" s="84">
        <f t="shared" si="74"/>
        <v>13.926043233499314</v>
      </c>
    </row>
    <row r="699" spans="1:10" x14ac:dyDescent="0.2">
      <c r="A699" s="11" t="s">
        <v>99</v>
      </c>
      <c r="B699" s="2" t="s">
        <v>100</v>
      </c>
      <c r="C699" s="3">
        <v>1691975</v>
      </c>
      <c r="D699" s="70">
        <v>0</v>
      </c>
      <c r="E699" s="70">
        <v>2116901</v>
      </c>
      <c r="F699" s="70">
        <v>1927600.17</v>
      </c>
      <c r="G699" s="3">
        <f t="shared" si="71"/>
        <v>189300.83000000007</v>
      </c>
      <c r="H699" s="8">
        <f t="shared" si="72"/>
        <v>91.057643697083606</v>
      </c>
      <c r="I699" s="31">
        <f t="shared" si="73"/>
        <v>235625.16999999993</v>
      </c>
      <c r="J699" s="22">
        <f t="shared" si="74"/>
        <v>13.926043233499314</v>
      </c>
    </row>
    <row r="700" spans="1:10" x14ac:dyDescent="0.2">
      <c r="A700" s="11" t="s">
        <v>174</v>
      </c>
      <c r="B700" s="2" t="s">
        <v>175</v>
      </c>
      <c r="C700" s="3">
        <v>1691975</v>
      </c>
      <c r="D700" s="70">
        <v>0</v>
      </c>
      <c r="E700" s="70">
        <v>2116901</v>
      </c>
      <c r="F700" s="70">
        <v>1927600.17</v>
      </c>
      <c r="G700" s="3">
        <f t="shared" ref="G700:G763" si="75">E700-F700</f>
        <v>189300.83000000007</v>
      </c>
      <c r="H700" s="8">
        <f t="shared" si="72"/>
        <v>91.057643697083606</v>
      </c>
      <c r="I700" s="31">
        <f t="shared" si="73"/>
        <v>235625.16999999993</v>
      </c>
      <c r="J700" s="22">
        <f t="shared" si="74"/>
        <v>13.926043233499314</v>
      </c>
    </row>
    <row r="701" spans="1:10" x14ac:dyDescent="0.2">
      <c r="A701" s="11" t="s">
        <v>176</v>
      </c>
      <c r="B701" s="2" t="s">
        <v>177</v>
      </c>
      <c r="C701" s="3">
        <v>1691975</v>
      </c>
      <c r="D701" s="70">
        <v>0</v>
      </c>
      <c r="E701" s="70">
        <v>2116901</v>
      </c>
      <c r="F701" s="70">
        <v>1927600.17</v>
      </c>
      <c r="G701" s="3">
        <f t="shared" si="75"/>
        <v>189300.83000000007</v>
      </c>
      <c r="H701" s="8">
        <f t="shared" si="72"/>
        <v>91.057643697083606</v>
      </c>
      <c r="I701" s="31">
        <f t="shared" si="73"/>
        <v>235625.16999999993</v>
      </c>
      <c r="J701" s="22">
        <f t="shared" si="74"/>
        <v>13.926043233499314</v>
      </c>
    </row>
    <row r="702" spans="1:10" x14ac:dyDescent="0.2">
      <c r="A702" s="78" t="s">
        <v>255</v>
      </c>
      <c r="B702" s="79" t="s">
        <v>256</v>
      </c>
      <c r="C702" s="86">
        <v>464730.14999999997</v>
      </c>
      <c r="D702" s="81">
        <v>554083</v>
      </c>
      <c r="E702" s="81">
        <v>555067</v>
      </c>
      <c r="F702" s="81">
        <v>509238.15</v>
      </c>
      <c r="G702" s="86">
        <f t="shared" si="75"/>
        <v>45828.849999999977</v>
      </c>
      <c r="H702" s="89">
        <f t="shared" si="72"/>
        <v>91.743546274593882</v>
      </c>
      <c r="I702" s="91">
        <f t="shared" si="73"/>
        <v>44508.000000000058</v>
      </c>
      <c r="J702" s="92">
        <f t="shared" si="74"/>
        <v>9.5771707516717015</v>
      </c>
    </row>
    <row r="703" spans="1:10" x14ac:dyDescent="0.2">
      <c r="A703" s="11" t="s">
        <v>99</v>
      </c>
      <c r="B703" s="2" t="s">
        <v>100</v>
      </c>
      <c r="C703" s="3">
        <v>464730.14999999997</v>
      </c>
      <c r="D703" s="70">
        <v>554083</v>
      </c>
      <c r="E703" s="70">
        <v>555067</v>
      </c>
      <c r="F703" s="70">
        <v>509238.15</v>
      </c>
      <c r="G703" s="3">
        <f t="shared" si="75"/>
        <v>45828.849999999977</v>
      </c>
      <c r="H703" s="8">
        <f t="shared" si="72"/>
        <v>91.743546274593882</v>
      </c>
      <c r="I703" s="31">
        <f t="shared" si="73"/>
        <v>44508.000000000058</v>
      </c>
      <c r="J703" s="22">
        <f t="shared" si="74"/>
        <v>9.5771707516717015</v>
      </c>
    </row>
    <row r="704" spans="1:10" x14ac:dyDescent="0.2">
      <c r="A704" s="11" t="s">
        <v>101</v>
      </c>
      <c r="B704" s="2" t="s">
        <v>102</v>
      </c>
      <c r="C704" s="3">
        <v>430393.07999999996</v>
      </c>
      <c r="D704" s="70">
        <v>494745</v>
      </c>
      <c r="E704" s="70">
        <v>499954</v>
      </c>
      <c r="F704" s="70">
        <v>460292.15</v>
      </c>
      <c r="G704" s="3">
        <f t="shared" si="75"/>
        <v>39661.849999999977</v>
      </c>
      <c r="H704" s="8">
        <f t="shared" si="72"/>
        <v>92.066900154814249</v>
      </c>
      <c r="I704" s="31">
        <f t="shared" si="73"/>
        <v>29899.070000000065</v>
      </c>
      <c r="J704" s="22">
        <f t="shared" si="74"/>
        <v>6.9469216373088756</v>
      </c>
    </row>
    <row r="705" spans="1:10" x14ac:dyDescent="0.2">
      <c r="A705" s="11" t="s">
        <v>103</v>
      </c>
      <c r="B705" s="2" t="s">
        <v>104</v>
      </c>
      <c r="C705" s="3">
        <v>357841.11</v>
      </c>
      <c r="D705" s="70">
        <v>405529</v>
      </c>
      <c r="E705" s="70">
        <v>409799</v>
      </c>
      <c r="F705" s="70">
        <v>383788.69</v>
      </c>
      <c r="G705" s="3">
        <f t="shared" si="75"/>
        <v>26010.309999999998</v>
      </c>
      <c r="H705" s="8">
        <f t="shared" si="72"/>
        <v>93.652910329210172</v>
      </c>
      <c r="I705" s="31">
        <f t="shared" si="73"/>
        <v>25947.580000000016</v>
      </c>
      <c r="J705" s="22">
        <f t="shared" si="74"/>
        <v>7.2511456271751484</v>
      </c>
    </row>
    <row r="706" spans="1:10" x14ac:dyDescent="0.2">
      <c r="A706" s="11" t="s">
        <v>105</v>
      </c>
      <c r="B706" s="2" t="s">
        <v>106</v>
      </c>
      <c r="C706" s="3">
        <v>357841.11</v>
      </c>
      <c r="D706" s="70">
        <v>405529</v>
      </c>
      <c r="E706" s="70">
        <v>409799</v>
      </c>
      <c r="F706" s="70">
        <v>383788.69</v>
      </c>
      <c r="G706" s="3">
        <f t="shared" si="75"/>
        <v>26010.309999999998</v>
      </c>
      <c r="H706" s="8">
        <f t="shared" si="72"/>
        <v>93.652910329210172</v>
      </c>
      <c r="I706" s="31">
        <f t="shared" si="73"/>
        <v>25947.580000000016</v>
      </c>
      <c r="J706" s="22">
        <f t="shared" si="74"/>
        <v>7.2511456271751484</v>
      </c>
    </row>
    <row r="707" spans="1:10" x14ac:dyDescent="0.2">
      <c r="A707" s="11" t="s">
        <v>107</v>
      </c>
      <c r="B707" s="2" t="s">
        <v>108</v>
      </c>
      <c r="C707" s="3">
        <v>72551.97</v>
      </c>
      <c r="D707" s="70">
        <v>89216</v>
      </c>
      <c r="E707" s="70">
        <v>90155</v>
      </c>
      <c r="F707" s="70">
        <v>76503.460000000006</v>
      </c>
      <c r="G707" s="3">
        <f t="shared" si="75"/>
        <v>13651.539999999994</v>
      </c>
      <c r="H707" s="8">
        <f t="shared" si="72"/>
        <v>84.857700626698474</v>
      </c>
      <c r="I707" s="31">
        <f t="shared" si="73"/>
        <v>3951.4900000000052</v>
      </c>
      <c r="J707" s="22">
        <f t="shared" si="74"/>
        <v>5.4464268854450069</v>
      </c>
    </row>
    <row r="708" spans="1:10" x14ac:dyDescent="0.2">
      <c r="A708" s="11" t="s">
        <v>109</v>
      </c>
      <c r="B708" s="2" t="s">
        <v>110</v>
      </c>
      <c r="C708" s="3">
        <v>34337.069999999992</v>
      </c>
      <c r="D708" s="70">
        <v>59338</v>
      </c>
      <c r="E708" s="70">
        <v>55113</v>
      </c>
      <c r="F708" s="70">
        <v>48945.999999999993</v>
      </c>
      <c r="G708" s="85">
        <f t="shared" si="75"/>
        <v>6167.0000000000073</v>
      </c>
      <c r="H708" s="97">
        <f t="shared" si="72"/>
        <v>88.810262551485124</v>
      </c>
      <c r="I708" s="98">
        <f t="shared" si="73"/>
        <v>14608.93</v>
      </c>
      <c r="J708" s="99">
        <f t="shared" si="74"/>
        <v>42.545651099525969</v>
      </c>
    </row>
    <row r="709" spans="1:10" x14ac:dyDescent="0.2">
      <c r="A709" s="11" t="s">
        <v>111</v>
      </c>
      <c r="B709" s="2" t="s">
        <v>112</v>
      </c>
      <c r="C709" s="3">
        <v>7517.5</v>
      </c>
      <c r="D709" s="70">
        <v>7200</v>
      </c>
      <c r="E709" s="70">
        <v>8992</v>
      </c>
      <c r="F709" s="70">
        <v>8992</v>
      </c>
      <c r="G709" s="32">
        <f t="shared" si="75"/>
        <v>0</v>
      </c>
      <c r="H709" s="23">
        <f t="shared" si="72"/>
        <v>100</v>
      </c>
      <c r="I709" s="100">
        <f t="shared" si="73"/>
        <v>1474.5</v>
      </c>
      <c r="J709" s="101">
        <f t="shared" si="74"/>
        <v>19.61423345527102</v>
      </c>
    </row>
    <row r="710" spans="1:10" x14ac:dyDescent="0.2">
      <c r="A710" s="11" t="s">
        <v>117</v>
      </c>
      <c r="B710" s="2" t="s">
        <v>118</v>
      </c>
      <c r="C710" s="3">
        <v>26819.57</v>
      </c>
      <c r="D710" s="70">
        <v>52138</v>
      </c>
      <c r="E710" s="70">
        <v>36321</v>
      </c>
      <c r="F710" s="70">
        <v>30154.18</v>
      </c>
      <c r="G710" s="32">
        <f t="shared" si="75"/>
        <v>6166.82</v>
      </c>
      <c r="H710" s="23">
        <f t="shared" si="72"/>
        <v>83.021337518240131</v>
      </c>
      <c r="I710" s="100">
        <f t="shared" si="73"/>
        <v>3334.6100000000006</v>
      </c>
      <c r="J710" s="101">
        <f t="shared" si="74"/>
        <v>12.43349539161143</v>
      </c>
    </row>
    <row r="711" spans="1:10" x14ac:dyDescent="0.2">
      <c r="A711" s="11" t="s">
        <v>123</v>
      </c>
      <c r="B711" s="2" t="s">
        <v>124</v>
      </c>
      <c r="C711" s="3">
        <v>25726.01</v>
      </c>
      <c r="D711" s="70">
        <v>50314</v>
      </c>
      <c r="E711" s="70">
        <v>34497</v>
      </c>
      <c r="F711" s="70">
        <v>29060.62</v>
      </c>
      <c r="G711" s="32">
        <f t="shared" si="75"/>
        <v>5436.380000000001</v>
      </c>
      <c r="H711" s="23">
        <f t="shared" si="72"/>
        <v>84.241006464330226</v>
      </c>
      <c r="I711" s="100">
        <f t="shared" si="73"/>
        <v>3334.6100000000006</v>
      </c>
      <c r="J711" s="101">
        <f t="shared" si="74"/>
        <v>12.962017817764988</v>
      </c>
    </row>
    <row r="712" spans="1:10" x14ac:dyDescent="0.2">
      <c r="A712" s="11" t="s">
        <v>127</v>
      </c>
      <c r="B712" s="2" t="s">
        <v>128</v>
      </c>
      <c r="C712" s="3">
        <v>1093.56</v>
      </c>
      <c r="D712" s="70">
        <v>1824</v>
      </c>
      <c r="E712" s="70">
        <v>1824</v>
      </c>
      <c r="F712" s="70">
        <v>1093.56</v>
      </c>
      <c r="G712" s="32">
        <f t="shared" si="75"/>
        <v>730.44</v>
      </c>
      <c r="H712" s="23">
        <f t="shared" si="72"/>
        <v>59.953947368421048</v>
      </c>
      <c r="I712" s="100">
        <f t="shared" si="73"/>
        <v>0</v>
      </c>
      <c r="J712" s="101">
        <f t="shared" si="74"/>
        <v>0</v>
      </c>
    </row>
    <row r="713" spans="1:10" x14ac:dyDescent="0.2">
      <c r="A713" s="11" t="s">
        <v>129</v>
      </c>
      <c r="B713" s="2" t="s">
        <v>130</v>
      </c>
      <c r="C713" s="3">
        <v>0</v>
      </c>
      <c r="D713" s="70">
        <v>0</v>
      </c>
      <c r="E713" s="70">
        <v>9800</v>
      </c>
      <c r="F713" s="70">
        <v>9799.82</v>
      </c>
      <c r="G713" s="85">
        <f t="shared" si="75"/>
        <v>0.18000000000029104</v>
      </c>
      <c r="H713" s="97">
        <f t="shared" si="72"/>
        <v>99.998163265306118</v>
      </c>
      <c r="I713" s="98">
        <f t="shared" si="73"/>
        <v>9799.82</v>
      </c>
      <c r="J713" s="99">
        <f t="shared" si="74"/>
        <v>0</v>
      </c>
    </row>
    <row r="714" spans="1:10" x14ac:dyDescent="0.2">
      <c r="A714" s="11" t="s">
        <v>131</v>
      </c>
      <c r="B714" s="2" t="s">
        <v>132</v>
      </c>
      <c r="C714" s="3">
        <v>0</v>
      </c>
      <c r="D714" s="70">
        <v>0</v>
      </c>
      <c r="E714" s="70">
        <v>9800</v>
      </c>
      <c r="F714" s="70">
        <v>9799.82</v>
      </c>
      <c r="G714" s="3">
        <f t="shared" si="75"/>
        <v>0.18000000000029104</v>
      </c>
      <c r="H714" s="8">
        <f t="shared" si="72"/>
        <v>99.998163265306118</v>
      </c>
      <c r="I714" s="31">
        <f t="shared" si="73"/>
        <v>9799.82</v>
      </c>
      <c r="J714" s="22">
        <f t="shared" si="74"/>
        <v>0</v>
      </c>
    </row>
    <row r="715" spans="1:10" x14ac:dyDescent="0.2">
      <c r="A715" s="78" t="s">
        <v>257</v>
      </c>
      <c r="B715" s="79" t="s">
        <v>258</v>
      </c>
      <c r="C715" s="86">
        <v>464730.14999999997</v>
      </c>
      <c r="D715" s="81">
        <v>554083</v>
      </c>
      <c r="E715" s="81">
        <v>545267</v>
      </c>
      <c r="F715" s="81">
        <v>499438.33</v>
      </c>
      <c r="G715" s="80">
        <f t="shared" si="75"/>
        <v>45828.669999999984</v>
      </c>
      <c r="H715" s="82">
        <f t="shared" si="72"/>
        <v>91.595187311904084</v>
      </c>
      <c r="I715" s="83">
        <f t="shared" si="73"/>
        <v>34708.180000000051</v>
      </c>
      <c r="J715" s="84">
        <f t="shared" si="74"/>
        <v>7.4684588464940589</v>
      </c>
    </row>
    <row r="716" spans="1:10" x14ac:dyDescent="0.2">
      <c r="A716" s="11" t="s">
        <v>99</v>
      </c>
      <c r="B716" s="2" t="s">
        <v>100</v>
      </c>
      <c r="C716" s="3">
        <v>464730.14999999997</v>
      </c>
      <c r="D716" s="70">
        <v>554083</v>
      </c>
      <c r="E716" s="70">
        <v>545267</v>
      </c>
      <c r="F716" s="70">
        <v>499438.33</v>
      </c>
      <c r="G716" s="3">
        <f t="shared" si="75"/>
        <v>45828.669999999984</v>
      </c>
      <c r="H716" s="8">
        <f t="shared" si="72"/>
        <v>91.595187311904084</v>
      </c>
      <c r="I716" s="31">
        <f t="shared" si="73"/>
        <v>34708.180000000051</v>
      </c>
      <c r="J716" s="22">
        <f t="shared" si="74"/>
        <v>7.4684588464940589</v>
      </c>
    </row>
    <row r="717" spans="1:10" x14ac:dyDescent="0.2">
      <c r="A717" s="11" t="s">
        <v>101</v>
      </c>
      <c r="B717" s="2" t="s">
        <v>102</v>
      </c>
      <c r="C717" s="3">
        <v>430393.07999999996</v>
      </c>
      <c r="D717" s="70">
        <v>494745</v>
      </c>
      <c r="E717" s="70">
        <v>499954</v>
      </c>
      <c r="F717" s="70">
        <v>460292.15</v>
      </c>
      <c r="G717" s="3">
        <f t="shared" si="75"/>
        <v>39661.849999999977</v>
      </c>
      <c r="H717" s="8">
        <f t="shared" si="72"/>
        <v>92.066900154814249</v>
      </c>
      <c r="I717" s="31">
        <f t="shared" si="73"/>
        <v>29899.070000000065</v>
      </c>
      <c r="J717" s="22">
        <f t="shared" si="74"/>
        <v>6.9469216373088756</v>
      </c>
    </row>
    <row r="718" spans="1:10" x14ac:dyDescent="0.2">
      <c r="A718" s="11" t="s">
        <v>103</v>
      </c>
      <c r="B718" s="2" t="s">
        <v>104</v>
      </c>
      <c r="C718" s="3">
        <v>357841.11</v>
      </c>
      <c r="D718" s="70">
        <v>405529</v>
      </c>
      <c r="E718" s="70">
        <v>409799</v>
      </c>
      <c r="F718" s="70">
        <v>383788.69</v>
      </c>
      <c r="G718" s="3">
        <f t="shared" si="75"/>
        <v>26010.309999999998</v>
      </c>
      <c r="H718" s="8">
        <f t="shared" si="72"/>
        <v>93.652910329210172</v>
      </c>
      <c r="I718" s="31">
        <f t="shared" si="73"/>
        <v>25947.580000000016</v>
      </c>
      <c r="J718" s="22">
        <f t="shared" si="74"/>
        <v>7.2511456271751484</v>
      </c>
    </row>
    <row r="719" spans="1:10" x14ac:dyDescent="0.2">
      <c r="A719" s="11" t="s">
        <v>105</v>
      </c>
      <c r="B719" s="2" t="s">
        <v>106</v>
      </c>
      <c r="C719" s="3">
        <v>357841.11</v>
      </c>
      <c r="D719" s="70">
        <v>405529</v>
      </c>
      <c r="E719" s="70">
        <v>409799</v>
      </c>
      <c r="F719" s="70">
        <v>383788.69</v>
      </c>
      <c r="G719" s="32">
        <f t="shared" si="75"/>
        <v>26010.309999999998</v>
      </c>
      <c r="H719" s="23">
        <f t="shared" si="72"/>
        <v>93.652910329210172</v>
      </c>
      <c r="I719" s="100">
        <f t="shared" si="73"/>
        <v>25947.580000000016</v>
      </c>
      <c r="J719" s="101">
        <f t="shared" si="74"/>
        <v>7.2511456271751484</v>
      </c>
    </row>
    <row r="720" spans="1:10" x14ac:dyDescent="0.2">
      <c r="A720" s="11" t="s">
        <v>107</v>
      </c>
      <c r="B720" s="2" t="s">
        <v>108</v>
      </c>
      <c r="C720" s="3">
        <v>72551.97</v>
      </c>
      <c r="D720" s="70">
        <v>89216</v>
      </c>
      <c r="E720" s="70">
        <v>90155</v>
      </c>
      <c r="F720" s="70">
        <v>76503.460000000006</v>
      </c>
      <c r="G720" s="85">
        <f t="shared" si="75"/>
        <v>13651.539999999994</v>
      </c>
      <c r="H720" s="97">
        <f t="shared" ref="H720:H783" si="76">F720/E720*100</f>
        <v>84.857700626698474</v>
      </c>
      <c r="I720" s="98">
        <f t="shared" ref="I720:I783" si="77">F720-C720</f>
        <v>3951.4900000000052</v>
      </c>
      <c r="J720" s="99">
        <f t="shared" si="74"/>
        <v>5.4464268854450069</v>
      </c>
    </row>
    <row r="721" spans="1:10" x14ac:dyDescent="0.2">
      <c r="A721" s="11" t="s">
        <v>109</v>
      </c>
      <c r="B721" s="2" t="s">
        <v>110</v>
      </c>
      <c r="C721" s="3">
        <v>34337.069999999992</v>
      </c>
      <c r="D721" s="70">
        <v>59338</v>
      </c>
      <c r="E721" s="70">
        <v>45313</v>
      </c>
      <c r="F721" s="70">
        <v>39146.179999999993</v>
      </c>
      <c r="G721" s="3">
        <f t="shared" si="75"/>
        <v>6166.820000000007</v>
      </c>
      <c r="H721" s="8">
        <f t="shared" si="76"/>
        <v>86.390616379405444</v>
      </c>
      <c r="I721" s="31">
        <f t="shared" si="77"/>
        <v>4809.1100000000006</v>
      </c>
      <c r="J721" s="22">
        <f t="shared" si="74"/>
        <v>14.005592206906428</v>
      </c>
    </row>
    <row r="722" spans="1:10" x14ac:dyDescent="0.2">
      <c r="A722" s="11" t="s">
        <v>111</v>
      </c>
      <c r="B722" s="2" t="s">
        <v>112</v>
      </c>
      <c r="C722" s="3">
        <v>7517.5</v>
      </c>
      <c r="D722" s="70">
        <v>7200</v>
      </c>
      <c r="E722" s="70">
        <v>8992</v>
      </c>
      <c r="F722" s="70">
        <v>8992</v>
      </c>
      <c r="G722" s="3">
        <f t="shared" si="75"/>
        <v>0</v>
      </c>
      <c r="H722" s="8">
        <f t="shared" si="76"/>
        <v>100</v>
      </c>
      <c r="I722" s="31">
        <f t="shared" si="77"/>
        <v>1474.5</v>
      </c>
      <c r="J722" s="22">
        <f t="shared" si="74"/>
        <v>19.61423345527102</v>
      </c>
    </row>
    <row r="723" spans="1:10" x14ac:dyDescent="0.2">
      <c r="A723" s="11" t="s">
        <v>117</v>
      </c>
      <c r="B723" s="2" t="s">
        <v>118</v>
      </c>
      <c r="C723" s="3">
        <v>26819.57</v>
      </c>
      <c r="D723" s="70">
        <v>52138</v>
      </c>
      <c r="E723" s="70">
        <v>36321</v>
      </c>
      <c r="F723" s="70">
        <v>30154.18</v>
      </c>
      <c r="G723" s="3">
        <f t="shared" si="75"/>
        <v>6166.82</v>
      </c>
      <c r="H723" s="8">
        <f t="shared" si="76"/>
        <v>83.021337518240131</v>
      </c>
      <c r="I723" s="31">
        <f t="shared" si="77"/>
        <v>3334.6100000000006</v>
      </c>
      <c r="J723" s="22">
        <f t="shared" si="74"/>
        <v>12.43349539161143</v>
      </c>
    </row>
    <row r="724" spans="1:10" x14ac:dyDescent="0.2">
      <c r="A724" s="11" t="s">
        <v>123</v>
      </c>
      <c r="B724" s="2" t="s">
        <v>124</v>
      </c>
      <c r="C724" s="3">
        <v>25726.01</v>
      </c>
      <c r="D724" s="70">
        <v>50314</v>
      </c>
      <c r="E724" s="70">
        <v>34497</v>
      </c>
      <c r="F724" s="70">
        <v>29060.62</v>
      </c>
      <c r="G724" s="3">
        <f t="shared" si="75"/>
        <v>5436.380000000001</v>
      </c>
      <c r="H724" s="8">
        <f t="shared" si="76"/>
        <v>84.241006464330226</v>
      </c>
      <c r="I724" s="31">
        <f t="shared" si="77"/>
        <v>3334.6100000000006</v>
      </c>
      <c r="J724" s="22">
        <f t="shared" si="74"/>
        <v>12.962017817764988</v>
      </c>
    </row>
    <row r="725" spans="1:10" x14ac:dyDescent="0.2">
      <c r="A725" s="11" t="s">
        <v>127</v>
      </c>
      <c r="B725" s="2" t="s">
        <v>128</v>
      </c>
      <c r="C725" s="3">
        <v>1093.56</v>
      </c>
      <c r="D725" s="70">
        <v>1824</v>
      </c>
      <c r="E725" s="70">
        <v>1824</v>
      </c>
      <c r="F725" s="70">
        <v>1093.56</v>
      </c>
      <c r="G725" s="3">
        <f t="shared" si="75"/>
        <v>730.44</v>
      </c>
      <c r="H725" s="8">
        <f t="shared" si="76"/>
        <v>59.953947368421048</v>
      </c>
      <c r="I725" s="31">
        <f t="shared" si="77"/>
        <v>0</v>
      </c>
      <c r="J725" s="22">
        <f t="shared" si="74"/>
        <v>0</v>
      </c>
    </row>
    <row r="726" spans="1:10" x14ac:dyDescent="0.2">
      <c r="A726" s="78" t="s">
        <v>337</v>
      </c>
      <c r="B726" s="79" t="s">
        <v>336</v>
      </c>
      <c r="C726" s="80">
        <v>0</v>
      </c>
      <c r="D726" s="81">
        <v>0</v>
      </c>
      <c r="E726" s="81">
        <v>9800</v>
      </c>
      <c r="F726" s="81">
        <v>9799.82</v>
      </c>
      <c r="G726" s="80">
        <f t="shared" si="75"/>
        <v>0.18000000000029104</v>
      </c>
      <c r="H726" s="82">
        <f t="shared" si="76"/>
        <v>99.998163265306118</v>
      </c>
      <c r="I726" s="83">
        <f t="shared" si="77"/>
        <v>9799.82</v>
      </c>
      <c r="J726" s="84">
        <f t="shared" si="74"/>
        <v>0</v>
      </c>
    </row>
    <row r="727" spans="1:10" x14ac:dyDescent="0.2">
      <c r="A727" s="11" t="s">
        <v>99</v>
      </c>
      <c r="B727" s="2" t="s">
        <v>100</v>
      </c>
      <c r="C727" s="85">
        <v>0</v>
      </c>
      <c r="D727" s="70">
        <v>0</v>
      </c>
      <c r="E727" s="70">
        <v>9800</v>
      </c>
      <c r="F727" s="70">
        <v>9799.82</v>
      </c>
      <c r="G727" s="85">
        <f t="shared" si="75"/>
        <v>0.18000000000029104</v>
      </c>
      <c r="H727" s="97">
        <f t="shared" si="76"/>
        <v>99.998163265306118</v>
      </c>
      <c r="I727" s="98">
        <f t="shared" si="77"/>
        <v>9799.82</v>
      </c>
      <c r="J727" s="99">
        <f t="shared" si="74"/>
        <v>0</v>
      </c>
    </row>
    <row r="728" spans="1:10" x14ac:dyDescent="0.2">
      <c r="A728" s="11" t="s">
        <v>109</v>
      </c>
      <c r="B728" s="2" t="s">
        <v>110</v>
      </c>
      <c r="C728" s="3">
        <v>0</v>
      </c>
      <c r="D728" s="70">
        <v>0</v>
      </c>
      <c r="E728" s="70">
        <v>9800</v>
      </c>
      <c r="F728" s="70">
        <v>9799.82</v>
      </c>
      <c r="G728" s="3">
        <f t="shared" si="75"/>
        <v>0.18000000000029104</v>
      </c>
      <c r="H728" s="8">
        <f t="shared" si="76"/>
        <v>99.998163265306118</v>
      </c>
      <c r="I728" s="31">
        <f t="shared" si="77"/>
        <v>9799.82</v>
      </c>
      <c r="J728" s="22">
        <f t="shared" si="74"/>
        <v>0</v>
      </c>
    </row>
    <row r="729" spans="1:10" x14ac:dyDescent="0.2">
      <c r="A729" s="11" t="s">
        <v>129</v>
      </c>
      <c r="B729" s="2" t="s">
        <v>130</v>
      </c>
      <c r="C729" s="3">
        <v>0</v>
      </c>
      <c r="D729" s="70">
        <v>0</v>
      </c>
      <c r="E729" s="70">
        <v>9800</v>
      </c>
      <c r="F729" s="70">
        <v>9799.82</v>
      </c>
      <c r="G729" s="3">
        <f t="shared" si="75"/>
        <v>0.18000000000029104</v>
      </c>
      <c r="H729" s="8">
        <f t="shared" si="76"/>
        <v>99.998163265306118</v>
      </c>
      <c r="I729" s="31">
        <f t="shared" si="77"/>
        <v>9799.82</v>
      </c>
      <c r="J729" s="22">
        <f t="shared" si="74"/>
        <v>0</v>
      </c>
    </row>
    <row r="730" spans="1:10" x14ac:dyDescent="0.2">
      <c r="A730" s="11" t="s">
        <v>131</v>
      </c>
      <c r="B730" s="2" t="s">
        <v>132</v>
      </c>
      <c r="C730" s="3">
        <v>0</v>
      </c>
      <c r="D730" s="70">
        <v>0</v>
      </c>
      <c r="E730" s="70">
        <v>9800</v>
      </c>
      <c r="F730" s="70">
        <v>9799.82</v>
      </c>
      <c r="G730" s="3">
        <f t="shared" si="75"/>
        <v>0.18000000000029104</v>
      </c>
      <c r="H730" s="8">
        <f t="shared" si="76"/>
        <v>99.998163265306118</v>
      </c>
      <c r="I730" s="31">
        <f t="shared" si="77"/>
        <v>9799.82</v>
      </c>
      <c r="J730" s="22">
        <f t="shared" si="74"/>
        <v>0</v>
      </c>
    </row>
    <row r="731" spans="1:10" x14ac:dyDescent="0.2">
      <c r="A731" s="78" t="s">
        <v>261</v>
      </c>
      <c r="B731" s="79" t="s">
        <v>262</v>
      </c>
      <c r="C731" s="86">
        <v>17738705.350000001</v>
      </c>
      <c r="D731" s="81">
        <v>6290663</v>
      </c>
      <c r="E731" s="81">
        <v>8695142</v>
      </c>
      <c r="F731" s="81">
        <v>8531736.129999999</v>
      </c>
      <c r="G731" s="80">
        <f t="shared" si="75"/>
        <v>163405.87000000104</v>
      </c>
      <c r="H731" s="82">
        <f t="shared" si="76"/>
        <v>98.120722237773677</v>
      </c>
      <c r="I731" s="83">
        <f t="shared" si="77"/>
        <v>-9206969.2200000025</v>
      </c>
      <c r="J731" s="84">
        <f t="shared" si="74"/>
        <v>-51.90327613170485</v>
      </c>
    </row>
    <row r="732" spans="1:10" x14ac:dyDescent="0.2">
      <c r="A732" s="11" t="s">
        <v>99</v>
      </c>
      <c r="B732" s="2" t="s">
        <v>100</v>
      </c>
      <c r="C732" s="3">
        <v>17738705.350000001</v>
      </c>
      <c r="D732" s="70">
        <v>6290663</v>
      </c>
      <c r="E732" s="70">
        <v>8695142</v>
      </c>
      <c r="F732" s="70">
        <v>8531736.129999999</v>
      </c>
      <c r="G732" s="3">
        <f t="shared" si="75"/>
        <v>163405.87000000104</v>
      </c>
      <c r="H732" s="8">
        <f t="shared" si="76"/>
        <v>98.120722237773677</v>
      </c>
      <c r="I732" s="31">
        <f t="shared" si="77"/>
        <v>-9206969.2200000025</v>
      </c>
      <c r="J732" s="22">
        <f t="shared" si="74"/>
        <v>-51.90327613170485</v>
      </c>
    </row>
    <row r="733" spans="1:10" x14ac:dyDescent="0.2">
      <c r="A733" s="11" t="s">
        <v>174</v>
      </c>
      <c r="B733" s="2" t="s">
        <v>175</v>
      </c>
      <c r="C733" s="3">
        <v>17738705.350000001</v>
      </c>
      <c r="D733" s="70">
        <v>6290663</v>
      </c>
      <c r="E733" s="70">
        <v>8695142</v>
      </c>
      <c r="F733" s="70">
        <v>8531736.129999999</v>
      </c>
      <c r="G733" s="3">
        <f t="shared" si="75"/>
        <v>163405.87000000104</v>
      </c>
      <c r="H733" s="8">
        <f t="shared" si="76"/>
        <v>98.120722237773677</v>
      </c>
      <c r="I733" s="31">
        <f t="shared" si="77"/>
        <v>-9206969.2200000025</v>
      </c>
      <c r="J733" s="22">
        <f t="shared" si="74"/>
        <v>-51.90327613170485</v>
      </c>
    </row>
    <row r="734" spans="1:10" x14ac:dyDescent="0.2">
      <c r="A734" s="11" t="s">
        <v>263</v>
      </c>
      <c r="B734" s="2" t="s">
        <v>264</v>
      </c>
      <c r="C734" s="3">
        <v>17738705.350000001</v>
      </c>
      <c r="D734" s="70">
        <v>6290663</v>
      </c>
      <c r="E734" s="70">
        <v>8695142</v>
      </c>
      <c r="F734" s="70">
        <v>8531736.129999999</v>
      </c>
      <c r="G734" s="3">
        <f t="shared" si="75"/>
        <v>163405.87000000104</v>
      </c>
      <c r="H734" s="8">
        <f t="shared" si="76"/>
        <v>98.120722237773677</v>
      </c>
      <c r="I734" s="31">
        <f t="shared" si="77"/>
        <v>-9206969.2200000025</v>
      </c>
      <c r="J734" s="22">
        <f t="shared" si="74"/>
        <v>-51.90327613170485</v>
      </c>
    </row>
    <row r="735" spans="1:10" x14ac:dyDescent="0.2">
      <c r="A735" s="78" t="s">
        <v>267</v>
      </c>
      <c r="B735" s="79" t="s">
        <v>268</v>
      </c>
      <c r="C735" s="86">
        <v>12872800</v>
      </c>
      <c r="D735" s="81">
        <v>3452400</v>
      </c>
      <c r="E735" s="81">
        <v>3452400</v>
      </c>
      <c r="F735" s="81">
        <v>3452400</v>
      </c>
      <c r="G735" s="80">
        <f t="shared" si="75"/>
        <v>0</v>
      </c>
      <c r="H735" s="82">
        <f t="shared" si="76"/>
        <v>100</v>
      </c>
      <c r="I735" s="83">
        <f t="shared" si="77"/>
        <v>-9420400</v>
      </c>
      <c r="J735" s="84">
        <f t="shared" si="74"/>
        <v>-73.180659996271203</v>
      </c>
    </row>
    <row r="736" spans="1:10" x14ac:dyDescent="0.2">
      <c r="A736" s="11" t="s">
        <v>99</v>
      </c>
      <c r="B736" s="2" t="s">
        <v>100</v>
      </c>
      <c r="C736" s="3">
        <v>12872800</v>
      </c>
      <c r="D736" s="70">
        <v>3452400</v>
      </c>
      <c r="E736" s="70">
        <v>3452400</v>
      </c>
      <c r="F736" s="70">
        <v>3452400</v>
      </c>
      <c r="G736" s="3">
        <f t="shared" si="75"/>
        <v>0</v>
      </c>
      <c r="H736" s="8">
        <f t="shared" si="76"/>
        <v>100</v>
      </c>
      <c r="I736" s="31">
        <f t="shared" si="77"/>
        <v>-9420400</v>
      </c>
      <c r="J736" s="22">
        <f t="shared" si="74"/>
        <v>-73.180659996271203</v>
      </c>
    </row>
    <row r="737" spans="1:10" x14ac:dyDescent="0.2">
      <c r="A737" s="11" t="s">
        <v>174</v>
      </c>
      <c r="B737" s="2" t="s">
        <v>175</v>
      </c>
      <c r="C737" s="3">
        <v>12872800</v>
      </c>
      <c r="D737" s="70">
        <v>3452400</v>
      </c>
      <c r="E737" s="70">
        <v>3452400</v>
      </c>
      <c r="F737" s="70">
        <v>3452400</v>
      </c>
      <c r="G737" s="3">
        <f t="shared" si="75"/>
        <v>0</v>
      </c>
      <c r="H737" s="8">
        <f t="shared" si="76"/>
        <v>100</v>
      </c>
      <c r="I737" s="31">
        <f t="shared" si="77"/>
        <v>-9420400</v>
      </c>
      <c r="J737" s="22">
        <f t="shared" si="74"/>
        <v>-73.180659996271203</v>
      </c>
    </row>
    <row r="738" spans="1:10" x14ac:dyDescent="0.2">
      <c r="A738" s="11" t="s">
        <v>263</v>
      </c>
      <c r="B738" s="2" t="s">
        <v>264</v>
      </c>
      <c r="C738" s="3">
        <v>12872800</v>
      </c>
      <c r="D738" s="70">
        <v>3452400</v>
      </c>
      <c r="E738" s="70">
        <v>3452400</v>
      </c>
      <c r="F738" s="70">
        <v>3452400</v>
      </c>
      <c r="G738" s="3">
        <f t="shared" si="75"/>
        <v>0</v>
      </c>
      <c r="H738" s="8">
        <f t="shared" si="76"/>
        <v>100</v>
      </c>
      <c r="I738" s="31">
        <f t="shared" si="77"/>
        <v>-9420400</v>
      </c>
      <c r="J738" s="22">
        <f t="shared" si="74"/>
        <v>-73.180659996271203</v>
      </c>
    </row>
    <row r="739" spans="1:10" x14ac:dyDescent="0.2">
      <c r="A739" s="78" t="s">
        <v>269</v>
      </c>
      <c r="B739" s="79" t="s">
        <v>270</v>
      </c>
      <c r="C739" s="86">
        <v>4477951.66</v>
      </c>
      <c r="D739" s="81">
        <v>2368263</v>
      </c>
      <c r="E739" s="81">
        <v>4736526</v>
      </c>
      <c r="F739" s="81">
        <v>4601509.62</v>
      </c>
      <c r="G739" s="80">
        <f t="shared" si="75"/>
        <v>135016.37999999989</v>
      </c>
      <c r="H739" s="82">
        <f t="shared" si="76"/>
        <v>97.149463974229207</v>
      </c>
      <c r="I739" s="83">
        <f t="shared" si="77"/>
        <v>123557.95999999996</v>
      </c>
      <c r="J739" s="84">
        <f t="shared" si="74"/>
        <v>2.759251760212166</v>
      </c>
    </row>
    <row r="740" spans="1:10" x14ac:dyDescent="0.2">
      <c r="A740" s="11" t="s">
        <v>99</v>
      </c>
      <c r="B740" s="2" t="s">
        <v>100</v>
      </c>
      <c r="C740" s="3">
        <v>4477951.66</v>
      </c>
      <c r="D740" s="70">
        <v>2368263</v>
      </c>
      <c r="E740" s="70">
        <v>4736526</v>
      </c>
      <c r="F740" s="70">
        <v>4601509.62</v>
      </c>
      <c r="G740" s="3">
        <f t="shared" si="75"/>
        <v>135016.37999999989</v>
      </c>
      <c r="H740" s="8">
        <f t="shared" si="76"/>
        <v>97.149463974229207</v>
      </c>
      <c r="I740" s="31">
        <f t="shared" si="77"/>
        <v>123557.95999999996</v>
      </c>
      <c r="J740" s="22">
        <f t="shared" si="74"/>
        <v>2.759251760212166</v>
      </c>
    </row>
    <row r="741" spans="1:10" x14ac:dyDescent="0.2">
      <c r="A741" s="11" t="s">
        <v>174</v>
      </c>
      <c r="B741" s="2" t="s">
        <v>175</v>
      </c>
      <c r="C741" s="3">
        <v>4477951.66</v>
      </c>
      <c r="D741" s="70">
        <v>2368263</v>
      </c>
      <c r="E741" s="70">
        <v>4736526</v>
      </c>
      <c r="F741" s="70">
        <v>4601509.62</v>
      </c>
      <c r="G741" s="32">
        <f t="shared" si="75"/>
        <v>135016.37999999989</v>
      </c>
      <c r="H741" s="23">
        <f t="shared" si="76"/>
        <v>97.149463974229207</v>
      </c>
      <c r="I741" s="100">
        <f t="shared" si="77"/>
        <v>123557.95999999996</v>
      </c>
      <c r="J741" s="101">
        <f t="shared" si="74"/>
        <v>2.759251760212166</v>
      </c>
    </row>
    <row r="742" spans="1:10" x14ac:dyDescent="0.2">
      <c r="A742" s="11" t="s">
        <v>263</v>
      </c>
      <c r="B742" s="2" t="s">
        <v>264</v>
      </c>
      <c r="C742" s="3">
        <v>4477951.66</v>
      </c>
      <c r="D742" s="70">
        <v>2368263</v>
      </c>
      <c r="E742" s="70">
        <v>4736526</v>
      </c>
      <c r="F742" s="70">
        <v>4601509.62</v>
      </c>
      <c r="G742" s="85">
        <f t="shared" si="75"/>
        <v>135016.37999999989</v>
      </c>
      <c r="H742" s="97">
        <f t="shared" si="76"/>
        <v>97.149463974229207</v>
      </c>
      <c r="I742" s="98">
        <f t="shared" si="77"/>
        <v>123557.95999999996</v>
      </c>
      <c r="J742" s="99">
        <f t="shared" si="74"/>
        <v>2.759251760212166</v>
      </c>
    </row>
    <row r="743" spans="1:10" x14ac:dyDescent="0.2">
      <c r="A743" s="78" t="s">
        <v>273</v>
      </c>
      <c r="B743" s="79" t="s">
        <v>39</v>
      </c>
      <c r="C743" s="86">
        <v>387953.69</v>
      </c>
      <c r="D743" s="81">
        <v>470000</v>
      </c>
      <c r="E743" s="81">
        <v>260233</v>
      </c>
      <c r="F743" s="81">
        <v>231844.31</v>
      </c>
      <c r="G743" s="80">
        <f t="shared" si="75"/>
        <v>28388.690000000002</v>
      </c>
      <c r="H743" s="82">
        <f t="shared" si="76"/>
        <v>89.091049175162269</v>
      </c>
      <c r="I743" s="83">
        <f t="shared" si="77"/>
        <v>-156109.38</v>
      </c>
      <c r="J743" s="84">
        <f t="shared" si="74"/>
        <v>-40.239179062841238</v>
      </c>
    </row>
    <row r="744" spans="1:10" x14ac:dyDescent="0.2">
      <c r="A744" s="11" t="s">
        <v>99</v>
      </c>
      <c r="B744" s="2" t="s">
        <v>100</v>
      </c>
      <c r="C744" s="3">
        <v>387953.69</v>
      </c>
      <c r="D744" s="70">
        <v>470000</v>
      </c>
      <c r="E744" s="70">
        <v>260233</v>
      </c>
      <c r="F744" s="70">
        <v>231844.31</v>
      </c>
      <c r="G744" s="3">
        <f t="shared" si="75"/>
        <v>28388.690000000002</v>
      </c>
      <c r="H744" s="8">
        <f t="shared" si="76"/>
        <v>89.091049175162269</v>
      </c>
      <c r="I744" s="31">
        <f t="shared" si="77"/>
        <v>-156109.38</v>
      </c>
      <c r="J744" s="22">
        <f t="shared" si="74"/>
        <v>-40.239179062841238</v>
      </c>
    </row>
    <row r="745" spans="1:10" x14ac:dyDescent="0.2">
      <c r="A745" s="11" t="s">
        <v>174</v>
      </c>
      <c r="B745" s="2" t="s">
        <v>175</v>
      </c>
      <c r="C745" s="3">
        <v>387953.69</v>
      </c>
      <c r="D745" s="70">
        <v>470000</v>
      </c>
      <c r="E745" s="70">
        <v>260233</v>
      </c>
      <c r="F745" s="70">
        <v>231844.31</v>
      </c>
      <c r="G745" s="3">
        <f t="shared" si="75"/>
        <v>28388.690000000002</v>
      </c>
      <c r="H745" s="8">
        <f t="shared" si="76"/>
        <v>89.091049175162269</v>
      </c>
      <c r="I745" s="31">
        <f t="shared" si="77"/>
        <v>-156109.38</v>
      </c>
      <c r="J745" s="22">
        <f t="shared" si="74"/>
        <v>-40.239179062841238</v>
      </c>
    </row>
    <row r="746" spans="1:10" x14ac:dyDescent="0.2">
      <c r="A746" s="11" t="s">
        <v>263</v>
      </c>
      <c r="B746" s="2" t="s">
        <v>264</v>
      </c>
      <c r="C746" s="3">
        <v>387953.69</v>
      </c>
      <c r="D746" s="70">
        <v>470000</v>
      </c>
      <c r="E746" s="70">
        <v>260233</v>
      </c>
      <c r="F746" s="70">
        <v>231844.31</v>
      </c>
      <c r="G746" s="3">
        <f t="shared" si="75"/>
        <v>28388.690000000002</v>
      </c>
      <c r="H746" s="8">
        <f t="shared" si="76"/>
        <v>89.091049175162269</v>
      </c>
      <c r="I746" s="31">
        <f t="shared" si="77"/>
        <v>-156109.38</v>
      </c>
      <c r="J746" s="22">
        <f t="shared" si="74"/>
        <v>-40.239179062841238</v>
      </c>
    </row>
    <row r="747" spans="1:10" x14ac:dyDescent="0.2">
      <c r="A747" s="78" t="s">
        <v>274</v>
      </c>
      <c r="B747" s="79" t="s">
        <v>275</v>
      </c>
      <c r="C747" s="86">
        <v>0</v>
      </c>
      <c r="D747" s="81">
        <v>0</v>
      </c>
      <c r="E747" s="81">
        <v>245983</v>
      </c>
      <c r="F747" s="81">
        <v>245982.2</v>
      </c>
      <c r="G747" s="86">
        <f t="shared" si="75"/>
        <v>0.79999999998835847</v>
      </c>
      <c r="H747" s="89">
        <f t="shared" si="76"/>
        <v>99.999674774273032</v>
      </c>
      <c r="I747" s="91">
        <f t="shared" si="77"/>
        <v>245982.2</v>
      </c>
      <c r="J747" s="92">
        <f t="shared" si="74"/>
        <v>0</v>
      </c>
    </row>
    <row r="748" spans="1:10" x14ac:dyDescent="0.2">
      <c r="A748" s="11" t="s">
        <v>99</v>
      </c>
      <c r="B748" s="2" t="s">
        <v>100</v>
      </c>
      <c r="C748" s="3">
        <v>0</v>
      </c>
      <c r="D748" s="70">
        <v>0</v>
      </c>
      <c r="E748" s="70">
        <v>245983</v>
      </c>
      <c r="F748" s="70">
        <v>245982.2</v>
      </c>
      <c r="G748" s="3">
        <f t="shared" si="75"/>
        <v>0.79999999998835847</v>
      </c>
      <c r="H748" s="8">
        <f t="shared" si="76"/>
        <v>99.999674774273032</v>
      </c>
      <c r="I748" s="31">
        <f t="shared" si="77"/>
        <v>245982.2</v>
      </c>
      <c r="J748" s="22">
        <f t="shared" si="74"/>
        <v>0</v>
      </c>
    </row>
    <row r="749" spans="1:10" x14ac:dyDescent="0.2">
      <c r="A749" s="11" t="s">
        <v>174</v>
      </c>
      <c r="B749" s="2" t="s">
        <v>175</v>
      </c>
      <c r="C749" s="3">
        <v>0</v>
      </c>
      <c r="D749" s="70">
        <v>0</v>
      </c>
      <c r="E749" s="70">
        <v>245983</v>
      </c>
      <c r="F749" s="70">
        <v>245982.2</v>
      </c>
      <c r="G749" s="3">
        <f t="shared" si="75"/>
        <v>0.79999999998835847</v>
      </c>
      <c r="H749" s="8">
        <f t="shared" si="76"/>
        <v>99.999674774273032</v>
      </c>
      <c r="I749" s="31">
        <f t="shared" si="77"/>
        <v>245982.2</v>
      </c>
      <c r="J749" s="22">
        <f t="shared" si="74"/>
        <v>0</v>
      </c>
    </row>
    <row r="750" spans="1:10" x14ac:dyDescent="0.2">
      <c r="A750" s="11" t="s">
        <v>263</v>
      </c>
      <c r="B750" s="2" t="s">
        <v>264</v>
      </c>
      <c r="C750" s="3">
        <v>0</v>
      </c>
      <c r="D750" s="70">
        <v>0</v>
      </c>
      <c r="E750" s="70">
        <v>245983</v>
      </c>
      <c r="F750" s="70">
        <v>245982.2</v>
      </c>
      <c r="G750" s="3">
        <f t="shared" si="75"/>
        <v>0.79999999998835847</v>
      </c>
      <c r="H750" s="8">
        <f t="shared" si="76"/>
        <v>99.999674774273032</v>
      </c>
      <c r="I750" s="31">
        <f t="shared" si="77"/>
        <v>245982.2</v>
      </c>
      <c r="J750" s="22">
        <f t="shared" si="74"/>
        <v>0</v>
      </c>
    </row>
    <row r="751" spans="1:10" x14ac:dyDescent="0.2">
      <c r="A751" s="79" t="s">
        <v>276</v>
      </c>
      <c r="B751" s="79"/>
      <c r="C751" s="86">
        <v>134263212.47</v>
      </c>
      <c r="D751" s="81">
        <v>132958572</v>
      </c>
      <c r="E751" s="81">
        <v>148126717.15000001</v>
      </c>
      <c r="F751" s="81">
        <v>130088154.93999998</v>
      </c>
      <c r="G751" s="86">
        <f t="shared" si="75"/>
        <v>18038562.210000023</v>
      </c>
      <c r="H751" s="89">
        <f t="shared" si="76"/>
        <v>87.82220887827188</v>
      </c>
      <c r="I751" s="91">
        <f t="shared" si="77"/>
        <v>-4175057.5300000161</v>
      </c>
      <c r="J751" s="92">
        <f t="shared" si="74"/>
        <v>-3.1096064612135592</v>
      </c>
    </row>
    <row r="752" spans="1:10" x14ac:dyDescent="0.2">
      <c r="A752" s="11" t="s">
        <v>99</v>
      </c>
      <c r="B752" s="2" t="s">
        <v>100</v>
      </c>
      <c r="C752" s="3">
        <v>134263212.47</v>
      </c>
      <c r="D752" s="70">
        <v>132958572</v>
      </c>
      <c r="E752" s="70">
        <v>148126717.15000001</v>
      </c>
      <c r="F752" s="70">
        <v>130088154.93999998</v>
      </c>
      <c r="G752" s="3">
        <f t="shared" si="75"/>
        <v>18038562.210000023</v>
      </c>
      <c r="H752" s="8">
        <f t="shared" si="76"/>
        <v>87.82220887827188</v>
      </c>
      <c r="I752" s="31">
        <f t="shared" si="77"/>
        <v>-4175057.5300000161</v>
      </c>
      <c r="J752" s="22">
        <f t="shared" si="74"/>
        <v>-3.1096064612135592</v>
      </c>
    </row>
    <row r="753" spans="1:10" x14ac:dyDescent="0.2">
      <c r="A753" s="11" t="s">
        <v>101</v>
      </c>
      <c r="B753" s="2" t="s">
        <v>102</v>
      </c>
      <c r="C753" s="3">
        <v>84027938.640000001</v>
      </c>
      <c r="D753" s="70">
        <v>94451695</v>
      </c>
      <c r="E753" s="70">
        <v>101930439.15000001</v>
      </c>
      <c r="F753" s="70">
        <v>91515286.439999998</v>
      </c>
      <c r="G753" s="3">
        <f t="shared" si="75"/>
        <v>10415152.710000008</v>
      </c>
      <c r="H753" s="8">
        <f t="shared" si="76"/>
        <v>89.782097676756649</v>
      </c>
      <c r="I753" s="31">
        <f t="shared" si="77"/>
        <v>7487347.799999997</v>
      </c>
      <c r="J753" s="22">
        <f t="shared" si="74"/>
        <v>8.9105456127847731</v>
      </c>
    </row>
    <row r="754" spans="1:10" x14ac:dyDescent="0.2">
      <c r="A754" s="11" t="s">
        <v>103</v>
      </c>
      <c r="B754" s="2" t="s">
        <v>104</v>
      </c>
      <c r="C754" s="3">
        <v>68692945.359999999</v>
      </c>
      <c r="D754" s="70">
        <v>77419424</v>
      </c>
      <c r="E754" s="70">
        <v>83385702.049999997</v>
      </c>
      <c r="F754" s="70">
        <v>74812278.719999984</v>
      </c>
      <c r="G754" s="3">
        <f t="shared" si="75"/>
        <v>8573423.3300000131</v>
      </c>
      <c r="H754" s="8">
        <f t="shared" si="76"/>
        <v>89.71835324375013</v>
      </c>
      <c r="I754" s="31">
        <f t="shared" si="77"/>
        <v>6119333.3599999845</v>
      </c>
      <c r="J754" s="22">
        <f t="shared" si="74"/>
        <v>8.908241345498169</v>
      </c>
    </row>
    <row r="755" spans="1:10" x14ac:dyDescent="0.2">
      <c r="A755" s="11" t="s">
        <v>105</v>
      </c>
      <c r="B755" s="2" t="s">
        <v>106</v>
      </c>
      <c r="C755" s="3">
        <v>68692945.359999999</v>
      </c>
      <c r="D755" s="70">
        <v>77419424</v>
      </c>
      <c r="E755" s="70">
        <v>83385702.049999997</v>
      </c>
      <c r="F755" s="70">
        <v>74812278.719999984</v>
      </c>
      <c r="G755" s="3">
        <f t="shared" si="75"/>
        <v>8573423.3300000131</v>
      </c>
      <c r="H755" s="8">
        <f t="shared" si="76"/>
        <v>89.71835324375013</v>
      </c>
      <c r="I755" s="31">
        <f t="shared" si="77"/>
        <v>6119333.3599999845</v>
      </c>
      <c r="J755" s="22">
        <f t="shared" si="74"/>
        <v>8.908241345498169</v>
      </c>
    </row>
    <row r="756" spans="1:10" x14ac:dyDescent="0.2">
      <c r="A756" s="11" t="s">
        <v>107</v>
      </c>
      <c r="B756" s="2" t="s">
        <v>108</v>
      </c>
      <c r="C756" s="3">
        <v>15334993.280000003</v>
      </c>
      <c r="D756" s="70">
        <v>17032271</v>
      </c>
      <c r="E756" s="70">
        <v>18544737.100000001</v>
      </c>
      <c r="F756" s="70">
        <v>16703007.720000003</v>
      </c>
      <c r="G756" s="3">
        <f t="shared" si="75"/>
        <v>1841729.379999999</v>
      </c>
      <c r="H756" s="8">
        <f t="shared" si="76"/>
        <v>90.06872208503836</v>
      </c>
      <c r="I756" s="31">
        <f t="shared" si="77"/>
        <v>1368014.4399999995</v>
      </c>
      <c r="J756" s="22">
        <f t="shared" si="74"/>
        <v>8.9208675544981872</v>
      </c>
    </row>
    <row r="757" spans="1:10" x14ac:dyDescent="0.2">
      <c r="A757" s="11" t="s">
        <v>109</v>
      </c>
      <c r="B757" s="2" t="s">
        <v>110</v>
      </c>
      <c r="C757" s="3">
        <v>20012133.909999996</v>
      </c>
      <c r="D757" s="70">
        <v>20220604</v>
      </c>
      <c r="E757" s="70">
        <v>22629059</v>
      </c>
      <c r="F757" s="70">
        <v>15611018.560000002</v>
      </c>
      <c r="G757" s="3">
        <f t="shared" si="75"/>
        <v>7018040.4399999976</v>
      </c>
      <c r="H757" s="8">
        <f t="shared" si="76"/>
        <v>68.986600635934536</v>
      </c>
      <c r="I757" s="31">
        <f t="shared" si="77"/>
        <v>-4401115.349999994</v>
      </c>
      <c r="J757" s="22">
        <f t="shared" si="74"/>
        <v>-21.992234160499862</v>
      </c>
    </row>
    <row r="758" spans="1:10" x14ac:dyDescent="0.2">
      <c r="A758" s="11" t="s">
        <v>111</v>
      </c>
      <c r="B758" s="2" t="s">
        <v>112</v>
      </c>
      <c r="C758" s="3">
        <v>2751292.63</v>
      </c>
      <c r="D758" s="70">
        <v>1070654</v>
      </c>
      <c r="E758" s="70">
        <v>2157526</v>
      </c>
      <c r="F758" s="70">
        <v>1947580.01</v>
      </c>
      <c r="G758" s="3">
        <f t="shared" si="75"/>
        <v>209945.99</v>
      </c>
      <c r="H758" s="8">
        <f t="shared" si="76"/>
        <v>90.269132793764712</v>
      </c>
      <c r="I758" s="31">
        <f t="shared" si="77"/>
        <v>-803712.61999999988</v>
      </c>
      <c r="J758" s="22">
        <f t="shared" si="74"/>
        <v>-29.212182347902399</v>
      </c>
    </row>
    <row r="759" spans="1:10" x14ac:dyDescent="0.2">
      <c r="A759" s="11" t="s">
        <v>145</v>
      </c>
      <c r="B759" s="2" t="s">
        <v>146</v>
      </c>
      <c r="C759" s="3">
        <v>68713.900000000009</v>
      </c>
      <c r="D759" s="70">
        <v>16000</v>
      </c>
      <c r="E759" s="70">
        <v>493843</v>
      </c>
      <c r="F759" s="70">
        <v>451215.20999999996</v>
      </c>
      <c r="G759" s="85">
        <f t="shared" si="75"/>
        <v>42627.790000000037</v>
      </c>
      <c r="H759" s="97">
        <f t="shared" si="76"/>
        <v>91.368149391608256</v>
      </c>
      <c r="I759" s="98">
        <f t="shared" si="77"/>
        <v>382501.30999999994</v>
      </c>
      <c r="J759" s="99">
        <f t="shared" ref="J759:J822" si="78">IF(C759=0,0,F759/C759*100-100)</f>
        <v>556.65783778827858</v>
      </c>
    </row>
    <row r="760" spans="1:10" x14ac:dyDescent="0.2">
      <c r="A760" s="11" t="s">
        <v>147</v>
      </c>
      <c r="B760" s="2" t="s">
        <v>148</v>
      </c>
      <c r="C760" s="3">
        <v>3773416.2199999997</v>
      </c>
      <c r="D760" s="70">
        <v>4167565</v>
      </c>
      <c r="E760" s="70">
        <v>4167565</v>
      </c>
      <c r="F760" s="70">
        <v>2526863.88</v>
      </c>
      <c r="G760" s="32">
        <f t="shared" si="75"/>
        <v>1640701.12</v>
      </c>
      <c r="H760" s="23">
        <f t="shared" si="76"/>
        <v>60.631660933902644</v>
      </c>
      <c r="I760" s="100">
        <f t="shared" si="77"/>
        <v>-1246552.3399999999</v>
      </c>
      <c r="J760" s="101">
        <f t="shared" si="78"/>
        <v>-33.035113735743678</v>
      </c>
    </row>
    <row r="761" spans="1:10" x14ac:dyDescent="0.2">
      <c r="A761" s="11" t="s">
        <v>113</v>
      </c>
      <c r="B761" s="2" t="s">
        <v>114</v>
      </c>
      <c r="C761" s="3">
        <v>4961516.46</v>
      </c>
      <c r="D761" s="70">
        <v>2458181</v>
      </c>
      <c r="E761" s="70">
        <v>4690254</v>
      </c>
      <c r="F761" s="70">
        <v>3343828.46</v>
      </c>
      <c r="G761" s="32">
        <f t="shared" si="75"/>
        <v>1346425.54</v>
      </c>
      <c r="H761" s="23">
        <f t="shared" si="76"/>
        <v>71.293121012209568</v>
      </c>
      <c r="I761" s="100">
        <f t="shared" si="77"/>
        <v>-1617688</v>
      </c>
      <c r="J761" s="101">
        <f t="shared" si="78"/>
        <v>-32.604708924013124</v>
      </c>
    </row>
    <row r="762" spans="1:10" x14ac:dyDescent="0.2">
      <c r="A762" s="11" t="s">
        <v>115</v>
      </c>
      <c r="B762" s="2" t="s">
        <v>116</v>
      </c>
      <c r="C762" s="3">
        <v>230835.60999999996</v>
      </c>
      <c r="D762" s="70">
        <v>120400</v>
      </c>
      <c r="E762" s="70">
        <v>95128</v>
      </c>
      <c r="F762" s="70">
        <v>48963.950000000004</v>
      </c>
      <c r="G762" s="32">
        <f t="shared" si="75"/>
        <v>46164.049999999996</v>
      </c>
      <c r="H762" s="23">
        <f t="shared" si="76"/>
        <v>51.471648725927174</v>
      </c>
      <c r="I762" s="100">
        <f t="shared" si="77"/>
        <v>-181871.65999999995</v>
      </c>
      <c r="J762" s="101">
        <f t="shared" si="78"/>
        <v>-78.788389711622045</v>
      </c>
    </row>
    <row r="763" spans="1:10" x14ac:dyDescent="0.2">
      <c r="A763" s="11" t="s">
        <v>117</v>
      </c>
      <c r="B763" s="2" t="s">
        <v>118</v>
      </c>
      <c r="C763" s="3">
        <v>7810967.0900000008</v>
      </c>
      <c r="D763" s="70">
        <v>12384304</v>
      </c>
      <c r="E763" s="70">
        <v>10017339</v>
      </c>
      <c r="F763" s="70">
        <v>6468654.9399999985</v>
      </c>
      <c r="G763" s="32">
        <f t="shared" si="75"/>
        <v>3548684.0600000015</v>
      </c>
      <c r="H763" s="23">
        <f t="shared" si="76"/>
        <v>64.574583529617982</v>
      </c>
      <c r="I763" s="100">
        <f t="shared" si="77"/>
        <v>-1342312.1500000022</v>
      </c>
      <c r="J763" s="101">
        <f t="shared" si="78"/>
        <v>-17.184967425077218</v>
      </c>
    </row>
    <row r="764" spans="1:10" x14ac:dyDescent="0.2">
      <c r="A764" s="11" t="s">
        <v>119</v>
      </c>
      <c r="B764" s="2" t="s">
        <v>120</v>
      </c>
      <c r="C764" s="3">
        <v>3593777.75</v>
      </c>
      <c r="D764" s="70">
        <v>5926931</v>
      </c>
      <c r="E764" s="70">
        <v>4570712</v>
      </c>
      <c r="F764" s="70">
        <v>3099423.3700000006</v>
      </c>
      <c r="G764" s="32">
        <f t="shared" ref="G764:G827" si="79">E764-F764</f>
        <v>1471288.6299999994</v>
      </c>
      <c r="H764" s="23">
        <f t="shared" si="76"/>
        <v>67.810515517057311</v>
      </c>
      <c r="I764" s="100">
        <f t="shared" si="77"/>
        <v>-494354.37999999942</v>
      </c>
      <c r="J764" s="101">
        <f t="shared" si="78"/>
        <v>-13.755841746195898</v>
      </c>
    </row>
    <row r="765" spans="1:10" x14ac:dyDescent="0.2">
      <c r="A765" s="11" t="s">
        <v>121</v>
      </c>
      <c r="B765" s="2" t="s">
        <v>122</v>
      </c>
      <c r="C765" s="3">
        <v>355199.89999999997</v>
      </c>
      <c r="D765" s="70">
        <v>594333</v>
      </c>
      <c r="E765" s="70">
        <v>693538</v>
      </c>
      <c r="F765" s="70">
        <v>316176.83</v>
      </c>
      <c r="G765" s="32">
        <f t="shared" si="79"/>
        <v>377361.17</v>
      </c>
      <c r="H765" s="23">
        <f t="shared" si="76"/>
        <v>45.588969890618827</v>
      </c>
      <c r="I765" s="100">
        <f t="shared" si="77"/>
        <v>-39023.069999999949</v>
      </c>
      <c r="J765" s="101">
        <f t="shared" si="78"/>
        <v>-10.986227755131665</v>
      </c>
    </row>
    <row r="766" spans="1:10" x14ac:dyDescent="0.2">
      <c r="A766" s="11" t="s">
        <v>123</v>
      </c>
      <c r="B766" s="2" t="s">
        <v>124</v>
      </c>
      <c r="C766" s="3">
        <v>1740300.16</v>
      </c>
      <c r="D766" s="70">
        <v>3136532</v>
      </c>
      <c r="E766" s="70">
        <v>2453014</v>
      </c>
      <c r="F766" s="70">
        <v>1509950.83</v>
      </c>
      <c r="G766" s="85">
        <f t="shared" si="79"/>
        <v>943063.16999999993</v>
      </c>
      <c r="H766" s="97">
        <f t="shared" si="76"/>
        <v>61.554921007381125</v>
      </c>
      <c r="I766" s="98">
        <f t="shared" si="77"/>
        <v>-230349.32999999984</v>
      </c>
      <c r="J766" s="99">
        <f t="shared" si="78"/>
        <v>-13.236183923582459</v>
      </c>
    </row>
    <row r="767" spans="1:10" x14ac:dyDescent="0.2">
      <c r="A767" s="11" t="s">
        <v>125</v>
      </c>
      <c r="B767" s="2" t="s">
        <v>126</v>
      </c>
      <c r="C767" s="3">
        <v>1642264.0600000003</v>
      </c>
      <c r="D767" s="70">
        <v>2094002</v>
      </c>
      <c r="E767" s="70">
        <v>1664491</v>
      </c>
      <c r="F767" s="70">
        <v>1143575.81</v>
      </c>
      <c r="G767" s="32">
        <f t="shared" si="79"/>
        <v>520915.18999999994</v>
      </c>
      <c r="H767" s="23">
        <f t="shared" si="76"/>
        <v>68.704235108510659</v>
      </c>
      <c r="I767" s="100">
        <f t="shared" si="77"/>
        <v>-498688.25000000023</v>
      </c>
      <c r="J767" s="101">
        <f t="shared" si="78"/>
        <v>-30.365899257394702</v>
      </c>
    </row>
    <row r="768" spans="1:10" x14ac:dyDescent="0.2">
      <c r="A768" s="11" t="s">
        <v>127</v>
      </c>
      <c r="B768" s="2" t="s">
        <v>128</v>
      </c>
      <c r="C768" s="3">
        <v>479425.22000000003</v>
      </c>
      <c r="D768" s="70">
        <v>632506</v>
      </c>
      <c r="E768" s="70">
        <v>635584</v>
      </c>
      <c r="F768" s="70">
        <v>399528.1</v>
      </c>
      <c r="G768" s="3">
        <f t="shared" si="79"/>
        <v>236055.90000000002</v>
      </c>
      <c r="H768" s="8">
        <f t="shared" si="76"/>
        <v>62.859999622394511</v>
      </c>
      <c r="I768" s="31">
        <f t="shared" si="77"/>
        <v>-79897.120000000054</v>
      </c>
      <c r="J768" s="22">
        <f t="shared" si="78"/>
        <v>-16.665189203021086</v>
      </c>
    </row>
    <row r="769" spans="1:10" x14ac:dyDescent="0.2">
      <c r="A769" s="11" t="s">
        <v>129</v>
      </c>
      <c r="B769" s="2" t="s">
        <v>130</v>
      </c>
      <c r="C769" s="3">
        <v>415392</v>
      </c>
      <c r="D769" s="70">
        <v>3500</v>
      </c>
      <c r="E769" s="70">
        <v>1007404</v>
      </c>
      <c r="F769" s="70">
        <v>823912.11</v>
      </c>
      <c r="G769" s="3">
        <f t="shared" si="79"/>
        <v>183491.89</v>
      </c>
      <c r="H769" s="8">
        <f t="shared" si="76"/>
        <v>81.785669900059958</v>
      </c>
      <c r="I769" s="31">
        <f t="shared" si="77"/>
        <v>408520.11</v>
      </c>
      <c r="J769" s="22">
        <f t="shared" si="78"/>
        <v>98.345685521146294</v>
      </c>
    </row>
    <row r="770" spans="1:10" x14ac:dyDescent="0.2">
      <c r="A770" s="11" t="s">
        <v>131</v>
      </c>
      <c r="B770" s="2" t="s">
        <v>132</v>
      </c>
      <c r="C770" s="3">
        <v>415392</v>
      </c>
      <c r="D770" s="70">
        <v>3500</v>
      </c>
      <c r="E770" s="70">
        <v>1007404</v>
      </c>
      <c r="F770" s="70">
        <v>823912.11</v>
      </c>
      <c r="G770" s="3">
        <f t="shared" si="79"/>
        <v>183491.89</v>
      </c>
      <c r="H770" s="8">
        <f t="shared" si="76"/>
        <v>81.785669900059958</v>
      </c>
      <c r="I770" s="31">
        <f t="shared" si="77"/>
        <v>408520.11</v>
      </c>
      <c r="J770" s="22">
        <f t="shared" si="78"/>
        <v>98.345685521146294</v>
      </c>
    </row>
    <row r="771" spans="1:10" x14ac:dyDescent="0.2">
      <c r="A771" s="11" t="s">
        <v>174</v>
      </c>
      <c r="B771" s="2" t="s">
        <v>175</v>
      </c>
      <c r="C771" s="3">
        <v>28906429.270000003</v>
      </c>
      <c r="D771" s="70">
        <v>17458093</v>
      </c>
      <c r="E771" s="70">
        <v>22736678</v>
      </c>
      <c r="F771" s="70">
        <v>22170109.77</v>
      </c>
      <c r="G771" s="3">
        <f t="shared" si="79"/>
        <v>566568.23000000045</v>
      </c>
      <c r="H771" s="8">
        <f t="shared" si="76"/>
        <v>97.508131003130714</v>
      </c>
      <c r="I771" s="31">
        <f t="shared" si="77"/>
        <v>-6736319.5000000037</v>
      </c>
      <c r="J771" s="22">
        <f t="shared" si="78"/>
        <v>-23.303879690844994</v>
      </c>
    </row>
    <row r="772" spans="1:10" x14ac:dyDescent="0.2">
      <c r="A772" s="11" t="s">
        <v>176</v>
      </c>
      <c r="B772" s="2" t="s">
        <v>177</v>
      </c>
      <c r="C772" s="3">
        <v>11167723.92</v>
      </c>
      <c r="D772" s="70">
        <v>11167430</v>
      </c>
      <c r="E772" s="70">
        <v>14041536</v>
      </c>
      <c r="F772" s="70">
        <v>13638373.640000001</v>
      </c>
      <c r="G772" s="3">
        <f t="shared" si="79"/>
        <v>403162.3599999994</v>
      </c>
      <c r="H772" s="8">
        <f t="shared" si="76"/>
        <v>97.128787334946836</v>
      </c>
      <c r="I772" s="31">
        <f t="shared" si="77"/>
        <v>2470649.7200000007</v>
      </c>
      <c r="J772" s="22">
        <f t="shared" si="78"/>
        <v>22.12312676869972</v>
      </c>
    </row>
    <row r="773" spans="1:10" x14ac:dyDescent="0.2">
      <c r="A773" s="11" t="s">
        <v>263</v>
      </c>
      <c r="B773" s="2" t="s">
        <v>264</v>
      </c>
      <c r="C773" s="3">
        <v>17738705.350000001</v>
      </c>
      <c r="D773" s="70">
        <v>6290663</v>
      </c>
      <c r="E773" s="70">
        <v>8695142</v>
      </c>
      <c r="F773" s="70">
        <v>8531736.129999999</v>
      </c>
      <c r="G773" s="3">
        <f t="shared" si="79"/>
        <v>163405.87000000104</v>
      </c>
      <c r="H773" s="8">
        <f t="shared" si="76"/>
        <v>98.120722237773677</v>
      </c>
      <c r="I773" s="31">
        <f t="shared" si="77"/>
        <v>-9206969.2200000025</v>
      </c>
      <c r="J773" s="22">
        <f t="shared" si="78"/>
        <v>-51.90327613170485</v>
      </c>
    </row>
    <row r="774" spans="1:10" x14ac:dyDescent="0.2">
      <c r="A774" s="11" t="s">
        <v>149</v>
      </c>
      <c r="B774" s="2" t="s">
        <v>150</v>
      </c>
      <c r="C774" s="3">
        <v>1217193.21</v>
      </c>
      <c r="D774" s="70">
        <v>716980</v>
      </c>
      <c r="E774" s="70">
        <v>710290</v>
      </c>
      <c r="F774" s="70">
        <v>710290</v>
      </c>
      <c r="G774" s="3">
        <f t="shared" si="79"/>
        <v>0</v>
      </c>
      <c r="H774" s="8">
        <f t="shared" si="76"/>
        <v>100</v>
      </c>
      <c r="I774" s="31">
        <f t="shared" si="77"/>
        <v>-506903.20999999996</v>
      </c>
      <c r="J774" s="22">
        <f t="shared" si="78"/>
        <v>-41.645254494970438</v>
      </c>
    </row>
    <row r="775" spans="1:10" x14ac:dyDescent="0.2">
      <c r="A775" s="11" t="s">
        <v>151</v>
      </c>
      <c r="B775" s="2" t="s">
        <v>152</v>
      </c>
      <c r="C775" s="3">
        <v>1217193.21</v>
      </c>
      <c r="D775" s="70">
        <v>716980</v>
      </c>
      <c r="E775" s="70">
        <v>710290</v>
      </c>
      <c r="F775" s="70">
        <v>710290</v>
      </c>
      <c r="G775" s="3">
        <f t="shared" si="79"/>
        <v>0</v>
      </c>
      <c r="H775" s="8">
        <f t="shared" si="76"/>
        <v>100</v>
      </c>
      <c r="I775" s="31">
        <f t="shared" si="77"/>
        <v>-506903.20999999996</v>
      </c>
      <c r="J775" s="22">
        <f t="shared" si="78"/>
        <v>-41.645254494970438</v>
      </c>
    </row>
    <row r="776" spans="1:10" x14ac:dyDescent="0.2">
      <c r="A776" s="11" t="s">
        <v>133</v>
      </c>
      <c r="B776" s="2" t="s">
        <v>134</v>
      </c>
      <c r="C776" s="3">
        <v>99517.440000000002</v>
      </c>
      <c r="D776" s="70">
        <v>111200</v>
      </c>
      <c r="E776" s="70">
        <v>120251</v>
      </c>
      <c r="F776" s="70">
        <v>81450.170000000013</v>
      </c>
      <c r="G776" s="3">
        <f t="shared" si="79"/>
        <v>38800.829999999987</v>
      </c>
      <c r="H776" s="8">
        <f t="shared" si="76"/>
        <v>67.733465833963962</v>
      </c>
      <c r="I776" s="31">
        <f t="shared" si="77"/>
        <v>-18067.26999999999</v>
      </c>
      <c r="J776" s="22">
        <f t="shared" si="78"/>
        <v>-18.154878180146099</v>
      </c>
    </row>
    <row r="777" spans="1:10" x14ac:dyDescent="0.2">
      <c r="A777" s="11" t="s">
        <v>139</v>
      </c>
      <c r="B777" s="34" t="s">
        <v>140</v>
      </c>
      <c r="C777" s="3">
        <v>0</v>
      </c>
      <c r="D777" s="3">
        <v>0</v>
      </c>
      <c r="E777" s="3">
        <v>0</v>
      </c>
      <c r="F777" s="3">
        <v>0</v>
      </c>
      <c r="G777" s="3">
        <f t="shared" si="79"/>
        <v>0</v>
      </c>
      <c r="H777" s="8" t="e">
        <f t="shared" si="76"/>
        <v>#DIV/0!</v>
      </c>
      <c r="I777" s="31">
        <f t="shared" si="77"/>
        <v>0</v>
      </c>
      <c r="J777" s="22">
        <f t="shared" si="78"/>
        <v>0</v>
      </c>
    </row>
    <row r="778" spans="1:10" hidden="1" x14ac:dyDescent="0.2">
      <c r="A778" s="24" t="s">
        <v>220</v>
      </c>
      <c r="B778" s="40" t="s">
        <v>221</v>
      </c>
      <c r="C778" s="29">
        <v>53630.78</v>
      </c>
      <c r="D778" s="29">
        <v>0</v>
      </c>
      <c r="E778" s="29">
        <v>0</v>
      </c>
      <c r="F778" s="29">
        <v>0</v>
      </c>
      <c r="G778" s="29">
        <f t="shared" si="79"/>
        <v>0</v>
      </c>
      <c r="H778" s="25" t="e">
        <f t="shared" si="76"/>
        <v>#DIV/0!</v>
      </c>
      <c r="I778" s="30">
        <f t="shared" si="77"/>
        <v>-53630.78</v>
      </c>
      <c r="J778" s="26">
        <f t="shared" si="78"/>
        <v>-100</v>
      </c>
    </row>
    <row r="779" spans="1:10" hidden="1" x14ac:dyDescent="0.2">
      <c r="A779" s="11" t="s">
        <v>99</v>
      </c>
      <c r="B779" s="34" t="s">
        <v>100</v>
      </c>
      <c r="C779" s="3">
        <v>53630.78</v>
      </c>
      <c r="D779" s="3">
        <v>0</v>
      </c>
      <c r="E779" s="3">
        <v>0</v>
      </c>
      <c r="F779" s="3">
        <v>0</v>
      </c>
      <c r="G779" s="3">
        <f t="shared" si="79"/>
        <v>0</v>
      </c>
      <c r="H779" s="8" t="e">
        <f t="shared" si="76"/>
        <v>#DIV/0!</v>
      </c>
      <c r="I779" s="31">
        <f t="shared" si="77"/>
        <v>-53630.78</v>
      </c>
      <c r="J779" s="22">
        <f t="shared" si="78"/>
        <v>-100</v>
      </c>
    </row>
    <row r="780" spans="1:10" hidden="1" x14ac:dyDescent="0.2">
      <c r="A780" s="11" t="s">
        <v>109</v>
      </c>
      <c r="B780" s="34" t="s">
        <v>110</v>
      </c>
      <c r="C780" s="3">
        <v>53630.78</v>
      </c>
      <c r="D780" s="3">
        <v>0</v>
      </c>
      <c r="E780" s="3">
        <v>0</v>
      </c>
      <c r="F780" s="3">
        <v>0</v>
      </c>
      <c r="G780" s="3">
        <f t="shared" si="79"/>
        <v>0</v>
      </c>
      <c r="H780" s="8" t="e">
        <f t="shared" si="76"/>
        <v>#DIV/0!</v>
      </c>
      <c r="I780" s="31">
        <f t="shared" si="77"/>
        <v>-53630.78</v>
      </c>
      <c r="J780" s="22">
        <f t="shared" si="78"/>
        <v>-100</v>
      </c>
    </row>
    <row r="781" spans="1:10" hidden="1" x14ac:dyDescent="0.2">
      <c r="A781" s="11" t="s">
        <v>113</v>
      </c>
      <c r="B781" s="34" t="s">
        <v>114</v>
      </c>
      <c r="C781" s="3">
        <v>53630.78</v>
      </c>
      <c r="D781" s="3">
        <v>0</v>
      </c>
      <c r="E781" s="3">
        <v>0</v>
      </c>
      <c r="F781" s="3">
        <v>0</v>
      </c>
      <c r="G781" s="3">
        <f t="shared" si="79"/>
        <v>0</v>
      </c>
      <c r="H781" s="8" t="e">
        <f t="shared" si="76"/>
        <v>#DIV/0!</v>
      </c>
      <c r="I781" s="31">
        <f t="shared" si="77"/>
        <v>-53630.78</v>
      </c>
      <c r="J781" s="22">
        <f t="shared" si="78"/>
        <v>-100</v>
      </c>
    </row>
    <row r="782" spans="1:10" hidden="1" x14ac:dyDescent="0.2">
      <c r="A782" s="24" t="s">
        <v>222</v>
      </c>
      <c r="B782" s="40" t="s">
        <v>223</v>
      </c>
      <c r="C782" s="29">
        <v>1631179.96</v>
      </c>
      <c r="D782" s="29">
        <v>1160000</v>
      </c>
      <c r="E782" s="29">
        <v>1934354</v>
      </c>
      <c r="F782" s="29">
        <v>1714795</v>
      </c>
      <c r="G782" s="29">
        <f t="shared" si="79"/>
        <v>219559</v>
      </c>
      <c r="H782" s="25">
        <f t="shared" si="76"/>
        <v>88.649492285279734</v>
      </c>
      <c r="I782" s="30">
        <f t="shared" si="77"/>
        <v>83615.040000000037</v>
      </c>
      <c r="J782" s="26">
        <f t="shared" si="78"/>
        <v>5.1260463008630808</v>
      </c>
    </row>
    <row r="783" spans="1:10" hidden="1" x14ac:dyDescent="0.2">
      <c r="A783" s="11" t="s">
        <v>99</v>
      </c>
      <c r="B783" s="34" t="s">
        <v>100</v>
      </c>
      <c r="C783" s="3">
        <v>1631179.96</v>
      </c>
      <c r="D783" s="3">
        <v>1160000</v>
      </c>
      <c r="E783" s="3">
        <v>1934354</v>
      </c>
      <c r="F783" s="3">
        <v>1714795</v>
      </c>
      <c r="G783" s="3">
        <f t="shared" si="79"/>
        <v>219559</v>
      </c>
      <c r="H783" s="8">
        <f t="shared" si="76"/>
        <v>88.649492285279734</v>
      </c>
      <c r="I783" s="31">
        <f t="shared" si="77"/>
        <v>83615.040000000037</v>
      </c>
      <c r="J783" s="22">
        <f t="shared" si="78"/>
        <v>5.1260463008630808</v>
      </c>
    </row>
    <row r="784" spans="1:10" hidden="1" x14ac:dyDescent="0.2">
      <c r="A784" s="11" t="s">
        <v>109</v>
      </c>
      <c r="B784" s="34" t="s">
        <v>110</v>
      </c>
      <c r="C784" s="3">
        <v>911801.81</v>
      </c>
      <c r="D784" s="3">
        <v>0</v>
      </c>
      <c r="E784" s="3">
        <v>36354</v>
      </c>
      <c r="F784" s="3">
        <v>4500</v>
      </c>
      <c r="G784" s="3">
        <f t="shared" si="79"/>
        <v>31854</v>
      </c>
      <c r="H784" s="8">
        <f t="shared" ref="H784:H847" si="80">F784/E784*100</f>
        <v>12.378280244264731</v>
      </c>
      <c r="I784" s="31">
        <f t="shared" ref="I784:I847" si="81">F784-C784</f>
        <v>-907301.81</v>
      </c>
      <c r="J784" s="22">
        <f t="shared" si="78"/>
        <v>-99.506471696957917</v>
      </c>
    </row>
    <row r="785" spans="1:10" hidden="1" x14ac:dyDescent="0.2">
      <c r="A785" s="11" t="s">
        <v>111</v>
      </c>
      <c r="B785" s="34" t="s">
        <v>112</v>
      </c>
      <c r="C785" s="3">
        <v>4500</v>
      </c>
      <c r="D785" s="3">
        <v>0</v>
      </c>
      <c r="E785" s="3">
        <v>4500</v>
      </c>
      <c r="F785" s="3">
        <v>4500</v>
      </c>
      <c r="G785" s="3">
        <f t="shared" si="79"/>
        <v>0</v>
      </c>
      <c r="H785" s="8">
        <f t="shared" si="80"/>
        <v>100</v>
      </c>
      <c r="I785" s="31">
        <f t="shared" si="81"/>
        <v>0</v>
      </c>
      <c r="J785" s="22">
        <f t="shared" si="78"/>
        <v>0</v>
      </c>
    </row>
    <row r="786" spans="1:10" hidden="1" x14ac:dyDescent="0.2">
      <c r="A786" s="11" t="s">
        <v>113</v>
      </c>
      <c r="B786" s="34" t="s">
        <v>114</v>
      </c>
      <c r="C786" s="3">
        <v>907301.81</v>
      </c>
      <c r="D786" s="3">
        <v>0</v>
      </c>
      <c r="E786" s="3">
        <v>31854</v>
      </c>
      <c r="F786" s="3">
        <v>0</v>
      </c>
      <c r="G786" s="3">
        <f t="shared" si="79"/>
        <v>31854</v>
      </c>
      <c r="H786" s="8">
        <f t="shared" si="80"/>
        <v>0</v>
      </c>
      <c r="I786" s="31">
        <f t="shared" si="81"/>
        <v>-907301.81</v>
      </c>
      <c r="J786" s="22">
        <f t="shared" si="78"/>
        <v>-100</v>
      </c>
    </row>
    <row r="787" spans="1:10" ht="25.5" hidden="1" x14ac:dyDescent="0.2">
      <c r="A787" s="11" t="s">
        <v>129</v>
      </c>
      <c r="B787" s="34" t="s">
        <v>130</v>
      </c>
      <c r="C787" s="3">
        <v>0</v>
      </c>
      <c r="D787" s="3">
        <v>0</v>
      </c>
      <c r="E787" s="3">
        <v>0</v>
      </c>
      <c r="F787" s="3">
        <v>0</v>
      </c>
      <c r="G787" s="3">
        <f t="shared" si="79"/>
        <v>0</v>
      </c>
      <c r="H787" s="8" t="e">
        <f t="shared" si="80"/>
        <v>#DIV/0!</v>
      </c>
      <c r="I787" s="31">
        <f t="shared" si="81"/>
        <v>0</v>
      </c>
      <c r="J787" s="22">
        <f t="shared" si="78"/>
        <v>0</v>
      </c>
    </row>
    <row r="788" spans="1:10" ht="25.5" hidden="1" x14ac:dyDescent="0.2">
      <c r="A788" s="11" t="s">
        <v>224</v>
      </c>
      <c r="B788" s="34" t="s">
        <v>225</v>
      </c>
      <c r="C788" s="3">
        <v>0</v>
      </c>
      <c r="D788" s="3">
        <v>0</v>
      </c>
      <c r="E788" s="3">
        <v>0</v>
      </c>
      <c r="F788" s="3">
        <v>0</v>
      </c>
      <c r="G788" s="3">
        <f t="shared" si="79"/>
        <v>0</v>
      </c>
      <c r="H788" s="8" t="e">
        <f t="shared" si="80"/>
        <v>#DIV/0!</v>
      </c>
      <c r="I788" s="31">
        <f t="shared" si="81"/>
        <v>0</v>
      </c>
      <c r="J788" s="22">
        <f t="shared" si="78"/>
        <v>0</v>
      </c>
    </row>
    <row r="789" spans="1:10" hidden="1" x14ac:dyDescent="0.2">
      <c r="A789" s="11" t="s">
        <v>174</v>
      </c>
      <c r="B789" s="34" t="s">
        <v>175</v>
      </c>
      <c r="C789" s="3">
        <v>700000</v>
      </c>
      <c r="D789" s="3">
        <v>1140000</v>
      </c>
      <c r="E789" s="3">
        <v>1878000</v>
      </c>
      <c r="F789" s="3">
        <v>1691975</v>
      </c>
      <c r="G789" s="3">
        <f t="shared" si="79"/>
        <v>186025</v>
      </c>
      <c r="H789" s="8">
        <f t="shared" si="80"/>
        <v>90.09451544195953</v>
      </c>
      <c r="I789" s="31">
        <f t="shared" si="81"/>
        <v>991975</v>
      </c>
      <c r="J789" s="22">
        <f t="shared" si="78"/>
        <v>141.71071428571426</v>
      </c>
    </row>
    <row r="790" spans="1:10" hidden="1" x14ac:dyDescent="0.2">
      <c r="A790" s="11" t="s">
        <v>176</v>
      </c>
      <c r="B790" s="34" t="s">
        <v>177</v>
      </c>
      <c r="C790" s="3">
        <v>700000</v>
      </c>
      <c r="D790" s="3">
        <v>1140000</v>
      </c>
      <c r="E790" s="3">
        <v>1878000</v>
      </c>
      <c r="F790" s="3">
        <v>1691975</v>
      </c>
      <c r="G790" s="3">
        <f t="shared" si="79"/>
        <v>186025</v>
      </c>
      <c r="H790" s="8">
        <f t="shared" si="80"/>
        <v>90.09451544195953</v>
      </c>
      <c r="I790" s="31">
        <f t="shared" si="81"/>
        <v>991975</v>
      </c>
      <c r="J790" s="22">
        <f t="shared" si="78"/>
        <v>141.71071428571426</v>
      </c>
    </row>
    <row r="791" spans="1:10" hidden="1" x14ac:dyDescent="0.2">
      <c r="A791" s="11" t="s">
        <v>133</v>
      </c>
      <c r="B791" s="34" t="s">
        <v>134</v>
      </c>
      <c r="C791" s="3">
        <v>19378.150000000001</v>
      </c>
      <c r="D791" s="3">
        <v>20000</v>
      </c>
      <c r="E791" s="3">
        <v>20000</v>
      </c>
      <c r="F791" s="3">
        <v>18320</v>
      </c>
      <c r="G791" s="3">
        <f t="shared" si="79"/>
        <v>1680</v>
      </c>
      <c r="H791" s="8">
        <f t="shared" si="80"/>
        <v>91.600000000000009</v>
      </c>
      <c r="I791" s="31">
        <f t="shared" si="81"/>
        <v>-1058.1500000000015</v>
      </c>
      <c r="J791" s="22">
        <f t="shared" si="78"/>
        <v>-5.4605315780918318</v>
      </c>
    </row>
    <row r="792" spans="1:10" hidden="1" x14ac:dyDescent="0.2">
      <c r="A792" s="11" t="s">
        <v>135</v>
      </c>
      <c r="B792" s="34" t="s">
        <v>136</v>
      </c>
      <c r="C792" s="3">
        <v>0</v>
      </c>
      <c r="D792" s="3">
        <v>0</v>
      </c>
      <c r="E792" s="3">
        <v>0</v>
      </c>
      <c r="F792" s="3">
        <v>0</v>
      </c>
      <c r="G792" s="3">
        <f t="shared" si="79"/>
        <v>0</v>
      </c>
      <c r="H792" s="8" t="e">
        <f t="shared" si="80"/>
        <v>#DIV/0!</v>
      </c>
      <c r="I792" s="31">
        <f t="shared" si="81"/>
        <v>0</v>
      </c>
      <c r="J792" s="22">
        <f t="shared" si="78"/>
        <v>0</v>
      </c>
    </row>
    <row r="793" spans="1:10" hidden="1" x14ac:dyDescent="0.2">
      <c r="A793" s="11" t="s">
        <v>137</v>
      </c>
      <c r="B793" s="34" t="s">
        <v>138</v>
      </c>
      <c r="C793" s="3">
        <v>0</v>
      </c>
      <c r="D793" s="3">
        <v>0</v>
      </c>
      <c r="E793" s="3">
        <v>0</v>
      </c>
      <c r="F793" s="3">
        <v>0</v>
      </c>
      <c r="G793" s="3">
        <f t="shared" si="79"/>
        <v>0</v>
      </c>
      <c r="H793" s="8" t="e">
        <f t="shared" si="80"/>
        <v>#DIV/0!</v>
      </c>
      <c r="I793" s="31">
        <f t="shared" si="81"/>
        <v>0</v>
      </c>
      <c r="J793" s="22">
        <f t="shared" si="78"/>
        <v>0</v>
      </c>
    </row>
    <row r="794" spans="1:10" hidden="1" x14ac:dyDescent="0.2">
      <c r="A794" s="11" t="s">
        <v>226</v>
      </c>
      <c r="B794" s="34" t="s">
        <v>227</v>
      </c>
      <c r="C794" s="3">
        <v>0</v>
      </c>
      <c r="D794" s="3">
        <v>0</v>
      </c>
      <c r="E794" s="3">
        <v>0</v>
      </c>
      <c r="F794" s="3">
        <v>0</v>
      </c>
      <c r="G794" s="3">
        <f t="shared" si="79"/>
        <v>0</v>
      </c>
      <c r="H794" s="8" t="e">
        <f t="shared" si="80"/>
        <v>#DIV/0!</v>
      </c>
      <c r="I794" s="31">
        <f t="shared" si="81"/>
        <v>0</v>
      </c>
      <c r="J794" s="22">
        <f t="shared" si="78"/>
        <v>0</v>
      </c>
    </row>
    <row r="795" spans="1:10" hidden="1" x14ac:dyDescent="0.2">
      <c r="A795" s="11" t="s">
        <v>228</v>
      </c>
      <c r="B795" s="34" t="s">
        <v>229</v>
      </c>
      <c r="C795" s="3">
        <v>0</v>
      </c>
      <c r="D795" s="3">
        <v>0</v>
      </c>
      <c r="E795" s="3">
        <v>0</v>
      </c>
      <c r="F795" s="3">
        <v>0</v>
      </c>
      <c r="G795" s="3">
        <f t="shared" si="79"/>
        <v>0</v>
      </c>
      <c r="H795" s="8" t="e">
        <f t="shared" si="80"/>
        <v>#DIV/0!</v>
      </c>
      <c r="I795" s="31">
        <f t="shared" si="81"/>
        <v>0</v>
      </c>
      <c r="J795" s="22">
        <f t="shared" si="78"/>
        <v>0</v>
      </c>
    </row>
    <row r="796" spans="1:10" hidden="1" x14ac:dyDescent="0.2">
      <c r="A796" s="11" t="s">
        <v>153</v>
      </c>
      <c r="B796" s="34" t="s">
        <v>154</v>
      </c>
      <c r="C796" s="3">
        <v>0</v>
      </c>
      <c r="D796" s="3">
        <v>0</v>
      </c>
      <c r="E796" s="3">
        <v>0</v>
      </c>
      <c r="F796" s="3">
        <v>0</v>
      </c>
      <c r="G796" s="3">
        <f t="shared" si="79"/>
        <v>0</v>
      </c>
      <c r="H796" s="8" t="e">
        <f t="shared" si="80"/>
        <v>#DIV/0!</v>
      </c>
      <c r="I796" s="31">
        <f t="shared" si="81"/>
        <v>0</v>
      </c>
      <c r="J796" s="22">
        <f t="shared" si="78"/>
        <v>0</v>
      </c>
    </row>
    <row r="797" spans="1:10" hidden="1" x14ac:dyDescent="0.2">
      <c r="A797" s="11" t="s">
        <v>155</v>
      </c>
      <c r="B797" s="34" t="s">
        <v>156</v>
      </c>
      <c r="C797" s="3">
        <v>0</v>
      </c>
      <c r="D797" s="3">
        <v>0</v>
      </c>
      <c r="E797" s="3">
        <v>0</v>
      </c>
      <c r="F797" s="3">
        <v>0</v>
      </c>
      <c r="G797" s="3">
        <f t="shared" si="79"/>
        <v>0</v>
      </c>
      <c r="H797" s="8" t="e">
        <f t="shared" si="80"/>
        <v>#DIV/0!</v>
      </c>
      <c r="I797" s="31">
        <f t="shared" si="81"/>
        <v>0</v>
      </c>
      <c r="J797" s="22">
        <f t="shared" si="78"/>
        <v>0</v>
      </c>
    </row>
    <row r="798" spans="1:10" hidden="1" x14ac:dyDescent="0.2">
      <c r="A798" s="11" t="s">
        <v>188</v>
      </c>
      <c r="B798" s="34" t="s">
        <v>230</v>
      </c>
      <c r="C798" s="3">
        <v>0</v>
      </c>
      <c r="D798" s="3">
        <v>0</v>
      </c>
      <c r="E798" s="3">
        <v>0</v>
      </c>
      <c r="F798" s="3">
        <v>0</v>
      </c>
      <c r="G798" s="3">
        <f t="shared" si="79"/>
        <v>0</v>
      </c>
      <c r="H798" s="8" t="e">
        <f t="shared" si="80"/>
        <v>#DIV/0!</v>
      </c>
      <c r="I798" s="31">
        <f t="shared" si="81"/>
        <v>0</v>
      </c>
      <c r="J798" s="22">
        <f t="shared" si="78"/>
        <v>0</v>
      </c>
    </row>
    <row r="799" spans="1:10" hidden="1" x14ac:dyDescent="0.2">
      <c r="A799" s="11" t="s">
        <v>231</v>
      </c>
      <c r="B799" s="34" t="s">
        <v>232</v>
      </c>
      <c r="C799" s="3">
        <v>0</v>
      </c>
      <c r="D799" s="3">
        <v>0</v>
      </c>
      <c r="E799" s="3">
        <v>0</v>
      </c>
      <c r="F799" s="3">
        <v>0</v>
      </c>
      <c r="G799" s="3">
        <f t="shared" si="79"/>
        <v>0</v>
      </c>
      <c r="H799" s="8" t="e">
        <f t="shared" si="80"/>
        <v>#DIV/0!</v>
      </c>
      <c r="I799" s="31">
        <f t="shared" si="81"/>
        <v>0</v>
      </c>
      <c r="J799" s="22">
        <f t="shared" si="78"/>
        <v>0</v>
      </c>
    </row>
    <row r="800" spans="1:10" hidden="1" x14ac:dyDescent="0.2">
      <c r="A800" s="24" t="s">
        <v>233</v>
      </c>
      <c r="B800" s="40" t="s">
        <v>234</v>
      </c>
      <c r="C800" s="29">
        <v>473756.35000000003</v>
      </c>
      <c r="D800" s="29">
        <v>0</v>
      </c>
      <c r="E800" s="29">
        <v>31854</v>
      </c>
      <c r="F800" s="29">
        <v>0</v>
      </c>
      <c r="G800" s="29">
        <f t="shared" si="79"/>
        <v>31854</v>
      </c>
      <c r="H800" s="25">
        <f t="shared" si="80"/>
        <v>0</v>
      </c>
      <c r="I800" s="30">
        <f t="shared" si="81"/>
        <v>-473756.35000000003</v>
      </c>
      <c r="J800" s="26">
        <f t="shared" si="78"/>
        <v>-100</v>
      </c>
    </row>
    <row r="801" spans="1:10" hidden="1" x14ac:dyDescent="0.2">
      <c r="A801" s="11" t="s">
        <v>99</v>
      </c>
      <c r="B801" s="34" t="s">
        <v>100</v>
      </c>
      <c r="C801" s="3">
        <v>473756.35000000003</v>
      </c>
      <c r="D801" s="3">
        <v>0</v>
      </c>
      <c r="E801" s="3">
        <v>31854</v>
      </c>
      <c r="F801" s="3">
        <v>0</v>
      </c>
      <c r="G801" s="3">
        <f t="shared" si="79"/>
        <v>31854</v>
      </c>
      <c r="H801" s="8">
        <f t="shared" si="80"/>
        <v>0</v>
      </c>
      <c r="I801" s="31">
        <f t="shared" si="81"/>
        <v>-473756.35000000003</v>
      </c>
      <c r="J801" s="22">
        <f t="shared" si="78"/>
        <v>-100</v>
      </c>
    </row>
    <row r="802" spans="1:10" hidden="1" x14ac:dyDescent="0.2">
      <c r="A802" s="11" t="s">
        <v>109</v>
      </c>
      <c r="B802" s="34" t="s">
        <v>110</v>
      </c>
      <c r="C802" s="3">
        <v>467841.2</v>
      </c>
      <c r="D802" s="3">
        <v>0</v>
      </c>
      <c r="E802" s="3">
        <v>31854</v>
      </c>
      <c r="F802" s="3">
        <v>0</v>
      </c>
      <c r="G802" s="3">
        <f t="shared" si="79"/>
        <v>31854</v>
      </c>
      <c r="H802" s="8">
        <f t="shared" si="80"/>
        <v>0</v>
      </c>
      <c r="I802" s="31">
        <f t="shared" si="81"/>
        <v>-467841.2</v>
      </c>
      <c r="J802" s="22">
        <f t="shared" si="78"/>
        <v>-100</v>
      </c>
    </row>
    <row r="803" spans="1:10" hidden="1" x14ac:dyDescent="0.2">
      <c r="A803" s="11" t="s">
        <v>113</v>
      </c>
      <c r="B803" s="34" t="s">
        <v>114</v>
      </c>
      <c r="C803" s="3">
        <v>467841.2</v>
      </c>
      <c r="D803" s="3">
        <v>0</v>
      </c>
      <c r="E803" s="3">
        <v>31854</v>
      </c>
      <c r="F803" s="3">
        <v>0</v>
      </c>
      <c r="G803" s="3">
        <f t="shared" si="79"/>
        <v>31854</v>
      </c>
      <c r="H803" s="8">
        <f t="shared" si="80"/>
        <v>0</v>
      </c>
      <c r="I803" s="31">
        <f t="shared" si="81"/>
        <v>-467841.2</v>
      </c>
      <c r="J803" s="22">
        <f t="shared" si="78"/>
        <v>-100</v>
      </c>
    </row>
    <row r="804" spans="1:10" hidden="1" x14ac:dyDescent="0.2">
      <c r="A804" s="11" t="s">
        <v>133</v>
      </c>
      <c r="B804" s="34" t="s">
        <v>134</v>
      </c>
      <c r="C804" s="3">
        <v>5915.15</v>
      </c>
      <c r="D804" s="3">
        <v>0</v>
      </c>
      <c r="E804" s="3">
        <v>0</v>
      </c>
      <c r="F804" s="3">
        <v>0</v>
      </c>
      <c r="G804" s="3">
        <f t="shared" si="79"/>
        <v>0</v>
      </c>
      <c r="H804" s="8" t="e">
        <f t="shared" si="80"/>
        <v>#DIV/0!</v>
      </c>
      <c r="I804" s="31">
        <f t="shared" si="81"/>
        <v>-5915.15</v>
      </c>
      <c r="J804" s="22">
        <f t="shared" si="78"/>
        <v>-100</v>
      </c>
    </row>
    <row r="805" spans="1:10" hidden="1" x14ac:dyDescent="0.2">
      <c r="A805" s="24" t="s">
        <v>235</v>
      </c>
      <c r="B805" s="40" t="s">
        <v>236</v>
      </c>
      <c r="C805" s="29">
        <v>0</v>
      </c>
      <c r="D805" s="29">
        <v>0</v>
      </c>
      <c r="E805" s="29">
        <v>0</v>
      </c>
      <c r="F805" s="29">
        <v>0</v>
      </c>
      <c r="G805" s="29">
        <f t="shared" si="79"/>
        <v>0</v>
      </c>
      <c r="H805" s="25" t="e">
        <f t="shared" si="80"/>
        <v>#DIV/0!</v>
      </c>
      <c r="I805" s="30">
        <f t="shared" si="81"/>
        <v>0</v>
      </c>
      <c r="J805" s="26">
        <f t="shared" si="78"/>
        <v>0</v>
      </c>
    </row>
    <row r="806" spans="1:10" hidden="1" x14ac:dyDescent="0.2">
      <c r="A806" s="11" t="s">
        <v>135</v>
      </c>
      <c r="B806" s="34" t="s">
        <v>136</v>
      </c>
      <c r="C806" s="3">
        <v>0</v>
      </c>
      <c r="D806" s="3">
        <v>0</v>
      </c>
      <c r="E806" s="3">
        <v>0</v>
      </c>
      <c r="F806" s="3">
        <v>0</v>
      </c>
      <c r="G806" s="3">
        <f t="shared" si="79"/>
        <v>0</v>
      </c>
      <c r="H806" s="8" t="e">
        <f t="shared" si="80"/>
        <v>#DIV/0!</v>
      </c>
      <c r="I806" s="31">
        <f t="shared" si="81"/>
        <v>0</v>
      </c>
      <c r="J806" s="22">
        <f t="shared" si="78"/>
        <v>0</v>
      </c>
    </row>
    <row r="807" spans="1:10" hidden="1" x14ac:dyDescent="0.2">
      <c r="A807" s="11" t="s">
        <v>137</v>
      </c>
      <c r="B807" s="34" t="s">
        <v>138</v>
      </c>
      <c r="C807" s="3">
        <v>0</v>
      </c>
      <c r="D807" s="3">
        <v>0</v>
      </c>
      <c r="E807" s="3">
        <v>0</v>
      </c>
      <c r="F807" s="3">
        <v>0</v>
      </c>
      <c r="G807" s="3">
        <f t="shared" si="79"/>
        <v>0</v>
      </c>
      <c r="H807" s="8" t="e">
        <f t="shared" si="80"/>
        <v>#DIV/0!</v>
      </c>
      <c r="I807" s="31">
        <f t="shared" si="81"/>
        <v>0</v>
      </c>
      <c r="J807" s="22">
        <f t="shared" si="78"/>
        <v>0</v>
      </c>
    </row>
    <row r="808" spans="1:10" hidden="1" x14ac:dyDescent="0.2">
      <c r="A808" s="11" t="s">
        <v>226</v>
      </c>
      <c r="B808" s="34" t="s">
        <v>227</v>
      </c>
      <c r="C808" s="3">
        <v>0</v>
      </c>
      <c r="D808" s="3">
        <v>0</v>
      </c>
      <c r="E808" s="3">
        <v>0</v>
      </c>
      <c r="F808" s="3">
        <v>0</v>
      </c>
      <c r="G808" s="3">
        <f t="shared" si="79"/>
        <v>0</v>
      </c>
      <c r="H808" s="8" t="e">
        <f t="shared" si="80"/>
        <v>#DIV/0!</v>
      </c>
      <c r="I808" s="31">
        <f t="shared" si="81"/>
        <v>0</v>
      </c>
      <c r="J808" s="22">
        <f t="shared" si="78"/>
        <v>0</v>
      </c>
    </row>
    <row r="809" spans="1:10" hidden="1" x14ac:dyDescent="0.2">
      <c r="A809" s="11" t="s">
        <v>228</v>
      </c>
      <c r="B809" s="34" t="s">
        <v>229</v>
      </c>
      <c r="C809" s="3">
        <v>0</v>
      </c>
      <c r="D809" s="3">
        <v>0</v>
      </c>
      <c r="E809" s="3">
        <v>0</v>
      </c>
      <c r="F809" s="3">
        <v>0</v>
      </c>
      <c r="G809" s="3">
        <f t="shared" si="79"/>
        <v>0</v>
      </c>
      <c r="H809" s="8" t="e">
        <f t="shared" si="80"/>
        <v>#DIV/0!</v>
      </c>
      <c r="I809" s="31">
        <f t="shared" si="81"/>
        <v>0</v>
      </c>
      <c r="J809" s="22">
        <f t="shared" si="78"/>
        <v>0</v>
      </c>
    </row>
    <row r="810" spans="1:10" hidden="1" x14ac:dyDescent="0.2">
      <c r="A810" s="11" t="s">
        <v>188</v>
      </c>
      <c r="B810" s="34" t="s">
        <v>230</v>
      </c>
      <c r="C810" s="3">
        <v>0</v>
      </c>
      <c r="D810" s="3">
        <v>0</v>
      </c>
      <c r="E810" s="3">
        <v>0</v>
      </c>
      <c r="F810" s="3">
        <v>0</v>
      </c>
      <c r="G810" s="3">
        <f t="shared" si="79"/>
        <v>0</v>
      </c>
      <c r="H810" s="8" t="e">
        <f t="shared" si="80"/>
        <v>#DIV/0!</v>
      </c>
      <c r="I810" s="31">
        <f t="shared" si="81"/>
        <v>0</v>
      </c>
      <c r="J810" s="22">
        <f t="shared" si="78"/>
        <v>0</v>
      </c>
    </row>
    <row r="811" spans="1:10" hidden="1" x14ac:dyDescent="0.2">
      <c r="A811" s="11" t="s">
        <v>231</v>
      </c>
      <c r="B811" s="34" t="s">
        <v>232</v>
      </c>
      <c r="C811" s="3">
        <v>0</v>
      </c>
      <c r="D811" s="3">
        <v>0</v>
      </c>
      <c r="E811" s="3">
        <v>0</v>
      </c>
      <c r="F811" s="3">
        <v>0</v>
      </c>
      <c r="G811" s="3">
        <f t="shared" si="79"/>
        <v>0</v>
      </c>
      <c r="H811" s="8" t="e">
        <f t="shared" si="80"/>
        <v>#DIV/0!</v>
      </c>
      <c r="I811" s="31">
        <f t="shared" si="81"/>
        <v>0</v>
      </c>
      <c r="J811" s="22">
        <f t="shared" si="78"/>
        <v>0</v>
      </c>
    </row>
    <row r="812" spans="1:10" hidden="1" x14ac:dyDescent="0.2">
      <c r="A812" s="24" t="s">
        <v>237</v>
      </c>
      <c r="B812" s="40" t="s">
        <v>238</v>
      </c>
      <c r="C812" s="29">
        <v>0</v>
      </c>
      <c r="D812" s="29">
        <v>0</v>
      </c>
      <c r="E812" s="29">
        <v>0</v>
      </c>
      <c r="F812" s="29">
        <v>0</v>
      </c>
      <c r="G812" s="29">
        <f t="shared" si="79"/>
        <v>0</v>
      </c>
      <c r="H812" s="25" t="e">
        <f t="shared" si="80"/>
        <v>#DIV/0!</v>
      </c>
      <c r="I812" s="30">
        <f t="shared" si="81"/>
        <v>0</v>
      </c>
      <c r="J812" s="26">
        <f t="shared" si="78"/>
        <v>0</v>
      </c>
    </row>
    <row r="813" spans="1:10" hidden="1" x14ac:dyDescent="0.2">
      <c r="A813" s="11" t="s">
        <v>135</v>
      </c>
      <c r="B813" s="34" t="s">
        <v>136</v>
      </c>
      <c r="C813" s="3">
        <v>0</v>
      </c>
      <c r="D813" s="3">
        <v>0</v>
      </c>
      <c r="E813" s="3">
        <v>0</v>
      </c>
      <c r="F813" s="3">
        <v>0</v>
      </c>
      <c r="G813" s="3">
        <f t="shared" si="79"/>
        <v>0</v>
      </c>
      <c r="H813" s="8" t="e">
        <f t="shared" si="80"/>
        <v>#DIV/0!</v>
      </c>
      <c r="I813" s="31">
        <f t="shared" si="81"/>
        <v>0</v>
      </c>
      <c r="J813" s="22">
        <f t="shared" si="78"/>
        <v>0</v>
      </c>
    </row>
    <row r="814" spans="1:10" hidden="1" x14ac:dyDescent="0.2">
      <c r="A814" s="11" t="s">
        <v>137</v>
      </c>
      <c r="B814" s="34" t="s">
        <v>138</v>
      </c>
      <c r="C814" s="3">
        <v>0</v>
      </c>
      <c r="D814" s="3">
        <v>0</v>
      </c>
      <c r="E814" s="3">
        <v>0</v>
      </c>
      <c r="F814" s="3">
        <v>0</v>
      </c>
      <c r="G814" s="3">
        <f t="shared" si="79"/>
        <v>0</v>
      </c>
      <c r="H814" s="8" t="e">
        <f t="shared" si="80"/>
        <v>#DIV/0!</v>
      </c>
      <c r="I814" s="31">
        <f t="shared" si="81"/>
        <v>0</v>
      </c>
      <c r="J814" s="22">
        <f t="shared" si="78"/>
        <v>0</v>
      </c>
    </row>
    <row r="815" spans="1:10" hidden="1" x14ac:dyDescent="0.2">
      <c r="A815" s="11" t="s">
        <v>188</v>
      </c>
      <c r="B815" s="34" t="s">
        <v>230</v>
      </c>
      <c r="C815" s="3">
        <v>0</v>
      </c>
      <c r="D815" s="3">
        <v>0</v>
      </c>
      <c r="E815" s="3">
        <v>0</v>
      </c>
      <c r="F815" s="3">
        <v>0</v>
      </c>
      <c r="G815" s="3">
        <f t="shared" si="79"/>
        <v>0</v>
      </c>
      <c r="H815" s="8" t="e">
        <f t="shared" si="80"/>
        <v>#DIV/0!</v>
      </c>
      <c r="I815" s="31">
        <f t="shared" si="81"/>
        <v>0</v>
      </c>
      <c r="J815" s="22">
        <f t="shared" si="78"/>
        <v>0</v>
      </c>
    </row>
    <row r="816" spans="1:10" hidden="1" x14ac:dyDescent="0.2">
      <c r="A816" s="11" t="s">
        <v>231</v>
      </c>
      <c r="B816" s="34" t="s">
        <v>232</v>
      </c>
      <c r="C816" s="3">
        <v>0</v>
      </c>
      <c r="D816" s="3">
        <v>0</v>
      </c>
      <c r="E816" s="3">
        <v>0</v>
      </c>
      <c r="F816" s="3">
        <v>0</v>
      </c>
      <c r="G816" s="3">
        <f t="shared" si="79"/>
        <v>0</v>
      </c>
      <c r="H816" s="8" t="e">
        <f t="shared" si="80"/>
        <v>#DIV/0!</v>
      </c>
      <c r="I816" s="31">
        <f t="shared" si="81"/>
        <v>0</v>
      </c>
      <c r="J816" s="22">
        <f t="shared" si="78"/>
        <v>0</v>
      </c>
    </row>
    <row r="817" spans="1:10" hidden="1" x14ac:dyDescent="0.2">
      <c r="A817" s="24" t="s">
        <v>239</v>
      </c>
      <c r="B817" s="40" t="s">
        <v>240</v>
      </c>
      <c r="C817" s="29">
        <v>0</v>
      </c>
      <c r="D817" s="29">
        <v>0</v>
      </c>
      <c r="E817" s="29">
        <v>0</v>
      </c>
      <c r="F817" s="29">
        <v>0</v>
      </c>
      <c r="G817" s="29">
        <f t="shared" si="79"/>
        <v>0</v>
      </c>
      <c r="H817" s="25" t="e">
        <f t="shared" si="80"/>
        <v>#DIV/0!</v>
      </c>
      <c r="I817" s="30">
        <f t="shared" si="81"/>
        <v>0</v>
      </c>
      <c r="J817" s="26">
        <f t="shared" si="78"/>
        <v>0</v>
      </c>
    </row>
    <row r="818" spans="1:10" hidden="1" x14ac:dyDescent="0.2">
      <c r="A818" s="11" t="s">
        <v>135</v>
      </c>
      <c r="B818" s="34" t="s">
        <v>136</v>
      </c>
      <c r="C818" s="3">
        <v>0</v>
      </c>
      <c r="D818" s="3">
        <v>0</v>
      </c>
      <c r="E818" s="3">
        <v>0</v>
      </c>
      <c r="F818" s="3">
        <v>0</v>
      </c>
      <c r="G818" s="3">
        <f t="shared" si="79"/>
        <v>0</v>
      </c>
      <c r="H818" s="8" t="e">
        <f t="shared" si="80"/>
        <v>#DIV/0!</v>
      </c>
      <c r="I818" s="31">
        <f t="shared" si="81"/>
        <v>0</v>
      </c>
      <c r="J818" s="22">
        <f t="shared" si="78"/>
        <v>0</v>
      </c>
    </row>
    <row r="819" spans="1:10" hidden="1" x14ac:dyDescent="0.2">
      <c r="A819" s="11" t="s">
        <v>137</v>
      </c>
      <c r="B819" s="34" t="s">
        <v>138</v>
      </c>
      <c r="C819" s="3">
        <v>0</v>
      </c>
      <c r="D819" s="3">
        <v>0</v>
      </c>
      <c r="E819" s="3">
        <v>0</v>
      </c>
      <c r="F819" s="3">
        <v>0</v>
      </c>
      <c r="G819" s="3">
        <f t="shared" si="79"/>
        <v>0</v>
      </c>
      <c r="H819" s="8" t="e">
        <f t="shared" si="80"/>
        <v>#DIV/0!</v>
      </c>
      <c r="I819" s="31">
        <f t="shared" si="81"/>
        <v>0</v>
      </c>
      <c r="J819" s="22">
        <f t="shared" si="78"/>
        <v>0</v>
      </c>
    </row>
    <row r="820" spans="1:10" hidden="1" x14ac:dyDescent="0.2">
      <c r="A820" s="11" t="s">
        <v>226</v>
      </c>
      <c r="B820" s="34" t="s">
        <v>227</v>
      </c>
      <c r="C820" s="3">
        <v>0</v>
      </c>
      <c r="D820" s="3">
        <v>0</v>
      </c>
      <c r="E820" s="3">
        <v>0</v>
      </c>
      <c r="F820" s="3">
        <v>0</v>
      </c>
      <c r="G820" s="3">
        <f t="shared" si="79"/>
        <v>0</v>
      </c>
      <c r="H820" s="8" t="e">
        <f t="shared" si="80"/>
        <v>#DIV/0!</v>
      </c>
      <c r="I820" s="31">
        <f t="shared" si="81"/>
        <v>0</v>
      </c>
      <c r="J820" s="22">
        <f t="shared" si="78"/>
        <v>0</v>
      </c>
    </row>
    <row r="821" spans="1:10" hidden="1" x14ac:dyDescent="0.2">
      <c r="A821" s="11" t="s">
        <v>228</v>
      </c>
      <c r="B821" s="34" t="s">
        <v>229</v>
      </c>
      <c r="C821" s="3">
        <v>0</v>
      </c>
      <c r="D821" s="3">
        <v>0</v>
      </c>
      <c r="E821" s="3">
        <v>0</v>
      </c>
      <c r="F821" s="3">
        <v>0</v>
      </c>
      <c r="G821" s="3">
        <f t="shared" si="79"/>
        <v>0</v>
      </c>
      <c r="H821" s="8" t="e">
        <f t="shared" si="80"/>
        <v>#DIV/0!</v>
      </c>
      <c r="I821" s="31">
        <f t="shared" si="81"/>
        <v>0</v>
      </c>
      <c r="J821" s="22">
        <f t="shared" si="78"/>
        <v>0</v>
      </c>
    </row>
    <row r="822" spans="1:10" hidden="1" x14ac:dyDescent="0.2">
      <c r="A822" s="24" t="s">
        <v>241</v>
      </c>
      <c r="B822" s="40" t="s">
        <v>242</v>
      </c>
      <c r="C822" s="29">
        <v>0</v>
      </c>
      <c r="D822" s="29">
        <v>0</v>
      </c>
      <c r="E822" s="29">
        <v>0</v>
      </c>
      <c r="F822" s="29">
        <v>0</v>
      </c>
      <c r="G822" s="29">
        <f t="shared" si="79"/>
        <v>0</v>
      </c>
      <c r="H822" s="25" t="e">
        <f t="shared" si="80"/>
        <v>#DIV/0!</v>
      </c>
      <c r="I822" s="30">
        <f t="shared" si="81"/>
        <v>0</v>
      </c>
      <c r="J822" s="26">
        <f t="shared" si="78"/>
        <v>0</v>
      </c>
    </row>
    <row r="823" spans="1:10" hidden="1" x14ac:dyDescent="0.2">
      <c r="A823" s="11" t="s">
        <v>135</v>
      </c>
      <c r="B823" s="34" t="s">
        <v>136</v>
      </c>
      <c r="C823" s="3">
        <v>0</v>
      </c>
      <c r="D823" s="3">
        <v>0</v>
      </c>
      <c r="E823" s="3">
        <v>0</v>
      </c>
      <c r="F823" s="3">
        <v>0</v>
      </c>
      <c r="G823" s="3">
        <f t="shared" si="79"/>
        <v>0</v>
      </c>
      <c r="H823" s="8" t="e">
        <f t="shared" si="80"/>
        <v>#DIV/0!</v>
      </c>
      <c r="I823" s="31">
        <f t="shared" si="81"/>
        <v>0</v>
      </c>
      <c r="J823" s="22">
        <f t="shared" ref="J823:J886" si="82">IF(C823=0,0,F823/C823*100-100)</f>
        <v>0</v>
      </c>
    </row>
    <row r="824" spans="1:10" hidden="1" x14ac:dyDescent="0.2">
      <c r="A824" s="11" t="s">
        <v>137</v>
      </c>
      <c r="B824" s="34" t="s">
        <v>138</v>
      </c>
      <c r="C824" s="3">
        <v>0</v>
      </c>
      <c r="D824" s="3">
        <v>0</v>
      </c>
      <c r="E824" s="3">
        <v>0</v>
      </c>
      <c r="F824" s="3">
        <v>0</v>
      </c>
      <c r="G824" s="3">
        <f t="shared" si="79"/>
        <v>0</v>
      </c>
      <c r="H824" s="8" t="e">
        <f t="shared" si="80"/>
        <v>#DIV/0!</v>
      </c>
      <c r="I824" s="31">
        <f t="shared" si="81"/>
        <v>0</v>
      </c>
      <c r="J824" s="22">
        <f t="shared" si="82"/>
        <v>0</v>
      </c>
    </row>
    <row r="825" spans="1:10" hidden="1" x14ac:dyDescent="0.2">
      <c r="A825" s="11" t="s">
        <v>188</v>
      </c>
      <c r="B825" s="34" t="s">
        <v>230</v>
      </c>
      <c r="C825" s="3">
        <v>0</v>
      </c>
      <c r="D825" s="3">
        <v>0</v>
      </c>
      <c r="E825" s="3">
        <v>0</v>
      </c>
      <c r="F825" s="3">
        <v>0</v>
      </c>
      <c r="G825" s="3">
        <f t="shared" si="79"/>
        <v>0</v>
      </c>
      <c r="H825" s="8" t="e">
        <f t="shared" si="80"/>
        <v>#DIV/0!</v>
      </c>
      <c r="I825" s="31">
        <f t="shared" si="81"/>
        <v>0</v>
      </c>
      <c r="J825" s="22">
        <f t="shared" si="82"/>
        <v>0</v>
      </c>
    </row>
    <row r="826" spans="1:10" hidden="1" x14ac:dyDescent="0.2">
      <c r="A826" s="11" t="s">
        <v>231</v>
      </c>
      <c r="B826" s="34" t="s">
        <v>232</v>
      </c>
      <c r="C826" s="3">
        <v>0</v>
      </c>
      <c r="D826" s="3">
        <v>0</v>
      </c>
      <c r="E826" s="3">
        <v>0</v>
      </c>
      <c r="F826" s="3">
        <v>0</v>
      </c>
      <c r="G826" s="3">
        <f t="shared" si="79"/>
        <v>0</v>
      </c>
      <c r="H826" s="8" t="e">
        <f t="shared" si="80"/>
        <v>#DIV/0!</v>
      </c>
      <c r="I826" s="31">
        <f t="shared" si="81"/>
        <v>0</v>
      </c>
      <c r="J826" s="22">
        <f t="shared" si="82"/>
        <v>0</v>
      </c>
    </row>
    <row r="827" spans="1:10" hidden="1" x14ac:dyDescent="0.2">
      <c r="A827" s="24" t="s">
        <v>243</v>
      </c>
      <c r="B827" s="40" t="s">
        <v>244</v>
      </c>
      <c r="C827" s="29">
        <v>0</v>
      </c>
      <c r="D827" s="29">
        <v>0</v>
      </c>
      <c r="E827" s="29">
        <v>0</v>
      </c>
      <c r="F827" s="29">
        <v>0</v>
      </c>
      <c r="G827" s="29">
        <f t="shared" si="79"/>
        <v>0</v>
      </c>
      <c r="H827" s="25" t="e">
        <f t="shared" si="80"/>
        <v>#DIV/0!</v>
      </c>
      <c r="I827" s="30">
        <f t="shared" si="81"/>
        <v>0</v>
      </c>
      <c r="J827" s="26">
        <f t="shared" si="82"/>
        <v>0</v>
      </c>
    </row>
    <row r="828" spans="1:10" hidden="1" x14ac:dyDescent="0.2">
      <c r="A828" s="11" t="s">
        <v>99</v>
      </c>
      <c r="B828" s="34" t="s">
        <v>100</v>
      </c>
      <c r="C828" s="3">
        <v>0</v>
      </c>
      <c r="D828" s="3">
        <v>0</v>
      </c>
      <c r="E828" s="3">
        <v>0</v>
      </c>
      <c r="F828" s="3">
        <v>0</v>
      </c>
      <c r="G828" s="3">
        <f t="shared" ref="G828:G891" si="83">E828-F828</f>
        <v>0</v>
      </c>
      <c r="H828" s="8" t="e">
        <f t="shared" si="80"/>
        <v>#DIV/0!</v>
      </c>
      <c r="I828" s="31">
        <f t="shared" si="81"/>
        <v>0</v>
      </c>
      <c r="J828" s="22">
        <f t="shared" si="82"/>
        <v>0</v>
      </c>
    </row>
    <row r="829" spans="1:10" hidden="1" x14ac:dyDescent="0.2">
      <c r="A829" s="11" t="s">
        <v>109</v>
      </c>
      <c r="B829" s="34" t="s">
        <v>110</v>
      </c>
      <c r="C829" s="3">
        <v>0</v>
      </c>
      <c r="D829" s="3">
        <v>0</v>
      </c>
      <c r="E829" s="3">
        <v>0</v>
      </c>
      <c r="F829" s="3">
        <v>0</v>
      </c>
      <c r="G829" s="3">
        <f t="shared" si="83"/>
        <v>0</v>
      </c>
      <c r="H829" s="8" t="e">
        <f t="shared" si="80"/>
        <v>#DIV/0!</v>
      </c>
      <c r="I829" s="31">
        <f t="shared" si="81"/>
        <v>0</v>
      </c>
      <c r="J829" s="22">
        <f t="shared" si="82"/>
        <v>0</v>
      </c>
    </row>
    <row r="830" spans="1:10" ht="25.5" hidden="1" x14ac:dyDescent="0.2">
      <c r="A830" s="11" t="s">
        <v>129</v>
      </c>
      <c r="B830" s="34" t="s">
        <v>130</v>
      </c>
      <c r="C830" s="3">
        <v>0</v>
      </c>
      <c r="D830" s="3">
        <v>0</v>
      </c>
      <c r="E830" s="3">
        <v>0</v>
      </c>
      <c r="F830" s="3">
        <v>0</v>
      </c>
      <c r="G830" s="3">
        <f t="shared" si="83"/>
        <v>0</v>
      </c>
      <c r="H830" s="8" t="e">
        <f t="shared" si="80"/>
        <v>#DIV/0!</v>
      </c>
      <c r="I830" s="31">
        <f t="shared" si="81"/>
        <v>0</v>
      </c>
      <c r="J830" s="22">
        <f t="shared" si="82"/>
        <v>0</v>
      </c>
    </row>
    <row r="831" spans="1:10" ht="25.5" hidden="1" x14ac:dyDescent="0.2">
      <c r="A831" s="11" t="s">
        <v>224</v>
      </c>
      <c r="B831" s="34" t="s">
        <v>225</v>
      </c>
      <c r="C831" s="3">
        <v>0</v>
      </c>
      <c r="D831" s="3">
        <v>0</v>
      </c>
      <c r="E831" s="3">
        <v>0</v>
      </c>
      <c r="F831" s="3">
        <v>0</v>
      </c>
      <c r="G831" s="3">
        <f t="shared" si="83"/>
        <v>0</v>
      </c>
      <c r="H831" s="8" t="e">
        <f t="shared" si="80"/>
        <v>#DIV/0!</v>
      </c>
      <c r="I831" s="31">
        <f t="shared" si="81"/>
        <v>0</v>
      </c>
      <c r="J831" s="22">
        <f t="shared" si="82"/>
        <v>0</v>
      </c>
    </row>
    <row r="832" spans="1:10" ht="25.5" hidden="1" x14ac:dyDescent="0.2">
      <c r="A832" s="24" t="s">
        <v>245</v>
      </c>
      <c r="B832" s="40" t="s">
        <v>246</v>
      </c>
      <c r="C832" s="29">
        <v>0</v>
      </c>
      <c r="D832" s="29">
        <v>0</v>
      </c>
      <c r="E832" s="29">
        <v>0</v>
      </c>
      <c r="F832" s="29">
        <v>0</v>
      </c>
      <c r="G832" s="29">
        <f t="shared" si="83"/>
        <v>0</v>
      </c>
      <c r="H832" s="25" t="e">
        <f t="shared" si="80"/>
        <v>#DIV/0!</v>
      </c>
      <c r="I832" s="30">
        <f t="shared" si="81"/>
        <v>0</v>
      </c>
      <c r="J832" s="26">
        <f t="shared" si="82"/>
        <v>0</v>
      </c>
    </row>
    <row r="833" spans="1:10" hidden="1" x14ac:dyDescent="0.2">
      <c r="A833" s="11" t="s">
        <v>135</v>
      </c>
      <c r="B833" s="34" t="s">
        <v>136</v>
      </c>
      <c r="C833" s="3">
        <v>0</v>
      </c>
      <c r="D833" s="3">
        <v>0</v>
      </c>
      <c r="E833" s="3">
        <v>0</v>
      </c>
      <c r="F833" s="3">
        <v>0</v>
      </c>
      <c r="G833" s="3">
        <f t="shared" si="83"/>
        <v>0</v>
      </c>
      <c r="H833" s="8" t="e">
        <f t="shared" si="80"/>
        <v>#DIV/0!</v>
      </c>
      <c r="I833" s="31">
        <f t="shared" si="81"/>
        <v>0</v>
      </c>
      <c r="J833" s="22">
        <f t="shared" si="82"/>
        <v>0</v>
      </c>
    </row>
    <row r="834" spans="1:10" hidden="1" x14ac:dyDescent="0.2">
      <c r="A834" s="11" t="s">
        <v>137</v>
      </c>
      <c r="B834" s="34" t="s">
        <v>138</v>
      </c>
      <c r="C834" s="3">
        <v>0</v>
      </c>
      <c r="D834" s="3">
        <v>0</v>
      </c>
      <c r="E834" s="3">
        <v>0</v>
      </c>
      <c r="F834" s="3">
        <v>0</v>
      </c>
      <c r="G834" s="3">
        <f t="shared" si="83"/>
        <v>0</v>
      </c>
      <c r="H834" s="8" t="e">
        <f t="shared" si="80"/>
        <v>#DIV/0!</v>
      </c>
      <c r="I834" s="31">
        <f t="shared" si="81"/>
        <v>0</v>
      </c>
      <c r="J834" s="22">
        <f t="shared" si="82"/>
        <v>0</v>
      </c>
    </row>
    <row r="835" spans="1:10" hidden="1" x14ac:dyDescent="0.2">
      <c r="A835" s="11" t="s">
        <v>226</v>
      </c>
      <c r="B835" s="34" t="s">
        <v>227</v>
      </c>
      <c r="C835" s="3">
        <v>0</v>
      </c>
      <c r="D835" s="3">
        <v>0</v>
      </c>
      <c r="E835" s="3">
        <v>0</v>
      </c>
      <c r="F835" s="3">
        <v>0</v>
      </c>
      <c r="G835" s="3">
        <f t="shared" si="83"/>
        <v>0</v>
      </c>
      <c r="H835" s="8" t="e">
        <f t="shared" si="80"/>
        <v>#DIV/0!</v>
      </c>
      <c r="I835" s="31">
        <f t="shared" si="81"/>
        <v>0</v>
      </c>
      <c r="J835" s="22">
        <f t="shared" si="82"/>
        <v>0</v>
      </c>
    </row>
    <row r="836" spans="1:10" hidden="1" x14ac:dyDescent="0.2">
      <c r="A836" s="11" t="s">
        <v>228</v>
      </c>
      <c r="B836" s="34" t="s">
        <v>229</v>
      </c>
      <c r="C836" s="3">
        <v>0</v>
      </c>
      <c r="D836" s="3">
        <v>0</v>
      </c>
      <c r="E836" s="3">
        <v>0</v>
      </c>
      <c r="F836" s="3">
        <v>0</v>
      </c>
      <c r="G836" s="3">
        <f t="shared" si="83"/>
        <v>0</v>
      </c>
      <c r="H836" s="8" t="e">
        <f t="shared" si="80"/>
        <v>#DIV/0!</v>
      </c>
      <c r="I836" s="31">
        <f t="shared" si="81"/>
        <v>0</v>
      </c>
      <c r="J836" s="22">
        <f t="shared" si="82"/>
        <v>0</v>
      </c>
    </row>
    <row r="837" spans="1:10" hidden="1" x14ac:dyDescent="0.2">
      <c r="A837" s="11" t="s">
        <v>153</v>
      </c>
      <c r="B837" s="34" t="s">
        <v>154</v>
      </c>
      <c r="C837" s="3">
        <v>0</v>
      </c>
      <c r="D837" s="3">
        <v>0</v>
      </c>
      <c r="E837" s="3">
        <v>0</v>
      </c>
      <c r="F837" s="3">
        <v>0</v>
      </c>
      <c r="G837" s="3">
        <f t="shared" si="83"/>
        <v>0</v>
      </c>
      <c r="H837" s="8" t="e">
        <f t="shared" si="80"/>
        <v>#DIV/0!</v>
      </c>
      <c r="I837" s="31">
        <f t="shared" si="81"/>
        <v>0</v>
      </c>
      <c r="J837" s="22">
        <f t="shared" si="82"/>
        <v>0</v>
      </c>
    </row>
    <row r="838" spans="1:10" hidden="1" x14ac:dyDescent="0.2">
      <c r="A838" s="11" t="s">
        <v>155</v>
      </c>
      <c r="B838" s="34" t="s">
        <v>156</v>
      </c>
      <c r="C838" s="3">
        <v>0</v>
      </c>
      <c r="D838" s="3">
        <v>0</v>
      </c>
      <c r="E838" s="3">
        <v>0</v>
      </c>
      <c r="F838" s="3">
        <v>0</v>
      </c>
      <c r="G838" s="3">
        <f t="shared" si="83"/>
        <v>0</v>
      </c>
      <c r="H838" s="8" t="e">
        <f t="shared" si="80"/>
        <v>#DIV/0!</v>
      </c>
      <c r="I838" s="31">
        <f t="shared" si="81"/>
        <v>0</v>
      </c>
      <c r="J838" s="22">
        <f t="shared" si="82"/>
        <v>0</v>
      </c>
    </row>
    <row r="839" spans="1:10" hidden="1" x14ac:dyDescent="0.2">
      <c r="A839" s="11" t="s">
        <v>188</v>
      </c>
      <c r="B839" s="34" t="s">
        <v>230</v>
      </c>
      <c r="C839" s="3">
        <v>0</v>
      </c>
      <c r="D839" s="3">
        <v>0</v>
      </c>
      <c r="E839" s="3">
        <v>0</v>
      </c>
      <c r="F839" s="3">
        <v>0</v>
      </c>
      <c r="G839" s="3">
        <f t="shared" si="83"/>
        <v>0</v>
      </c>
      <c r="H839" s="8" t="e">
        <f t="shared" si="80"/>
        <v>#DIV/0!</v>
      </c>
      <c r="I839" s="31">
        <f t="shared" si="81"/>
        <v>0</v>
      </c>
      <c r="J839" s="22">
        <f t="shared" si="82"/>
        <v>0</v>
      </c>
    </row>
    <row r="840" spans="1:10" hidden="1" x14ac:dyDescent="0.2">
      <c r="A840" s="11" t="s">
        <v>231</v>
      </c>
      <c r="B840" s="34" t="s">
        <v>232</v>
      </c>
      <c r="C840" s="3">
        <v>0</v>
      </c>
      <c r="D840" s="3">
        <v>0</v>
      </c>
      <c r="E840" s="3">
        <v>0</v>
      </c>
      <c r="F840" s="3">
        <v>0</v>
      </c>
      <c r="G840" s="3">
        <f t="shared" si="83"/>
        <v>0</v>
      </c>
      <c r="H840" s="8" t="e">
        <f t="shared" si="80"/>
        <v>#DIV/0!</v>
      </c>
      <c r="I840" s="31">
        <f t="shared" si="81"/>
        <v>0</v>
      </c>
      <c r="J840" s="22">
        <f t="shared" si="82"/>
        <v>0</v>
      </c>
    </row>
    <row r="841" spans="1:10" ht="25.5" hidden="1" x14ac:dyDescent="0.2">
      <c r="A841" s="24" t="s">
        <v>247</v>
      </c>
      <c r="B841" s="40" t="s">
        <v>248</v>
      </c>
      <c r="C841" s="29">
        <v>0</v>
      </c>
      <c r="D841" s="29">
        <v>0</v>
      </c>
      <c r="E841" s="29">
        <v>0</v>
      </c>
      <c r="F841" s="29">
        <v>0</v>
      </c>
      <c r="G841" s="29">
        <f t="shared" si="83"/>
        <v>0</v>
      </c>
      <c r="H841" s="25" t="e">
        <f t="shared" si="80"/>
        <v>#DIV/0!</v>
      </c>
      <c r="I841" s="30">
        <f t="shared" si="81"/>
        <v>0</v>
      </c>
      <c r="J841" s="26">
        <f t="shared" si="82"/>
        <v>0</v>
      </c>
    </row>
    <row r="842" spans="1:10" hidden="1" x14ac:dyDescent="0.2">
      <c r="A842" s="11" t="s">
        <v>135</v>
      </c>
      <c r="B842" s="34" t="s">
        <v>136</v>
      </c>
      <c r="C842" s="3">
        <v>0</v>
      </c>
      <c r="D842" s="3">
        <v>0</v>
      </c>
      <c r="E842" s="3">
        <v>0</v>
      </c>
      <c r="F842" s="3">
        <v>0</v>
      </c>
      <c r="G842" s="3">
        <f t="shared" si="83"/>
        <v>0</v>
      </c>
      <c r="H842" s="8" t="e">
        <f t="shared" si="80"/>
        <v>#DIV/0!</v>
      </c>
      <c r="I842" s="31">
        <f t="shared" si="81"/>
        <v>0</v>
      </c>
      <c r="J842" s="22">
        <f t="shared" si="82"/>
        <v>0</v>
      </c>
    </row>
    <row r="843" spans="1:10" hidden="1" x14ac:dyDescent="0.2">
      <c r="A843" s="11" t="s">
        <v>137</v>
      </c>
      <c r="B843" s="34" t="s">
        <v>138</v>
      </c>
      <c r="C843" s="3">
        <v>0</v>
      </c>
      <c r="D843" s="3">
        <v>0</v>
      </c>
      <c r="E843" s="3">
        <v>0</v>
      </c>
      <c r="F843" s="3">
        <v>0</v>
      </c>
      <c r="G843" s="3">
        <f t="shared" si="83"/>
        <v>0</v>
      </c>
      <c r="H843" s="8" t="e">
        <f t="shared" si="80"/>
        <v>#DIV/0!</v>
      </c>
      <c r="I843" s="31">
        <f t="shared" si="81"/>
        <v>0</v>
      </c>
      <c r="J843" s="22">
        <f t="shared" si="82"/>
        <v>0</v>
      </c>
    </row>
    <row r="844" spans="1:10" hidden="1" x14ac:dyDescent="0.2">
      <c r="A844" s="11" t="s">
        <v>188</v>
      </c>
      <c r="B844" s="34" t="s">
        <v>230</v>
      </c>
      <c r="C844" s="3">
        <v>0</v>
      </c>
      <c r="D844" s="3">
        <v>0</v>
      </c>
      <c r="E844" s="3">
        <v>0</v>
      </c>
      <c r="F844" s="3">
        <v>0</v>
      </c>
      <c r="G844" s="3">
        <f t="shared" si="83"/>
        <v>0</v>
      </c>
      <c r="H844" s="8" t="e">
        <f t="shared" si="80"/>
        <v>#DIV/0!</v>
      </c>
      <c r="I844" s="31">
        <f t="shared" si="81"/>
        <v>0</v>
      </c>
      <c r="J844" s="22">
        <f t="shared" si="82"/>
        <v>0</v>
      </c>
    </row>
    <row r="845" spans="1:10" hidden="1" x14ac:dyDescent="0.2">
      <c r="A845" s="11" t="s">
        <v>231</v>
      </c>
      <c r="B845" s="34" t="s">
        <v>232</v>
      </c>
      <c r="C845" s="3">
        <v>0</v>
      </c>
      <c r="D845" s="3">
        <v>0</v>
      </c>
      <c r="E845" s="3">
        <v>0</v>
      </c>
      <c r="F845" s="3">
        <v>0</v>
      </c>
      <c r="G845" s="3">
        <f t="shared" si="83"/>
        <v>0</v>
      </c>
      <c r="H845" s="8" t="e">
        <f t="shared" si="80"/>
        <v>#DIV/0!</v>
      </c>
      <c r="I845" s="31">
        <f t="shared" si="81"/>
        <v>0</v>
      </c>
      <c r="J845" s="22">
        <f t="shared" si="82"/>
        <v>0</v>
      </c>
    </row>
    <row r="846" spans="1:10" ht="25.5" hidden="1" x14ac:dyDescent="0.2">
      <c r="A846" s="24" t="s">
        <v>249</v>
      </c>
      <c r="B846" s="40" t="s">
        <v>250</v>
      </c>
      <c r="C846" s="29">
        <v>443960.61</v>
      </c>
      <c r="D846" s="29">
        <v>0</v>
      </c>
      <c r="E846" s="29">
        <v>4500</v>
      </c>
      <c r="F846" s="29">
        <v>4500</v>
      </c>
      <c r="G846" s="29">
        <f t="shared" si="83"/>
        <v>0</v>
      </c>
      <c r="H846" s="25">
        <f t="shared" si="80"/>
        <v>100</v>
      </c>
      <c r="I846" s="30">
        <f t="shared" si="81"/>
        <v>-439460.61</v>
      </c>
      <c r="J846" s="26">
        <f t="shared" si="82"/>
        <v>-98.986396563424847</v>
      </c>
    </row>
    <row r="847" spans="1:10" hidden="1" x14ac:dyDescent="0.2">
      <c r="A847" s="11" t="s">
        <v>99</v>
      </c>
      <c r="B847" s="34" t="s">
        <v>100</v>
      </c>
      <c r="C847" s="3">
        <v>443960.61</v>
      </c>
      <c r="D847" s="3">
        <v>0</v>
      </c>
      <c r="E847" s="3">
        <v>4500</v>
      </c>
      <c r="F847" s="3">
        <v>4500</v>
      </c>
      <c r="G847" s="3">
        <f t="shared" si="83"/>
        <v>0</v>
      </c>
      <c r="H847" s="8">
        <f t="shared" si="80"/>
        <v>100</v>
      </c>
      <c r="I847" s="31">
        <f t="shared" si="81"/>
        <v>-439460.61</v>
      </c>
      <c r="J847" s="22">
        <f t="shared" si="82"/>
        <v>-98.986396563424847</v>
      </c>
    </row>
    <row r="848" spans="1:10" hidden="1" x14ac:dyDescent="0.2">
      <c r="A848" s="11" t="s">
        <v>109</v>
      </c>
      <c r="B848" s="34" t="s">
        <v>110</v>
      </c>
      <c r="C848" s="3">
        <v>443960.61</v>
      </c>
      <c r="D848" s="3">
        <v>0</v>
      </c>
      <c r="E848" s="3">
        <v>4500</v>
      </c>
      <c r="F848" s="3">
        <v>4500</v>
      </c>
      <c r="G848" s="3">
        <f t="shared" si="83"/>
        <v>0</v>
      </c>
      <c r="H848" s="8">
        <f t="shared" ref="H848:H911" si="84">F848/E848*100</f>
        <v>100</v>
      </c>
      <c r="I848" s="31">
        <f t="shared" ref="I848:I911" si="85">F848-C848</f>
        <v>-439460.61</v>
      </c>
      <c r="J848" s="22">
        <f t="shared" si="82"/>
        <v>-98.986396563424847</v>
      </c>
    </row>
    <row r="849" spans="1:10" hidden="1" x14ac:dyDescent="0.2">
      <c r="A849" s="11" t="s">
        <v>111</v>
      </c>
      <c r="B849" s="34" t="s">
        <v>112</v>
      </c>
      <c r="C849" s="3">
        <v>4500</v>
      </c>
      <c r="D849" s="3">
        <v>0</v>
      </c>
      <c r="E849" s="3">
        <v>4500</v>
      </c>
      <c r="F849" s="3">
        <v>4500</v>
      </c>
      <c r="G849" s="3">
        <f t="shared" si="83"/>
        <v>0</v>
      </c>
      <c r="H849" s="8">
        <f t="shared" si="84"/>
        <v>100</v>
      </c>
      <c r="I849" s="31">
        <f t="shared" si="85"/>
        <v>0</v>
      </c>
      <c r="J849" s="22">
        <f t="shared" si="82"/>
        <v>0</v>
      </c>
    </row>
    <row r="850" spans="1:10" hidden="1" x14ac:dyDescent="0.2">
      <c r="A850" s="11" t="s">
        <v>113</v>
      </c>
      <c r="B850" s="34" t="s">
        <v>114</v>
      </c>
      <c r="C850" s="3">
        <v>439460.61</v>
      </c>
      <c r="D850" s="3">
        <v>0</v>
      </c>
      <c r="E850" s="3">
        <v>0</v>
      </c>
      <c r="F850" s="3">
        <v>0</v>
      </c>
      <c r="G850" s="3">
        <f t="shared" si="83"/>
        <v>0</v>
      </c>
      <c r="H850" s="8" t="e">
        <f t="shared" si="84"/>
        <v>#DIV/0!</v>
      </c>
      <c r="I850" s="31">
        <f t="shared" si="85"/>
        <v>-439460.61</v>
      </c>
      <c r="J850" s="22">
        <f t="shared" si="82"/>
        <v>-100</v>
      </c>
    </row>
    <row r="851" spans="1:10" hidden="1" x14ac:dyDescent="0.2">
      <c r="A851" s="11" t="s">
        <v>135</v>
      </c>
      <c r="B851" s="34" t="s">
        <v>136</v>
      </c>
      <c r="C851" s="3">
        <v>0</v>
      </c>
      <c r="D851" s="3">
        <v>0</v>
      </c>
      <c r="E851" s="3">
        <v>0</v>
      </c>
      <c r="F851" s="3">
        <v>0</v>
      </c>
      <c r="G851" s="3">
        <f t="shared" si="83"/>
        <v>0</v>
      </c>
      <c r="H851" s="8" t="e">
        <f t="shared" si="84"/>
        <v>#DIV/0!</v>
      </c>
      <c r="I851" s="31">
        <f t="shared" si="85"/>
        <v>0</v>
      </c>
      <c r="J851" s="22">
        <f t="shared" si="82"/>
        <v>0</v>
      </c>
    </row>
    <row r="852" spans="1:10" hidden="1" x14ac:dyDescent="0.2">
      <c r="A852" s="11" t="s">
        <v>137</v>
      </c>
      <c r="B852" s="34" t="s">
        <v>138</v>
      </c>
      <c r="C852" s="3">
        <v>0</v>
      </c>
      <c r="D852" s="3">
        <v>0</v>
      </c>
      <c r="E852" s="3">
        <v>0</v>
      </c>
      <c r="F852" s="3">
        <v>0</v>
      </c>
      <c r="G852" s="3">
        <f t="shared" si="83"/>
        <v>0</v>
      </c>
      <c r="H852" s="8" t="e">
        <f t="shared" si="84"/>
        <v>#DIV/0!</v>
      </c>
      <c r="I852" s="31">
        <f t="shared" si="85"/>
        <v>0</v>
      </c>
      <c r="J852" s="22">
        <f t="shared" si="82"/>
        <v>0</v>
      </c>
    </row>
    <row r="853" spans="1:10" hidden="1" x14ac:dyDescent="0.2">
      <c r="A853" s="11" t="s">
        <v>153</v>
      </c>
      <c r="B853" s="34" t="s">
        <v>154</v>
      </c>
      <c r="C853" s="3">
        <v>0</v>
      </c>
      <c r="D853" s="3">
        <v>0</v>
      </c>
      <c r="E853" s="3">
        <v>0</v>
      </c>
      <c r="F853" s="3">
        <v>0</v>
      </c>
      <c r="G853" s="3">
        <f t="shared" si="83"/>
        <v>0</v>
      </c>
      <c r="H853" s="8" t="e">
        <f t="shared" si="84"/>
        <v>#DIV/0!</v>
      </c>
      <c r="I853" s="31">
        <f t="shared" si="85"/>
        <v>0</v>
      </c>
      <c r="J853" s="22">
        <f t="shared" si="82"/>
        <v>0</v>
      </c>
    </row>
    <row r="854" spans="1:10" hidden="1" x14ac:dyDescent="0.2">
      <c r="A854" s="11" t="s">
        <v>155</v>
      </c>
      <c r="B854" s="34" t="s">
        <v>156</v>
      </c>
      <c r="C854" s="3">
        <v>0</v>
      </c>
      <c r="D854" s="3">
        <v>0</v>
      </c>
      <c r="E854" s="3">
        <v>0</v>
      </c>
      <c r="F854" s="3">
        <v>0</v>
      </c>
      <c r="G854" s="3">
        <f t="shared" si="83"/>
        <v>0</v>
      </c>
      <c r="H854" s="8" t="e">
        <f t="shared" si="84"/>
        <v>#DIV/0!</v>
      </c>
      <c r="I854" s="31">
        <f t="shared" si="85"/>
        <v>0</v>
      </c>
      <c r="J854" s="22">
        <f t="shared" si="82"/>
        <v>0</v>
      </c>
    </row>
    <row r="855" spans="1:10" hidden="1" x14ac:dyDescent="0.2">
      <c r="A855" s="24" t="s">
        <v>251</v>
      </c>
      <c r="B855" s="40" t="s">
        <v>252</v>
      </c>
      <c r="C855" s="29">
        <v>13463</v>
      </c>
      <c r="D855" s="29">
        <v>20000</v>
      </c>
      <c r="E855" s="29">
        <v>20000</v>
      </c>
      <c r="F855" s="29">
        <v>18320</v>
      </c>
      <c r="G855" s="29">
        <f t="shared" si="83"/>
        <v>1680</v>
      </c>
      <c r="H855" s="25">
        <f t="shared" si="84"/>
        <v>91.600000000000009</v>
      </c>
      <c r="I855" s="30">
        <f t="shared" si="85"/>
        <v>4857</v>
      </c>
      <c r="J855" s="26">
        <f t="shared" si="82"/>
        <v>36.076654534650515</v>
      </c>
    </row>
    <row r="856" spans="1:10" hidden="1" x14ac:dyDescent="0.2">
      <c r="A856" s="11" t="s">
        <v>99</v>
      </c>
      <c r="B856" s="34" t="s">
        <v>100</v>
      </c>
      <c r="C856" s="3">
        <v>13463</v>
      </c>
      <c r="D856" s="3">
        <v>20000</v>
      </c>
      <c r="E856" s="3">
        <v>20000</v>
      </c>
      <c r="F856" s="3">
        <v>18320</v>
      </c>
      <c r="G856" s="3">
        <f t="shared" si="83"/>
        <v>1680</v>
      </c>
      <c r="H856" s="8">
        <f t="shared" si="84"/>
        <v>91.600000000000009</v>
      </c>
      <c r="I856" s="31">
        <f t="shared" si="85"/>
        <v>4857</v>
      </c>
      <c r="J856" s="22">
        <f t="shared" si="82"/>
        <v>36.076654534650515</v>
      </c>
    </row>
    <row r="857" spans="1:10" hidden="1" x14ac:dyDescent="0.2">
      <c r="A857" s="11" t="s">
        <v>133</v>
      </c>
      <c r="B857" s="34" t="s">
        <v>134</v>
      </c>
      <c r="C857" s="3">
        <v>13463</v>
      </c>
      <c r="D857" s="3">
        <v>20000</v>
      </c>
      <c r="E857" s="3">
        <v>20000</v>
      </c>
      <c r="F857" s="3">
        <v>18320</v>
      </c>
      <c r="G857" s="3">
        <f t="shared" si="83"/>
        <v>1680</v>
      </c>
      <c r="H857" s="8">
        <f t="shared" si="84"/>
        <v>91.600000000000009</v>
      </c>
      <c r="I857" s="31">
        <f t="shared" si="85"/>
        <v>4857</v>
      </c>
      <c r="J857" s="22">
        <f t="shared" si="82"/>
        <v>36.076654534650515</v>
      </c>
    </row>
    <row r="858" spans="1:10" hidden="1" x14ac:dyDescent="0.2">
      <c r="A858" s="24" t="s">
        <v>253</v>
      </c>
      <c r="B858" s="40" t="s">
        <v>254</v>
      </c>
      <c r="C858" s="29">
        <v>700000</v>
      </c>
      <c r="D858" s="29">
        <v>1140000</v>
      </c>
      <c r="E858" s="29">
        <v>1878000</v>
      </c>
      <c r="F858" s="29">
        <v>1691975</v>
      </c>
      <c r="G858" s="29">
        <f t="shared" si="83"/>
        <v>186025</v>
      </c>
      <c r="H858" s="25">
        <f t="shared" si="84"/>
        <v>90.09451544195953</v>
      </c>
      <c r="I858" s="30">
        <f t="shared" si="85"/>
        <v>991975</v>
      </c>
      <c r="J858" s="26">
        <f t="shared" si="82"/>
        <v>141.71071428571426</v>
      </c>
    </row>
    <row r="859" spans="1:10" hidden="1" x14ac:dyDescent="0.2">
      <c r="A859" s="11" t="s">
        <v>99</v>
      </c>
      <c r="B859" s="34" t="s">
        <v>100</v>
      </c>
      <c r="C859" s="3">
        <v>700000</v>
      </c>
      <c r="D859" s="3">
        <v>1140000</v>
      </c>
      <c r="E859" s="3">
        <v>1878000</v>
      </c>
      <c r="F859" s="3">
        <v>1691975</v>
      </c>
      <c r="G859" s="3">
        <f t="shared" si="83"/>
        <v>186025</v>
      </c>
      <c r="H859" s="8">
        <f t="shared" si="84"/>
        <v>90.09451544195953</v>
      </c>
      <c r="I859" s="31">
        <f t="shared" si="85"/>
        <v>991975</v>
      </c>
      <c r="J859" s="22">
        <f t="shared" si="82"/>
        <v>141.71071428571426</v>
      </c>
    </row>
    <row r="860" spans="1:10" hidden="1" x14ac:dyDescent="0.2">
      <c r="A860" s="11" t="s">
        <v>174</v>
      </c>
      <c r="B860" s="34" t="s">
        <v>175</v>
      </c>
      <c r="C860" s="3">
        <v>700000</v>
      </c>
      <c r="D860" s="3">
        <v>1140000</v>
      </c>
      <c r="E860" s="3">
        <v>1878000</v>
      </c>
      <c r="F860" s="3">
        <v>1691975</v>
      </c>
      <c r="G860" s="3">
        <f t="shared" si="83"/>
        <v>186025</v>
      </c>
      <c r="H860" s="8">
        <f t="shared" si="84"/>
        <v>90.09451544195953</v>
      </c>
      <c r="I860" s="31">
        <f t="shared" si="85"/>
        <v>991975</v>
      </c>
      <c r="J860" s="22">
        <f t="shared" si="82"/>
        <v>141.71071428571426</v>
      </c>
    </row>
    <row r="861" spans="1:10" hidden="1" x14ac:dyDescent="0.2">
      <c r="A861" s="11" t="s">
        <v>176</v>
      </c>
      <c r="B861" s="34" t="s">
        <v>177</v>
      </c>
      <c r="C861" s="3">
        <v>700000</v>
      </c>
      <c r="D861" s="3">
        <v>1140000</v>
      </c>
      <c r="E861" s="3">
        <v>1878000</v>
      </c>
      <c r="F861" s="3">
        <v>1691975</v>
      </c>
      <c r="G861" s="3">
        <f t="shared" si="83"/>
        <v>186025</v>
      </c>
      <c r="H861" s="8">
        <f t="shared" si="84"/>
        <v>90.09451544195953</v>
      </c>
      <c r="I861" s="31">
        <f t="shared" si="85"/>
        <v>991975</v>
      </c>
      <c r="J861" s="22">
        <f t="shared" si="82"/>
        <v>141.71071428571426</v>
      </c>
    </row>
    <row r="862" spans="1:10" hidden="1" x14ac:dyDescent="0.2">
      <c r="A862" s="24" t="s">
        <v>255</v>
      </c>
      <c r="B862" s="40" t="s">
        <v>256</v>
      </c>
      <c r="C862" s="29">
        <v>413183.25000000006</v>
      </c>
      <c r="D862" s="29">
        <v>494698</v>
      </c>
      <c r="E862" s="29">
        <v>479272</v>
      </c>
      <c r="F862" s="29">
        <v>464730.14999999997</v>
      </c>
      <c r="G862" s="29">
        <f t="shared" si="83"/>
        <v>14541.850000000035</v>
      </c>
      <c r="H862" s="25">
        <f t="shared" si="84"/>
        <v>96.965846116610194</v>
      </c>
      <c r="I862" s="30">
        <f t="shared" si="85"/>
        <v>51546.899999999907</v>
      </c>
      <c r="J862" s="26">
        <f t="shared" si="82"/>
        <v>12.475554127617698</v>
      </c>
    </row>
    <row r="863" spans="1:10" hidden="1" x14ac:dyDescent="0.2">
      <c r="A863" s="11" t="s">
        <v>99</v>
      </c>
      <c r="B863" s="34" t="s">
        <v>100</v>
      </c>
      <c r="C863" s="3">
        <v>413183.25000000006</v>
      </c>
      <c r="D863" s="3">
        <v>494698</v>
      </c>
      <c r="E863" s="3">
        <v>479272</v>
      </c>
      <c r="F863" s="3">
        <v>464730.14999999997</v>
      </c>
      <c r="G863" s="3">
        <f t="shared" si="83"/>
        <v>14541.850000000035</v>
      </c>
      <c r="H863" s="8">
        <f t="shared" si="84"/>
        <v>96.965846116610194</v>
      </c>
      <c r="I863" s="31">
        <f t="shared" si="85"/>
        <v>51546.899999999907</v>
      </c>
      <c r="J863" s="22">
        <f t="shared" si="82"/>
        <v>12.475554127617698</v>
      </c>
    </row>
    <row r="864" spans="1:10" hidden="1" x14ac:dyDescent="0.2">
      <c r="A864" s="11" t="s">
        <v>101</v>
      </c>
      <c r="B864" s="34" t="s">
        <v>102</v>
      </c>
      <c r="C864" s="3">
        <v>383588.34</v>
      </c>
      <c r="D864" s="3">
        <v>445906</v>
      </c>
      <c r="E864" s="3">
        <v>432823</v>
      </c>
      <c r="F864" s="3">
        <v>430393.07999999996</v>
      </c>
      <c r="G864" s="3">
        <f t="shared" si="83"/>
        <v>2429.9200000000419</v>
      </c>
      <c r="H864" s="8">
        <f t="shared" si="84"/>
        <v>99.438588060246332</v>
      </c>
      <c r="I864" s="31">
        <f t="shared" si="85"/>
        <v>46804.739999999932</v>
      </c>
      <c r="J864" s="22">
        <f t="shared" si="82"/>
        <v>12.201815102096148</v>
      </c>
    </row>
    <row r="865" spans="1:10" hidden="1" x14ac:dyDescent="0.2">
      <c r="A865" s="11" t="s">
        <v>103</v>
      </c>
      <c r="B865" s="34" t="s">
        <v>104</v>
      </c>
      <c r="C865" s="3">
        <v>320200.15000000002</v>
      </c>
      <c r="D865" s="3">
        <v>365497</v>
      </c>
      <c r="E865" s="3">
        <v>360214</v>
      </c>
      <c r="F865" s="3">
        <v>357841.11</v>
      </c>
      <c r="G865" s="3">
        <f t="shared" si="83"/>
        <v>2372.890000000014</v>
      </c>
      <c r="H865" s="8">
        <f t="shared" si="84"/>
        <v>99.341255475911538</v>
      </c>
      <c r="I865" s="31">
        <f t="shared" si="85"/>
        <v>37640.959999999963</v>
      </c>
      <c r="J865" s="22">
        <f t="shared" si="82"/>
        <v>11.755447335049652</v>
      </c>
    </row>
    <row r="866" spans="1:10" hidden="1" x14ac:dyDescent="0.2">
      <c r="A866" s="11" t="s">
        <v>105</v>
      </c>
      <c r="B866" s="34" t="s">
        <v>106</v>
      </c>
      <c r="C866" s="3">
        <v>320200.15000000002</v>
      </c>
      <c r="D866" s="3">
        <v>365497</v>
      </c>
      <c r="E866" s="3">
        <v>360214</v>
      </c>
      <c r="F866" s="3">
        <v>357841.11</v>
      </c>
      <c r="G866" s="3">
        <f t="shared" si="83"/>
        <v>2372.890000000014</v>
      </c>
      <c r="H866" s="8">
        <f t="shared" si="84"/>
        <v>99.341255475911538</v>
      </c>
      <c r="I866" s="31">
        <f t="shared" si="85"/>
        <v>37640.959999999963</v>
      </c>
      <c r="J866" s="22">
        <f t="shared" si="82"/>
        <v>11.755447335049652</v>
      </c>
    </row>
    <row r="867" spans="1:10" hidden="1" x14ac:dyDescent="0.2">
      <c r="A867" s="11" t="s">
        <v>107</v>
      </c>
      <c r="B867" s="34" t="s">
        <v>108</v>
      </c>
      <c r="C867" s="3">
        <v>63388.19</v>
      </c>
      <c r="D867" s="3">
        <v>80409</v>
      </c>
      <c r="E867" s="3">
        <v>72609</v>
      </c>
      <c r="F867" s="3">
        <v>72551.97</v>
      </c>
      <c r="G867" s="3">
        <f t="shared" si="83"/>
        <v>57.029999999998836</v>
      </c>
      <c r="H867" s="8">
        <f t="shared" si="84"/>
        <v>99.921456017849025</v>
      </c>
      <c r="I867" s="31">
        <f t="shared" si="85"/>
        <v>9163.7799999999988</v>
      </c>
      <c r="J867" s="22">
        <f t="shared" si="82"/>
        <v>14.456604613572338</v>
      </c>
    </row>
    <row r="868" spans="1:10" hidden="1" x14ac:dyDescent="0.2">
      <c r="A868" s="11" t="s">
        <v>109</v>
      </c>
      <c r="B868" s="34" t="s">
        <v>110</v>
      </c>
      <c r="C868" s="3">
        <v>29594.91</v>
      </c>
      <c r="D868" s="3">
        <v>48792</v>
      </c>
      <c r="E868" s="3">
        <v>46449</v>
      </c>
      <c r="F868" s="3">
        <v>34337.069999999992</v>
      </c>
      <c r="G868" s="3">
        <f t="shared" si="83"/>
        <v>12111.930000000008</v>
      </c>
      <c r="H868" s="8">
        <f t="shared" si="84"/>
        <v>73.924239488471216</v>
      </c>
      <c r="I868" s="31">
        <f t="shared" si="85"/>
        <v>4742.1599999999926</v>
      </c>
      <c r="J868" s="22">
        <f t="shared" si="82"/>
        <v>16.023566214595661</v>
      </c>
    </row>
    <row r="869" spans="1:10" hidden="1" x14ac:dyDescent="0.2">
      <c r="A869" s="11" t="s">
        <v>111</v>
      </c>
      <c r="B869" s="34" t="s">
        <v>112</v>
      </c>
      <c r="C869" s="3">
        <v>6500</v>
      </c>
      <c r="D869" s="3">
        <v>0</v>
      </c>
      <c r="E869" s="3">
        <v>7518</v>
      </c>
      <c r="F869" s="3">
        <v>7517.5</v>
      </c>
      <c r="G869" s="3">
        <f t="shared" si="83"/>
        <v>0.5</v>
      </c>
      <c r="H869" s="8">
        <f t="shared" si="84"/>
        <v>99.993349295025268</v>
      </c>
      <c r="I869" s="31">
        <f t="shared" si="85"/>
        <v>1017.5</v>
      </c>
      <c r="J869" s="22">
        <f t="shared" si="82"/>
        <v>15.653846153846146</v>
      </c>
    </row>
    <row r="870" spans="1:10" hidden="1" x14ac:dyDescent="0.2">
      <c r="A870" s="11" t="s">
        <v>113</v>
      </c>
      <c r="B870" s="34" t="s">
        <v>114</v>
      </c>
      <c r="C870" s="3">
        <v>798.27</v>
      </c>
      <c r="D870" s="3">
        <v>7518</v>
      </c>
      <c r="E870" s="3">
        <v>0</v>
      </c>
      <c r="F870" s="3">
        <v>0</v>
      </c>
      <c r="G870" s="3">
        <f t="shared" si="83"/>
        <v>0</v>
      </c>
      <c r="H870" s="8" t="e">
        <f t="shared" si="84"/>
        <v>#DIV/0!</v>
      </c>
      <c r="I870" s="31">
        <f t="shared" si="85"/>
        <v>-798.27</v>
      </c>
      <c r="J870" s="22">
        <f t="shared" si="82"/>
        <v>-100</v>
      </c>
    </row>
    <row r="871" spans="1:10" hidden="1" x14ac:dyDescent="0.2">
      <c r="A871" s="11" t="s">
        <v>117</v>
      </c>
      <c r="B871" s="34" t="s">
        <v>118</v>
      </c>
      <c r="C871" s="3">
        <v>22296.639999999999</v>
      </c>
      <c r="D871" s="3">
        <v>41274</v>
      </c>
      <c r="E871" s="3">
        <v>38931</v>
      </c>
      <c r="F871" s="3">
        <v>26819.57</v>
      </c>
      <c r="G871" s="3">
        <f t="shared" si="83"/>
        <v>12111.43</v>
      </c>
      <c r="H871" s="8">
        <f t="shared" si="84"/>
        <v>68.890010531453086</v>
      </c>
      <c r="I871" s="31">
        <f t="shared" si="85"/>
        <v>4522.93</v>
      </c>
      <c r="J871" s="22">
        <f t="shared" si="82"/>
        <v>20.285253742267912</v>
      </c>
    </row>
    <row r="872" spans="1:10" hidden="1" x14ac:dyDescent="0.2">
      <c r="A872" s="11" t="s">
        <v>123</v>
      </c>
      <c r="B872" s="34" t="s">
        <v>124</v>
      </c>
      <c r="C872" s="3">
        <v>22296.639999999999</v>
      </c>
      <c r="D872" s="3">
        <v>41274</v>
      </c>
      <c r="E872" s="3">
        <v>37831</v>
      </c>
      <c r="F872" s="3">
        <v>25726.01</v>
      </c>
      <c r="G872" s="3">
        <f t="shared" si="83"/>
        <v>12104.990000000002</v>
      </c>
      <c r="H872" s="8">
        <f t="shared" si="84"/>
        <v>68.002458301393034</v>
      </c>
      <c r="I872" s="31">
        <f t="shared" si="85"/>
        <v>3429.369999999999</v>
      </c>
      <c r="J872" s="22">
        <f t="shared" si="82"/>
        <v>15.380658251646878</v>
      </c>
    </row>
    <row r="873" spans="1:10" hidden="1" x14ac:dyDescent="0.2">
      <c r="A873" s="11" t="s">
        <v>127</v>
      </c>
      <c r="B873" s="34" t="s">
        <v>128</v>
      </c>
      <c r="C873" s="3">
        <v>0</v>
      </c>
      <c r="D873" s="3">
        <v>0</v>
      </c>
      <c r="E873" s="3">
        <v>1100</v>
      </c>
      <c r="F873" s="3">
        <v>1093.56</v>
      </c>
      <c r="G873" s="3">
        <f t="shared" si="83"/>
        <v>6.4400000000000546</v>
      </c>
      <c r="H873" s="8">
        <f t="shared" si="84"/>
        <v>99.414545454545447</v>
      </c>
      <c r="I873" s="31">
        <f t="shared" si="85"/>
        <v>1093.56</v>
      </c>
      <c r="J873" s="22">
        <f t="shared" si="82"/>
        <v>0</v>
      </c>
    </row>
    <row r="874" spans="1:10" hidden="1" x14ac:dyDescent="0.2">
      <c r="A874" s="11" t="s">
        <v>133</v>
      </c>
      <c r="B874" s="34" t="s">
        <v>134</v>
      </c>
      <c r="C874" s="3">
        <v>0</v>
      </c>
      <c r="D874" s="3">
        <v>0</v>
      </c>
      <c r="E874" s="3">
        <v>0</v>
      </c>
      <c r="F874" s="3">
        <v>0</v>
      </c>
      <c r="G874" s="3">
        <f t="shared" si="83"/>
        <v>0</v>
      </c>
      <c r="H874" s="8" t="e">
        <f t="shared" si="84"/>
        <v>#DIV/0!</v>
      </c>
      <c r="I874" s="31">
        <f t="shared" si="85"/>
        <v>0</v>
      </c>
      <c r="J874" s="22">
        <f t="shared" si="82"/>
        <v>0</v>
      </c>
    </row>
    <row r="875" spans="1:10" hidden="1" x14ac:dyDescent="0.2">
      <c r="A875" s="11" t="s">
        <v>135</v>
      </c>
      <c r="B875" s="34" t="s">
        <v>136</v>
      </c>
      <c r="C875" s="3">
        <v>0</v>
      </c>
      <c r="D875" s="3">
        <v>0</v>
      </c>
      <c r="E875" s="3">
        <v>0</v>
      </c>
      <c r="F875" s="3">
        <v>0</v>
      </c>
      <c r="G875" s="3">
        <f t="shared" si="83"/>
        <v>0</v>
      </c>
      <c r="H875" s="8" t="e">
        <f t="shared" si="84"/>
        <v>#DIV/0!</v>
      </c>
      <c r="I875" s="31">
        <f t="shared" si="85"/>
        <v>0</v>
      </c>
      <c r="J875" s="22">
        <f t="shared" si="82"/>
        <v>0</v>
      </c>
    </row>
    <row r="876" spans="1:10" hidden="1" x14ac:dyDescent="0.2">
      <c r="A876" s="11" t="s">
        <v>137</v>
      </c>
      <c r="B876" s="34" t="s">
        <v>138</v>
      </c>
      <c r="C876" s="3">
        <v>0</v>
      </c>
      <c r="D876" s="3">
        <v>0</v>
      </c>
      <c r="E876" s="3">
        <v>0</v>
      </c>
      <c r="F876" s="3">
        <v>0</v>
      </c>
      <c r="G876" s="3">
        <f t="shared" si="83"/>
        <v>0</v>
      </c>
      <c r="H876" s="8" t="e">
        <f t="shared" si="84"/>
        <v>#DIV/0!</v>
      </c>
      <c r="I876" s="31">
        <f t="shared" si="85"/>
        <v>0</v>
      </c>
      <c r="J876" s="22">
        <f t="shared" si="82"/>
        <v>0</v>
      </c>
    </row>
    <row r="877" spans="1:10" hidden="1" x14ac:dyDescent="0.2">
      <c r="A877" s="11" t="s">
        <v>139</v>
      </c>
      <c r="B877" s="34" t="s">
        <v>140</v>
      </c>
      <c r="C877" s="3">
        <v>0</v>
      </c>
      <c r="D877" s="3">
        <v>0</v>
      </c>
      <c r="E877" s="3">
        <v>0</v>
      </c>
      <c r="F877" s="3">
        <v>0</v>
      </c>
      <c r="G877" s="3">
        <f t="shared" si="83"/>
        <v>0</v>
      </c>
      <c r="H877" s="8" t="e">
        <f t="shared" si="84"/>
        <v>#DIV/0!</v>
      </c>
      <c r="I877" s="31">
        <f t="shared" si="85"/>
        <v>0</v>
      </c>
      <c r="J877" s="22">
        <f t="shared" si="82"/>
        <v>0</v>
      </c>
    </row>
    <row r="878" spans="1:10" hidden="1" x14ac:dyDescent="0.2">
      <c r="A878" s="11" t="s">
        <v>188</v>
      </c>
      <c r="B878" s="34" t="s">
        <v>230</v>
      </c>
      <c r="C878" s="3">
        <v>0</v>
      </c>
      <c r="D878" s="3">
        <v>0</v>
      </c>
      <c r="E878" s="3">
        <v>0</v>
      </c>
      <c r="F878" s="3">
        <v>0</v>
      </c>
      <c r="G878" s="3">
        <f t="shared" si="83"/>
        <v>0</v>
      </c>
      <c r="H878" s="8" t="e">
        <f t="shared" si="84"/>
        <v>#DIV/0!</v>
      </c>
      <c r="I878" s="31">
        <f t="shared" si="85"/>
        <v>0</v>
      </c>
      <c r="J878" s="22">
        <f t="shared" si="82"/>
        <v>0</v>
      </c>
    </row>
    <row r="879" spans="1:10" hidden="1" x14ac:dyDescent="0.2">
      <c r="A879" s="11" t="s">
        <v>231</v>
      </c>
      <c r="B879" s="34" t="s">
        <v>232</v>
      </c>
      <c r="C879" s="3">
        <v>0</v>
      </c>
      <c r="D879" s="3">
        <v>0</v>
      </c>
      <c r="E879" s="3">
        <v>0</v>
      </c>
      <c r="F879" s="3">
        <v>0</v>
      </c>
      <c r="G879" s="3">
        <f t="shared" si="83"/>
        <v>0</v>
      </c>
      <c r="H879" s="8" t="e">
        <f t="shared" si="84"/>
        <v>#DIV/0!</v>
      </c>
      <c r="I879" s="31">
        <f t="shared" si="85"/>
        <v>0</v>
      </c>
      <c r="J879" s="22">
        <f t="shared" si="82"/>
        <v>0</v>
      </c>
    </row>
    <row r="880" spans="1:10" hidden="1" x14ac:dyDescent="0.2">
      <c r="A880" s="24" t="s">
        <v>257</v>
      </c>
      <c r="B880" s="40" t="s">
        <v>258</v>
      </c>
      <c r="C880" s="29">
        <v>413183.25000000006</v>
      </c>
      <c r="D880" s="29">
        <v>494698</v>
      </c>
      <c r="E880" s="29">
        <v>479272</v>
      </c>
      <c r="F880" s="29">
        <v>464730.14999999997</v>
      </c>
      <c r="G880" s="29">
        <f t="shared" si="83"/>
        <v>14541.850000000035</v>
      </c>
      <c r="H880" s="25">
        <f t="shared" si="84"/>
        <v>96.965846116610194</v>
      </c>
      <c r="I880" s="30">
        <f t="shared" si="85"/>
        <v>51546.899999999907</v>
      </c>
      <c r="J880" s="26">
        <f t="shared" si="82"/>
        <v>12.475554127617698</v>
      </c>
    </row>
    <row r="881" spans="1:10" hidden="1" x14ac:dyDescent="0.2">
      <c r="A881" s="11" t="s">
        <v>99</v>
      </c>
      <c r="B881" s="34" t="s">
        <v>100</v>
      </c>
      <c r="C881" s="3">
        <v>413183.25000000006</v>
      </c>
      <c r="D881" s="3">
        <v>494698</v>
      </c>
      <c r="E881" s="3">
        <v>479272</v>
      </c>
      <c r="F881" s="3">
        <v>464730.14999999997</v>
      </c>
      <c r="G881" s="3">
        <f t="shared" si="83"/>
        <v>14541.850000000035</v>
      </c>
      <c r="H881" s="8">
        <f t="shared" si="84"/>
        <v>96.965846116610194</v>
      </c>
      <c r="I881" s="31">
        <f t="shared" si="85"/>
        <v>51546.899999999907</v>
      </c>
      <c r="J881" s="22">
        <f t="shared" si="82"/>
        <v>12.475554127617698</v>
      </c>
    </row>
    <row r="882" spans="1:10" hidden="1" x14ac:dyDescent="0.2">
      <c r="A882" s="11" t="s">
        <v>101</v>
      </c>
      <c r="B882" s="34" t="s">
        <v>102</v>
      </c>
      <c r="C882" s="3">
        <v>383588.34</v>
      </c>
      <c r="D882" s="3">
        <v>445906</v>
      </c>
      <c r="E882" s="3">
        <v>432823</v>
      </c>
      <c r="F882" s="3">
        <v>430393.07999999996</v>
      </c>
      <c r="G882" s="3">
        <f t="shared" si="83"/>
        <v>2429.9200000000419</v>
      </c>
      <c r="H882" s="8">
        <f t="shared" si="84"/>
        <v>99.438588060246332</v>
      </c>
      <c r="I882" s="31">
        <f t="shared" si="85"/>
        <v>46804.739999999932</v>
      </c>
      <c r="J882" s="22">
        <f t="shared" si="82"/>
        <v>12.201815102096148</v>
      </c>
    </row>
    <row r="883" spans="1:10" hidden="1" x14ac:dyDescent="0.2">
      <c r="A883" s="11" t="s">
        <v>103</v>
      </c>
      <c r="B883" s="34" t="s">
        <v>104</v>
      </c>
      <c r="C883" s="3">
        <v>320200.15000000002</v>
      </c>
      <c r="D883" s="3">
        <v>365497</v>
      </c>
      <c r="E883" s="3">
        <v>360214</v>
      </c>
      <c r="F883" s="3">
        <v>357841.11</v>
      </c>
      <c r="G883" s="3">
        <f t="shared" si="83"/>
        <v>2372.890000000014</v>
      </c>
      <c r="H883" s="8">
        <f t="shared" si="84"/>
        <v>99.341255475911538</v>
      </c>
      <c r="I883" s="31">
        <f t="shared" si="85"/>
        <v>37640.959999999963</v>
      </c>
      <c r="J883" s="22">
        <f t="shared" si="82"/>
        <v>11.755447335049652</v>
      </c>
    </row>
    <row r="884" spans="1:10" hidden="1" x14ac:dyDescent="0.2">
      <c r="A884" s="11" t="s">
        <v>105</v>
      </c>
      <c r="B884" s="34" t="s">
        <v>106</v>
      </c>
      <c r="C884" s="3">
        <v>320200.15000000002</v>
      </c>
      <c r="D884" s="3">
        <v>365497</v>
      </c>
      <c r="E884" s="3">
        <v>360214</v>
      </c>
      <c r="F884" s="3">
        <v>357841.11</v>
      </c>
      <c r="G884" s="3">
        <f t="shared" si="83"/>
        <v>2372.890000000014</v>
      </c>
      <c r="H884" s="8">
        <f t="shared" si="84"/>
        <v>99.341255475911538</v>
      </c>
      <c r="I884" s="31">
        <f t="shared" si="85"/>
        <v>37640.959999999963</v>
      </c>
      <c r="J884" s="22">
        <f t="shared" si="82"/>
        <v>11.755447335049652</v>
      </c>
    </row>
    <row r="885" spans="1:10" hidden="1" x14ac:dyDescent="0.2">
      <c r="A885" s="11" t="s">
        <v>107</v>
      </c>
      <c r="B885" s="34" t="s">
        <v>108</v>
      </c>
      <c r="C885" s="3">
        <v>63388.19</v>
      </c>
      <c r="D885" s="3">
        <v>80409</v>
      </c>
      <c r="E885" s="3">
        <v>72609</v>
      </c>
      <c r="F885" s="3">
        <v>72551.97</v>
      </c>
      <c r="G885" s="3">
        <f t="shared" si="83"/>
        <v>57.029999999998836</v>
      </c>
      <c r="H885" s="8">
        <f t="shared" si="84"/>
        <v>99.921456017849025</v>
      </c>
      <c r="I885" s="31">
        <f t="shared" si="85"/>
        <v>9163.7799999999988</v>
      </c>
      <c r="J885" s="22">
        <f t="shared" si="82"/>
        <v>14.456604613572338</v>
      </c>
    </row>
    <row r="886" spans="1:10" hidden="1" x14ac:dyDescent="0.2">
      <c r="A886" s="11" t="s">
        <v>109</v>
      </c>
      <c r="B886" s="34" t="s">
        <v>110</v>
      </c>
      <c r="C886" s="3">
        <v>29594.91</v>
      </c>
      <c r="D886" s="3">
        <v>48792</v>
      </c>
      <c r="E886" s="3">
        <v>46449</v>
      </c>
      <c r="F886" s="3">
        <v>34337.069999999992</v>
      </c>
      <c r="G886" s="3">
        <f t="shared" si="83"/>
        <v>12111.930000000008</v>
      </c>
      <c r="H886" s="8">
        <f t="shared" si="84"/>
        <v>73.924239488471216</v>
      </c>
      <c r="I886" s="31">
        <f t="shared" si="85"/>
        <v>4742.1599999999926</v>
      </c>
      <c r="J886" s="22">
        <f t="shared" si="82"/>
        <v>16.023566214595661</v>
      </c>
    </row>
    <row r="887" spans="1:10" hidden="1" x14ac:dyDescent="0.2">
      <c r="A887" s="11" t="s">
        <v>111</v>
      </c>
      <c r="B887" s="34" t="s">
        <v>112</v>
      </c>
      <c r="C887" s="3">
        <v>6500</v>
      </c>
      <c r="D887" s="3">
        <v>0</v>
      </c>
      <c r="E887" s="3">
        <v>7518</v>
      </c>
      <c r="F887" s="3">
        <v>7517.5</v>
      </c>
      <c r="G887" s="3">
        <f t="shared" si="83"/>
        <v>0.5</v>
      </c>
      <c r="H887" s="8">
        <f t="shared" si="84"/>
        <v>99.993349295025268</v>
      </c>
      <c r="I887" s="31">
        <f t="shared" si="85"/>
        <v>1017.5</v>
      </c>
      <c r="J887" s="22">
        <f t="shared" ref="J887:J950" si="86">IF(C887=0,0,F887/C887*100-100)</f>
        <v>15.653846153846146</v>
      </c>
    </row>
    <row r="888" spans="1:10" hidden="1" x14ac:dyDescent="0.2">
      <c r="A888" s="11" t="s">
        <v>113</v>
      </c>
      <c r="B888" s="34" t="s">
        <v>114</v>
      </c>
      <c r="C888" s="3">
        <v>798.27</v>
      </c>
      <c r="D888" s="3">
        <v>7518</v>
      </c>
      <c r="E888" s="3">
        <v>0</v>
      </c>
      <c r="F888" s="3">
        <v>0</v>
      </c>
      <c r="G888" s="3">
        <f t="shared" si="83"/>
        <v>0</v>
      </c>
      <c r="H888" s="8" t="e">
        <f t="shared" si="84"/>
        <v>#DIV/0!</v>
      </c>
      <c r="I888" s="31">
        <f t="shared" si="85"/>
        <v>-798.27</v>
      </c>
      <c r="J888" s="22">
        <f t="shared" si="86"/>
        <v>-100</v>
      </c>
    </row>
    <row r="889" spans="1:10" hidden="1" x14ac:dyDescent="0.2">
      <c r="A889" s="11" t="s">
        <v>117</v>
      </c>
      <c r="B889" s="34" t="s">
        <v>118</v>
      </c>
      <c r="C889" s="3">
        <v>22296.639999999999</v>
      </c>
      <c r="D889" s="3">
        <v>41274</v>
      </c>
      <c r="E889" s="3">
        <v>38931</v>
      </c>
      <c r="F889" s="3">
        <v>26819.57</v>
      </c>
      <c r="G889" s="3">
        <f t="shared" si="83"/>
        <v>12111.43</v>
      </c>
      <c r="H889" s="8">
        <f t="shared" si="84"/>
        <v>68.890010531453086</v>
      </c>
      <c r="I889" s="31">
        <f t="shared" si="85"/>
        <v>4522.93</v>
      </c>
      <c r="J889" s="22">
        <f t="shared" si="86"/>
        <v>20.285253742267912</v>
      </c>
    </row>
    <row r="890" spans="1:10" hidden="1" x14ac:dyDescent="0.2">
      <c r="A890" s="11" t="s">
        <v>123</v>
      </c>
      <c r="B890" s="34" t="s">
        <v>124</v>
      </c>
      <c r="C890" s="3">
        <v>22296.639999999999</v>
      </c>
      <c r="D890" s="3">
        <v>41274</v>
      </c>
      <c r="E890" s="3">
        <v>37831</v>
      </c>
      <c r="F890" s="3">
        <v>25726.01</v>
      </c>
      <c r="G890" s="3">
        <f t="shared" si="83"/>
        <v>12104.990000000002</v>
      </c>
      <c r="H890" s="8">
        <f t="shared" si="84"/>
        <v>68.002458301393034</v>
      </c>
      <c r="I890" s="31">
        <f t="shared" si="85"/>
        <v>3429.369999999999</v>
      </c>
      <c r="J890" s="22">
        <f t="shared" si="86"/>
        <v>15.380658251646878</v>
      </c>
    </row>
    <row r="891" spans="1:10" hidden="1" x14ac:dyDescent="0.2">
      <c r="A891" s="11" t="s">
        <v>127</v>
      </c>
      <c r="B891" s="34" t="s">
        <v>128</v>
      </c>
      <c r="C891" s="3">
        <v>0</v>
      </c>
      <c r="D891" s="3">
        <v>0</v>
      </c>
      <c r="E891" s="3">
        <v>1100</v>
      </c>
      <c r="F891" s="3">
        <v>1093.56</v>
      </c>
      <c r="G891" s="3">
        <f t="shared" si="83"/>
        <v>6.4400000000000546</v>
      </c>
      <c r="H891" s="8">
        <f t="shared" si="84"/>
        <v>99.414545454545447</v>
      </c>
      <c r="I891" s="31">
        <f t="shared" si="85"/>
        <v>1093.56</v>
      </c>
      <c r="J891" s="22">
        <f t="shared" si="86"/>
        <v>0</v>
      </c>
    </row>
    <row r="892" spans="1:10" hidden="1" x14ac:dyDescent="0.2">
      <c r="A892" s="24" t="s">
        <v>259</v>
      </c>
      <c r="B892" s="40" t="s">
        <v>260</v>
      </c>
      <c r="C892" s="29">
        <v>0</v>
      </c>
      <c r="D892" s="29">
        <v>0</v>
      </c>
      <c r="E892" s="29">
        <v>0</v>
      </c>
      <c r="F892" s="29">
        <v>0</v>
      </c>
      <c r="G892" s="29">
        <f t="shared" ref="G892:G955" si="87">E892-F892</f>
        <v>0</v>
      </c>
      <c r="H892" s="25" t="e">
        <f t="shared" si="84"/>
        <v>#DIV/0!</v>
      </c>
      <c r="I892" s="30">
        <f t="shared" si="85"/>
        <v>0</v>
      </c>
      <c r="J892" s="26">
        <f t="shared" si="86"/>
        <v>0</v>
      </c>
    </row>
    <row r="893" spans="1:10" hidden="1" x14ac:dyDescent="0.2">
      <c r="A893" s="11" t="s">
        <v>99</v>
      </c>
      <c r="B893" s="34" t="s">
        <v>100</v>
      </c>
      <c r="C893" s="3">
        <v>0</v>
      </c>
      <c r="D893" s="3">
        <v>0</v>
      </c>
      <c r="E893" s="3">
        <v>0</v>
      </c>
      <c r="F893" s="3">
        <v>0</v>
      </c>
      <c r="G893" s="3">
        <f t="shared" si="87"/>
        <v>0</v>
      </c>
      <c r="H893" s="8" t="e">
        <f t="shared" si="84"/>
        <v>#DIV/0!</v>
      </c>
      <c r="I893" s="31">
        <f t="shared" si="85"/>
        <v>0</v>
      </c>
      <c r="J893" s="22">
        <f t="shared" si="86"/>
        <v>0</v>
      </c>
    </row>
    <row r="894" spans="1:10" hidden="1" x14ac:dyDescent="0.2">
      <c r="A894" s="11" t="s">
        <v>109</v>
      </c>
      <c r="B894" s="34" t="s">
        <v>110</v>
      </c>
      <c r="C894" s="3">
        <v>0</v>
      </c>
      <c r="D894" s="3">
        <v>0</v>
      </c>
      <c r="E894" s="3">
        <v>0</v>
      </c>
      <c r="F894" s="3">
        <v>0</v>
      </c>
      <c r="G894" s="3">
        <f t="shared" si="87"/>
        <v>0</v>
      </c>
      <c r="H894" s="8" t="e">
        <f t="shared" si="84"/>
        <v>#DIV/0!</v>
      </c>
      <c r="I894" s="31">
        <f t="shared" si="85"/>
        <v>0</v>
      </c>
      <c r="J894" s="22">
        <f t="shared" si="86"/>
        <v>0</v>
      </c>
    </row>
    <row r="895" spans="1:10" hidden="1" x14ac:dyDescent="0.2">
      <c r="A895" s="11" t="s">
        <v>111</v>
      </c>
      <c r="B895" s="34" t="s">
        <v>112</v>
      </c>
      <c r="C895" s="3">
        <v>0</v>
      </c>
      <c r="D895" s="3">
        <v>0</v>
      </c>
      <c r="E895" s="3">
        <v>0</v>
      </c>
      <c r="F895" s="3">
        <v>0</v>
      </c>
      <c r="G895" s="3">
        <f t="shared" si="87"/>
        <v>0</v>
      </c>
      <c r="H895" s="8" t="e">
        <f t="shared" si="84"/>
        <v>#DIV/0!</v>
      </c>
      <c r="I895" s="31">
        <f t="shared" si="85"/>
        <v>0</v>
      </c>
      <c r="J895" s="22">
        <f t="shared" si="86"/>
        <v>0</v>
      </c>
    </row>
    <row r="896" spans="1:10" hidden="1" x14ac:dyDescent="0.2">
      <c r="A896" s="11" t="s">
        <v>113</v>
      </c>
      <c r="B896" s="34" t="s">
        <v>114</v>
      </c>
      <c r="C896" s="3">
        <v>0</v>
      </c>
      <c r="D896" s="3">
        <v>0</v>
      </c>
      <c r="E896" s="3">
        <v>0</v>
      </c>
      <c r="F896" s="3">
        <v>0</v>
      </c>
      <c r="G896" s="3">
        <f t="shared" si="87"/>
        <v>0</v>
      </c>
      <c r="H896" s="8" t="e">
        <f t="shared" si="84"/>
        <v>#DIV/0!</v>
      </c>
      <c r="I896" s="31">
        <f t="shared" si="85"/>
        <v>0</v>
      </c>
      <c r="J896" s="22">
        <f t="shared" si="86"/>
        <v>0</v>
      </c>
    </row>
    <row r="897" spans="1:10" hidden="1" x14ac:dyDescent="0.2">
      <c r="A897" s="11" t="s">
        <v>117</v>
      </c>
      <c r="B897" s="34" t="s">
        <v>118</v>
      </c>
      <c r="C897" s="3">
        <v>0</v>
      </c>
      <c r="D897" s="3">
        <v>0</v>
      </c>
      <c r="E897" s="3">
        <v>0</v>
      </c>
      <c r="F897" s="3">
        <v>0</v>
      </c>
      <c r="G897" s="3">
        <f t="shared" si="87"/>
        <v>0</v>
      </c>
      <c r="H897" s="8" t="e">
        <f t="shared" si="84"/>
        <v>#DIV/0!</v>
      </c>
      <c r="I897" s="31">
        <f t="shared" si="85"/>
        <v>0</v>
      </c>
      <c r="J897" s="22">
        <f t="shared" si="86"/>
        <v>0</v>
      </c>
    </row>
    <row r="898" spans="1:10" hidden="1" x14ac:dyDescent="0.2">
      <c r="A898" s="11" t="s">
        <v>127</v>
      </c>
      <c r="B898" s="34" t="s">
        <v>128</v>
      </c>
      <c r="C898" s="3">
        <v>0</v>
      </c>
      <c r="D898" s="3">
        <v>0</v>
      </c>
      <c r="E898" s="3">
        <v>0</v>
      </c>
      <c r="F898" s="3">
        <v>0</v>
      </c>
      <c r="G898" s="3">
        <f t="shared" si="87"/>
        <v>0</v>
      </c>
      <c r="H898" s="8" t="e">
        <f t="shared" si="84"/>
        <v>#DIV/0!</v>
      </c>
      <c r="I898" s="31">
        <f t="shared" si="85"/>
        <v>0</v>
      </c>
      <c r="J898" s="22">
        <f t="shared" si="86"/>
        <v>0</v>
      </c>
    </row>
    <row r="899" spans="1:10" hidden="1" x14ac:dyDescent="0.2">
      <c r="A899" s="11" t="s">
        <v>133</v>
      </c>
      <c r="B899" s="34" t="s">
        <v>134</v>
      </c>
      <c r="C899" s="3">
        <v>0</v>
      </c>
      <c r="D899" s="3">
        <v>0</v>
      </c>
      <c r="E899" s="3">
        <v>0</v>
      </c>
      <c r="F899" s="3">
        <v>0</v>
      </c>
      <c r="G899" s="3">
        <f t="shared" si="87"/>
        <v>0</v>
      </c>
      <c r="H899" s="8" t="e">
        <f t="shared" si="84"/>
        <v>#DIV/0!</v>
      </c>
      <c r="I899" s="31">
        <f t="shared" si="85"/>
        <v>0</v>
      </c>
      <c r="J899" s="22">
        <f t="shared" si="86"/>
        <v>0</v>
      </c>
    </row>
    <row r="900" spans="1:10" hidden="1" x14ac:dyDescent="0.2">
      <c r="A900" s="11" t="s">
        <v>135</v>
      </c>
      <c r="B900" s="34" t="s">
        <v>136</v>
      </c>
      <c r="C900" s="3">
        <v>0</v>
      </c>
      <c r="D900" s="3">
        <v>0</v>
      </c>
      <c r="E900" s="3">
        <v>0</v>
      </c>
      <c r="F900" s="3">
        <v>0</v>
      </c>
      <c r="G900" s="3">
        <f t="shared" si="87"/>
        <v>0</v>
      </c>
      <c r="H900" s="8" t="e">
        <f t="shared" si="84"/>
        <v>#DIV/0!</v>
      </c>
      <c r="I900" s="31">
        <f t="shared" si="85"/>
        <v>0</v>
      </c>
      <c r="J900" s="22">
        <f t="shared" si="86"/>
        <v>0</v>
      </c>
    </row>
    <row r="901" spans="1:10" hidden="1" x14ac:dyDescent="0.2">
      <c r="A901" s="11" t="s">
        <v>137</v>
      </c>
      <c r="B901" s="34" t="s">
        <v>138</v>
      </c>
      <c r="C901" s="3">
        <v>0</v>
      </c>
      <c r="D901" s="3">
        <v>0</v>
      </c>
      <c r="E901" s="3">
        <v>0</v>
      </c>
      <c r="F901" s="3">
        <v>0</v>
      </c>
      <c r="G901" s="3">
        <f t="shared" si="87"/>
        <v>0</v>
      </c>
      <c r="H901" s="8" t="e">
        <f t="shared" si="84"/>
        <v>#DIV/0!</v>
      </c>
      <c r="I901" s="31">
        <f t="shared" si="85"/>
        <v>0</v>
      </c>
      <c r="J901" s="22">
        <f t="shared" si="86"/>
        <v>0</v>
      </c>
    </row>
    <row r="902" spans="1:10" hidden="1" x14ac:dyDescent="0.2">
      <c r="A902" s="11" t="s">
        <v>139</v>
      </c>
      <c r="B902" s="34" t="s">
        <v>140</v>
      </c>
      <c r="C902" s="3">
        <v>0</v>
      </c>
      <c r="D902" s="3">
        <v>0</v>
      </c>
      <c r="E902" s="3">
        <v>0</v>
      </c>
      <c r="F902" s="3">
        <v>0</v>
      </c>
      <c r="G902" s="3">
        <f t="shared" si="87"/>
        <v>0</v>
      </c>
      <c r="H902" s="8" t="e">
        <f t="shared" si="84"/>
        <v>#DIV/0!</v>
      </c>
      <c r="I902" s="31">
        <f t="shared" si="85"/>
        <v>0</v>
      </c>
      <c r="J902" s="22">
        <f t="shared" si="86"/>
        <v>0</v>
      </c>
    </row>
    <row r="903" spans="1:10" hidden="1" x14ac:dyDescent="0.2">
      <c r="A903" s="11" t="s">
        <v>188</v>
      </c>
      <c r="B903" s="34" t="s">
        <v>230</v>
      </c>
      <c r="C903" s="3">
        <v>0</v>
      </c>
      <c r="D903" s="3">
        <v>0</v>
      </c>
      <c r="E903" s="3">
        <v>0</v>
      </c>
      <c r="F903" s="3">
        <v>0</v>
      </c>
      <c r="G903" s="3">
        <f t="shared" si="87"/>
        <v>0</v>
      </c>
      <c r="H903" s="8" t="e">
        <f t="shared" si="84"/>
        <v>#DIV/0!</v>
      </c>
      <c r="I903" s="31">
        <f t="shared" si="85"/>
        <v>0</v>
      </c>
      <c r="J903" s="22">
        <f t="shared" si="86"/>
        <v>0</v>
      </c>
    </row>
    <row r="904" spans="1:10" hidden="1" x14ac:dyDescent="0.2">
      <c r="A904" s="11" t="s">
        <v>231</v>
      </c>
      <c r="B904" s="34" t="s">
        <v>232</v>
      </c>
      <c r="C904" s="3">
        <v>0</v>
      </c>
      <c r="D904" s="3">
        <v>0</v>
      </c>
      <c r="E904" s="3">
        <v>0</v>
      </c>
      <c r="F904" s="3">
        <v>0</v>
      </c>
      <c r="G904" s="3">
        <f t="shared" si="87"/>
        <v>0</v>
      </c>
      <c r="H904" s="8" t="e">
        <f t="shared" si="84"/>
        <v>#DIV/0!</v>
      </c>
      <c r="I904" s="31">
        <f t="shared" si="85"/>
        <v>0</v>
      </c>
      <c r="J904" s="22">
        <f t="shared" si="86"/>
        <v>0</v>
      </c>
    </row>
    <row r="905" spans="1:10" hidden="1" x14ac:dyDescent="0.2">
      <c r="A905" s="24" t="s">
        <v>261</v>
      </c>
      <c r="B905" s="40" t="s">
        <v>262</v>
      </c>
      <c r="C905" s="29">
        <v>15961349.91</v>
      </c>
      <c r="D905" s="29">
        <v>18335177</v>
      </c>
      <c r="E905" s="29">
        <v>17952919</v>
      </c>
      <c r="F905" s="29">
        <v>17738705.350000001</v>
      </c>
      <c r="G905" s="29">
        <f t="shared" si="87"/>
        <v>214213.64999999851</v>
      </c>
      <c r="H905" s="25">
        <f t="shared" si="84"/>
        <v>98.806803227931923</v>
      </c>
      <c r="I905" s="30">
        <f t="shared" si="85"/>
        <v>1777355.4400000013</v>
      </c>
      <c r="J905" s="26">
        <f t="shared" si="86"/>
        <v>11.135370441860076</v>
      </c>
    </row>
    <row r="906" spans="1:10" hidden="1" x14ac:dyDescent="0.2">
      <c r="A906" s="11" t="s">
        <v>99</v>
      </c>
      <c r="B906" s="34" t="s">
        <v>100</v>
      </c>
      <c r="C906" s="3">
        <v>15961349.91</v>
      </c>
      <c r="D906" s="3">
        <v>18335177</v>
      </c>
      <c r="E906" s="3">
        <v>17952919</v>
      </c>
      <c r="F906" s="3">
        <v>17738705.350000001</v>
      </c>
      <c r="G906" s="3">
        <f t="shared" si="87"/>
        <v>214213.64999999851</v>
      </c>
      <c r="H906" s="8">
        <f t="shared" si="84"/>
        <v>98.806803227931923</v>
      </c>
      <c r="I906" s="31">
        <f t="shared" si="85"/>
        <v>1777355.4400000013</v>
      </c>
      <c r="J906" s="22">
        <f t="shared" si="86"/>
        <v>11.135370441860076</v>
      </c>
    </row>
    <row r="907" spans="1:10" hidden="1" x14ac:dyDescent="0.2">
      <c r="A907" s="11" t="s">
        <v>174</v>
      </c>
      <c r="B907" s="34" t="s">
        <v>175</v>
      </c>
      <c r="C907" s="3">
        <v>15961349.91</v>
      </c>
      <c r="D907" s="3">
        <v>18335177</v>
      </c>
      <c r="E907" s="3">
        <v>17952919</v>
      </c>
      <c r="F907" s="3">
        <v>17738705.350000001</v>
      </c>
      <c r="G907" s="3">
        <f t="shared" si="87"/>
        <v>214213.64999999851</v>
      </c>
      <c r="H907" s="8">
        <f t="shared" si="84"/>
        <v>98.806803227931923</v>
      </c>
      <c r="I907" s="31">
        <f t="shared" si="85"/>
        <v>1777355.4400000013</v>
      </c>
      <c r="J907" s="22">
        <f t="shared" si="86"/>
        <v>11.135370441860076</v>
      </c>
    </row>
    <row r="908" spans="1:10" hidden="1" x14ac:dyDescent="0.2">
      <c r="A908" s="11" t="s">
        <v>263</v>
      </c>
      <c r="B908" s="34" t="s">
        <v>264</v>
      </c>
      <c r="C908" s="3">
        <v>15961349.91</v>
      </c>
      <c r="D908" s="3">
        <v>18335177</v>
      </c>
      <c r="E908" s="3">
        <v>17952919</v>
      </c>
      <c r="F908" s="3">
        <v>17738705.350000001</v>
      </c>
      <c r="G908" s="3">
        <f t="shared" si="87"/>
        <v>214213.64999999851</v>
      </c>
      <c r="H908" s="8">
        <f t="shared" si="84"/>
        <v>98.806803227931923</v>
      </c>
      <c r="I908" s="31">
        <f t="shared" si="85"/>
        <v>1777355.4400000013</v>
      </c>
      <c r="J908" s="22">
        <f t="shared" si="86"/>
        <v>11.135370441860076</v>
      </c>
    </row>
    <row r="909" spans="1:10" hidden="1" x14ac:dyDescent="0.2">
      <c r="A909" s="11" t="s">
        <v>135</v>
      </c>
      <c r="B909" s="34" t="s">
        <v>136</v>
      </c>
      <c r="C909" s="3">
        <v>0</v>
      </c>
      <c r="D909" s="3">
        <v>0</v>
      </c>
      <c r="E909" s="3">
        <v>0</v>
      </c>
      <c r="F909" s="3">
        <v>0</v>
      </c>
      <c r="G909" s="3">
        <f t="shared" si="87"/>
        <v>0</v>
      </c>
      <c r="H909" s="8" t="e">
        <f t="shared" si="84"/>
        <v>#DIV/0!</v>
      </c>
      <c r="I909" s="31">
        <f t="shared" si="85"/>
        <v>0</v>
      </c>
      <c r="J909" s="22">
        <f t="shared" si="86"/>
        <v>0</v>
      </c>
    </row>
    <row r="910" spans="1:10" hidden="1" x14ac:dyDescent="0.2">
      <c r="A910" s="11" t="s">
        <v>178</v>
      </c>
      <c r="B910" s="34" t="s">
        <v>179</v>
      </c>
      <c r="C910" s="3">
        <v>0</v>
      </c>
      <c r="D910" s="3">
        <v>0</v>
      </c>
      <c r="E910" s="3">
        <v>0</v>
      </c>
      <c r="F910" s="3">
        <v>0</v>
      </c>
      <c r="G910" s="3">
        <f t="shared" si="87"/>
        <v>0</v>
      </c>
      <c r="H910" s="8" t="e">
        <f t="shared" si="84"/>
        <v>#DIV/0!</v>
      </c>
      <c r="I910" s="31">
        <f t="shared" si="85"/>
        <v>0</v>
      </c>
      <c r="J910" s="22">
        <f t="shared" si="86"/>
        <v>0</v>
      </c>
    </row>
    <row r="911" spans="1:10" hidden="1" x14ac:dyDescent="0.2">
      <c r="A911" s="11" t="s">
        <v>265</v>
      </c>
      <c r="B911" s="34" t="s">
        <v>266</v>
      </c>
      <c r="C911" s="3">
        <v>0</v>
      </c>
      <c r="D911" s="3">
        <v>0</v>
      </c>
      <c r="E911" s="3">
        <v>0</v>
      </c>
      <c r="F911" s="3">
        <v>0</v>
      </c>
      <c r="G911" s="3">
        <f t="shared" si="87"/>
        <v>0</v>
      </c>
      <c r="H911" s="8" t="e">
        <f t="shared" si="84"/>
        <v>#DIV/0!</v>
      </c>
      <c r="I911" s="31">
        <f t="shared" si="85"/>
        <v>0</v>
      </c>
      <c r="J911" s="22">
        <f t="shared" si="86"/>
        <v>0</v>
      </c>
    </row>
    <row r="912" spans="1:10" ht="25.5" hidden="1" x14ac:dyDescent="0.2">
      <c r="A912" s="24" t="s">
        <v>267</v>
      </c>
      <c r="B912" s="40" t="s">
        <v>268</v>
      </c>
      <c r="C912" s="29">
        <v>11900800</v>
      </c>
      <c r="D912" s="29">
        <v>12893351</v>
      </c>
      <c r="E912" s="29">
        <v>12872800</v>
      </c>
      <c r="F912" s="29">
        <v>12872800</v>
      </c>
      <c r="G912" s="29">
        <f t="shared" si="87"/>
        <v>0</v>
      </c>
      <c r="H912" s="25">
        <f t="shared" ref="H912:H975" si="88">F912/E912*100</f>
        <v>100</v>
      </c>
      <c r="I912" s="30">
        <f t="shared" ref="I912:I975" si="89">F912-C912</f>
        <v>972000</v>
      </c>
      <c r="J912" s="26">
        <f t="shared" si="86"/>
        <v>8.1675181500403369</v>
      </c>
    </row>
    <row r="913" spans="1:10" hidden="1" x14ac:dyDescent="0.2">
      <c r="A913" s="11" t="s">
        <v>99</v>
      </c>
      <c r="B913" s="34" t="s">
        <v>100</v>
      </c>
      <c r="C913" s="3">
        <v>11900800</v>
      </c>
      <c r="D913" s="3">
        <v>12893351</v>
      </c>
      <c r="E913" s="3">
        <v>12872800</v>
      </c>
      <c r="F913" s="3">
        <v>12872800</v>
      </c>
      <c r="G913" s="3">
        <f t="shared" si="87"/>
        <v>0</v>
      </c>
      <c r="H913" s="8">
        <f t="shared" si="88"/>
        <v>100</v>
      </c>
      <c r="I913" s="31">
        <f t="shared" si="89"/>
        <v>972000</v>
      </c>
      <c r="J913" s="22">
        <f t="shared" si="86"/>
        <v>8.1675181500403369</v>
      </c>
    </row>
    <row r="914" spans="1:10" hidden="1" x14ac:dyDescent="0.2">
      <c r="A914" s="11" t="s">
        <v>174</v>
      </c>
      <c r="B914" s="34" t="s">
        <v>175</v>
      </c>
      <c r="C914" s="3">
        <v>11900800</v>
      </c>
      <c r="D914" s="3">
        <v>12893351</v>
      </c>
      <c r="E914" s="3">
        <v>12872800</v>
      </c>
      <c r="F914" s="3">
        <v>12872800</v>
      </c>
      <c r="G914" s="3">
        <f t="shared" si="87"/>
        <v>0</v>
      </c>
      <c r="H914" s="8">
        <f t="shared" si="88"/>
        <v>100</v>
      </c>
      <c r="I914" s="31">
        <f t="shared" si="89"/>
        <v>972000</v>
      </c>
      <c r="J914" s="22">
        <f t="shared" si="86"/>
        <v>8.1675181500403369</v>
      </c>
    </row>
    <row r="915" spans="1:10" hidden="1" x14ac:dyDescent="0.2">
      <c r="A915" s="11" t="s">
        <v>263</v>
      </c>
      <c r="B915" s="34" t="s">
        <v>264</v>
      </c>
      <c r="C915" s="3">
        <v>11900800</v>
      </c>
      <c r="D915" s="3">
        <v>12893351</v>
      </c>
      <c r="E915" s="3">
        <v>12872800</v>
      </c>
      <c r="F915" s="3">
        <v>12872800</v>
      </c>
      <c r="G915" s="3">
        <f t="shared" si="87"/>
        <v>0</v>
      </c>
      <c r="H915" s="8">
        <f t="shared" si="88"/>
        <v>100</v>
      </c>
      <c r="I915" s="31">
        <f t="shared" si="89"/>
        <v>972000</v>
      </c>
      <c r="J915" s="22">
        <f t="shared" si="86"/>
        <v>8.1675181500403369</v>
      </c>
    </row>
    <row r="916" spans="1:10" ht="25.5" hidden="1" x14ac:dyDescent="0.2">
      <c r="A916" s="24" t="s">
        <v>269</v>
      </c>
      <c r="B916" s="40" t="s">
        <v>270</v>
      </c>
      <c r="C916" s="29">
        <v>3925594.46</v>
      </c>
      <c r="D916" s="29">
        <v>4691826</v>
      </c>
      <c r="E916" s="29">
        <v>4691826</v>
      </c>
      <c r="F916" s="29">
        <v>4477951.66</v>
      </c>
      <c r="G916" s="29">
        <f t="shared" si="87"/>
        <v>213874.33999999985</v>
      </c>
      <c r="H916" s="25">
        <f t="shared" si="88"/>
        <v>95.441554311690169</v>
      </c>
      <c r="I916" s="30">
        <f t="shared" si="89"/>
        <v>552357.20000000019</v>
      </c>
      <c r="J916" s="26">
        <f t="shared" si="86"/>
        <v>14.070663835204215</v>
      </c>
    </row>
    <row r="917" spans="1:10" hidden="1" x14ac:dyDescent="0.2">
      <c r="A917" s="11" t="s">
        <v>99</v>
      </c>
      <c r="B917" s="34" t="s">
        <v>100</v>
      </c>
      <c r="C917" s="3">
        <v>3925594.46</v>
      </c>
      <c r="D917" s="3">
        <v>4691826</v>
      </c>
      <c r="E917" s="3">
        <v>4691826</v>
      </c>
      <c r="F917" s="3">
        <v>4477951.66</v>
      </c>
      <c r="G917" s="3">
        <f t="shared" si="87"/>
        <v>213874.33999999985</v>
      </c>
      <c r="H917" s="8">
        <f t="shared" si="88"/>
        <v>95.441554311690169</v>
      </c>
      <c r="I917" s="31">
        <f t="shared" si="89"/>
        <v>552357.20000000019</v>
      </c>
      <c r="J917" s="22">
        <f t="shared" si="86"/>
        <v>14.070663835204215</v>
      </c>
    </row>
    <row r="918" spans="1:10" hidden="1" x14ac:dyDescent="0.2">
      <c r="A918" s="11" t="s">
        <v>174</v>
      </c>
      <c r="B918" s="34" t="s">
        <v>175</v>
      </c>
      <c r="C918" s="3">
        <v>3925594.46</v>
      </c>
      <c r="D918" s="3">
        <v>4691826</v>
      </c>
      <c r="E918" s="3">
        <v>4691826</v>
      </c>
      <c r="F918" s="3">
        <v>4477951.66</v>
      </c>
      <c r="G918" s="3">
        <f t="shared" si="87"/>
        <v>213874.33999999985</v>
      </c>
      <c r="H918" s="8">
        <f t="shared" si="88"/>
        <v>95.441554311690169</v>
      </c>
      <c r="I918" s="31">
        <f t="shared" si="89"/>
        <v>552357.20000000019</v>
      </c>
      <c r="J918" s="22">
        <f t="shared" si="86"/>
        <v>14.070663835204215</v>
      </c>
    </row>
    <row r="919" spans="1:10" hidden="1" x14ac:dyDescent="0.2">
      <c r="A919" s="11" t="s">
        <v>263</v>
      </c>
      <c r="B919" s="34" t="s">
        <v>264</v>
      </c>
      <c r="C919" s="3">
        <v>3925594.46</v>
      </c>
      <c r="D919" s="3">
        <v>4691826</v>
      </c>
      <c r="E919" s="3">
        <v>4691826</v>
      </c>
      <c r="F919" s="3">
        <v>4477951.66</v>
      </c>
      <c r="G919" s="3">
        <f t="shared" si="87"/>
        <v>213874.33999999985</v>
      </c>
      <c r="H919" s="8">
        <f t="shared" si="88"/>
        <v>95.441554311690169</v>
      </c>
      <c r="I919" s="31">
        <f t="shared" si="89"/>
        <v>552357.20000000019</v>
      </c>
      <c r="J919" s="22">
        <f t="shared" si="86"/>
        <v>14.070663835204215</v>
      </c>
    </row>
    <row r="920" spans="1:10" hidden="1" x14ac:dyDescent="0.2">
      <c r="A920" s="24" t="s">
        <v>271</v>
      </c>
      <c r="B920" s="40" t="s">
        <v>272</v>
      </c>
      <c r="C920" s="29">
        <v>0</v>
      </c>
      <c r="D920" s="29">
        <v>0</v>
      </c>
      <c r="E920" s="29">
        <v>0</v>
      </c>
      <c r="F920" s="29">
        <v>0</v>
      </c>
      <c r="G920" s="29">
        <f t="shared" si="87"/>
        <v>0</v>
      </c>
      <c r="H920" s="25" t="e">
        <f t="shared" si="88"/>
        <v>#DIV/0!</v>
      </c>
      <c r="I920" s="30">
        <f t="shared" si="89"/>
        <v>0</v>
      </c>
      <c r="J920" s="26">
        <f t="shared" si="86"/>
        <v>0</v>
      </c>
    </row>
    <row r="921" spans="1:10" hidden="1" x14ac:dyDescent="0.2">
      <c r="A921" s="11" t="s">
        <v>135</v>
      </c>
      <c r="B921" s="34" t="s">
        <v>136</v>
      </c>
      <c r="C921" s="3">
        <v>0</v>
      </c>
      <c r="D921" s="3">
        <v>0</v>
      </c>
      <c r="E921" s="3">
        <v>0</v>
      </c>
      <c r="F921" s="3">
        <v>0</v>
      </c>
      <c r="G921" s="3">
        <f t="shared" si="87"/>
        <v>0</v>
      </c>
      <c r="H921" s="8" t="e">
        <f t="shared" si="88"/>
        <v>#DIV/0!</v>
      </c>
      <c r="I921" s="31">
        <f t="shared" si="89"/>
        <v>0</v>
      </c>
      <c r="J921" s="22">
        <f t="shared" si="86"/>
        <v>0</v>
      </c>
    </row>
    <row r="922" spans="1:10" hidden="1" x14ac:dyDescent="0.2">
      <c r="A922" s="11" t="s">
        <v>178</v>
      </c>
      <c r="B922" s="34" t="s">
        <v>179</v>
      </c>
      <c r="C922" s="3">
        <v>0</v>
      </c>
      <c r="D922" s="3">
        <v>0</v>
      </c>
      <c r="E922" s="3">
        <v>0</v>
      </c>
      <c r="F922" s="3">
        <v>0</v>
      </c>
      <c r="G922" s="3">
        <f t="shared" si="87"/>
        <v>0</v>
      </c>
      <c r="H922" s="8" t="e">
        <f t="shared" si="88"/>
        <v>#DIV/0!</v>
      </c>
      <c r="I922" s="31">
        <f t="shared" si="89"/>
        <v>0</v>
      </c>
      <c r="J922" s="22">
        <f t="shared" si="86"/>
        <v>0</v>
      </c>
    </row>
    <row r="923" spans="1:10" hidden="1" x14ac:dyDescent="0.2">
      <c r="A923" s="11" t="s">
        <v>265</v>
      </c>
      <c r="B923" s="34" t="s">
        <v>266</v>
      </c>
      <c r="C923" s="3">
        <v>0</v>
      </c>
      <c r="D923" s="3">
        <v>0</v>
      </c>
      <c r="E923" s="3">
        <v>0</v>
      </c>
      <c r="F923" s="3">
        <v>0</v>
      </c>
      <c r="G923" s="3">
        <f t="shared" si="87"/>
        <v>0</v>
      </c>
      <c r="H923" s="8" t="e">
        <f t="shared" si="88"/>
        <v>#DIV/0!</v>
      </c>
      <c r="I923" s="31">
        <f t="shared" si="89"/>
        <v>0</v>
      </c>
      <c r="J923" s="22">
        <f t="shared" si="86"/>
        <v>0</v>
      </c>
    </row>
    <row r="924" spans="1:10" hidden="1" x14ac:dyDescent="0.2">
      <c r="A924" s="24" t="s">
        <v>273</v>
      </c>
      <c r="B924" s="40" t="s">
        <v>39</v>
      </c>
      <c r="C924" s="29">
        <v>105175.45</v>
      </c>
      <c r="D924" s="29">
        <v>750000</v>
      </c>
      <c r="E924" s="29">
        <v>388293</v>
      </c>
      <c r="F924" s="29">
        <v>387953.69</v>
      </c>
      <c r="G924" s="29">
        <f t="shared" si="87"/>
        <v>339.30999999999767</v>
      </c>
      <c r="H924" s="25">
        <f t="shared" si="88"/>
        <v>99.912614958291798</v>
      </c>
      <c r="I924" s="30">
        <f t="shared" si="89"/>
        <v>282778.23999999999</v>
      </c>
      <c r="J924" s="26">
        <f t="shared" si="86"/>
        <v>268.86335166619205</v>
      </c>
    </row>
    <row r="925" spans="1:10" hidden="1" x14ac:dyDescent="0.2">
      <c r="A925" s="11" t="s">
        <v>99</v>
      </c>
      <c r="B925" s="34" t="s">
        <v>100</v>
      </c>
      <c r="C925" s="3">
        <v>105175.45</v>
      </c>
      <c r="D925" s="3">
        <v>750000</v>
      </c>
      <c r="E925" s="3">
        <v>388293</v>
      </c>
      <c r="F925" s="3">
        <v>387953.69</v>
      </c>
      <c r="G925" s="3">
        <f t="shared" si="87"/>
        <v>339.30999999999767</v>
      </c>
      <c r="H925" s="8">
        <f t="shared" si="88"/>
        <v>99.912614958291798</v>
      </c>
      <c r="I925" s="31">
        <f t="shared" si="89"/>
        <v>282778.23999999999</v>
      </c>
      <c r="J925" s="22">
        <f t="shared" si="86"/>
        <v>268.86335166619205</v>
      </c>
    </row>
    <row r="926" spans="1:10" hidden="1" x14ac:dyDescent="0.2">
      <c r="A926" s="11" t="s">
        <v>174</v>
      </c>
      <c r="B926" s="34" t="s">
        <v>175</v>
      </c>
      <c r="C926" s="3">
        <v>105175.45</v>
      </c>
      <c r="D926" s="3">
        <v>750000</v>
      </c>
      <c r="E926" s="3">
        <v>388293</v>
      </c>
      <c r="F926" s="3">
        <v>387953.69</v>
      </c>
      <c r="G926" s="3">
        <f t="shared" si="87"/>
        <v>339.30999999999767</v>
      </c>
      <c r="H926" s="8">
        <f t="shared" si="88"/>
        <v>99.912614958291798</v>
      </c>
      <c r="I926" s="31">
        <f t="shared" si="89"/>
        <v>282778.23999999999</v>
      </c>
      <c r="J926" s="22">
        <f t="shared" si="86"/>
        <v>268.86335166619205</v>
      </c>
    </row>
    <row r="927" spans="1:10" hidden="1" x14ac:dyDescent="0.2">
      <c r="A927" s="11" t="s">
        <v>263</v>
      </c>
      <c r="B927" s="34" t="s">
        <v>264</v>
      </c>
      <c r="C927" s="3">
        <v>105175.45</v>
      </c>
      <c r="D927" s="3">
        <v>750000</v>
      </c>
      <c r="E927" s="3">
        <v>388293</v>
      </c>
      <c r="F927" s="3">
        <v>387953.69</v>
      </c>
      <c r="G927" s="3">
        <f t="shared" si="87"/>
        <v>339.30999999999767</v>
      </c>
      <c r="H927" s="8">
        <f t="shared" si="88"/>
        <v>99.912614958291798</v>
      </c>
      <c r="I927" s="31">
        <f t="shared" si="89"/>
        <v>282778.23999999999</v>
      </c>
      <c r="J927" s="22">
        <f t="shared" si="86"/>
        <v>268.86335166619205</v>
      </c>
    </row>
    <row r="928" spans="1:10" hidden="1" x14ac:dyDescent="0.2">
      <c r="A928" s="11" t="s">
        <v>135</v>
      </c>
      <c r="B928" s="34" t="s">
        <v>136</v>
      </c>
      <c r="C928" s="3">
        <v>0</v>
      </c>
      <c r="D928" s="3">
        <v>0</v>
      </c>
      <c r="E928" s="3">
        <v>0</v>
      </c>
      <c r="F928" s="3">
        <v>0</v>
      </c>
      <c r="G928" s="3">
        <f t="shared" si="87"/>
        <v>0</v>
      </c>
      <c r="H928" s="8" t="e">
        <f t="shared" si="88"/>
        <v>#DIV/0!</v>
      </c>
      <c r="I928" s="31">
        <f t="shared" si="89"/>
        <v>0</v>
      </c>
      <c r="J928" s="22">
        <f t="shared" si="86"/>
        <v>0</v>
      </c>
    </row>
    <row r="929" spans="1:10" hidden="1" x14ac:dyDescent="0.2">
      <c r="A929" s="11" t="s">
        <v>178</v>
      </c>
      <c r="B929" s="34" t="s">
        <v>179</v>
      </c>
      <c r="C929" s="3">
        <v>0</v>
      </c>
      <c r="D929" s="3">
        <v>0</v>
      </c>
      <c r="E929" s="3">
        <v>0</v>
      </c>
      <c r="F929" s="3">
        <v>0</v>
      </c>
      <c r="G929" s="3">
        <f t="shared" si="87"/>
        <v>0</v>
      </c>
      <c r="H929" s="8" t="e">
        <f t="shared" si="88"/>
        <v>#DIV/0!</v>
      </c>
      <c r="I929" s="31">
        <f t="shared" si="89"/>
        <v>0</v>
      </c>
      <c r="J929" s="22">
        <f t="shared" si="86"/>
        <v>0</v>
      </c>
    </row>
    <row r="930" spans="1:10" hidden="1" x14ac:dyDescent="0.2">
      <c r="A930" s="11" t="s">
        <v>265</v>
      </c>
      <c r="B930" s="34" t="s">
        <v>266</v>
      </c>
      <c r="C930" s="3">
        <v>0</v>
      </c>
      <c r="D930" s="3">
        <v>0</v>
      </c>
      <c r="E930" s="3">
        <v>0</v>
      </c>
      <c r="F930" s="3">
        <v>0</v>
      </c>
      <c r="G930" s="3">
        <f t="shared" si="87"/>
        <v>0</v>
      </c>
      <c r="H930" s="8" t="e">
        <f t="shared" si="88"/>
        <v>#DIV/0!</v>
      </c>
      <c r="I930" s="31">
        <f t="shared" si="89"/>
        <v>0</v>
      </c>
      <c r="J930" s="22">
        <f t="shared" si="86"/>
        <v>0</v>
      </c>
    </row>
    <row r="931" spans="1:10" ht="25.5" hidden="1" x14ac:dyDescent="0.2">
      <c r="A931" s="24" t="s">
        <v>274</v>
      </c>
      <c r="B931" s="40" t="s">
        <v>275</v>
      </c>
      <c r="C931" s="29">
        <v>29780</v>
      </c>
      <c r="D931" s="29">
        <v>0</v>
      </c>
      <c r="E931" s="29">
        <v>0</v>
      </c>
      <c r="F931" s="29">
        <v>0</v>
      </c>
      <c r="G931" s="29">
        <f t="shared" si="87"/>
        <v>0</v>
      </c>
      <c r="H931" s="25" t="e">
        <f t="shared" si="88"/>
        <v>#DIV/0!</v>
      </c>
      <c r="I931" s="30">
        <f t="shared" si="89"/>
        <v>-29780</v>
      </c>
      <c r="J931" s="26">
        <f t="shared" si="86"/>
        <v>-100</v>
      </c>
    </row>
    <row r="932" spans="1:10" hidden="1" x14ac:dyDescent="0.2">
      <c r="A932" s="11" t="s">
        <v>99</v>
      </c>
      <c r="B932" s="34" t="s">
        <v>100</v>
      </c>
      <c r="C932" s="3">
        <v>29780</v>
      </c>
      <c r="D932" s="3">
        <v>0</v>
      </c>
      <c r="E932" s="3">
        <v>0</v>
      </c>
      <c r="F932" s="3">
        <v>0</v>
      </c>
      <c r="G932" s="3">
        <f t="shared" si="87"/>
        <v>0</v>
      </c>
      <c r="H932" s="8" t="e">
        <f t="shared" si="88"/>
        <v>#DIV/0!</v>
      </c>
      <c r="I932" s="31">
        <f t="shared" si="89"/>
        <v>-29780</v>
      </c>
      <c r="J932" s="22">
        <f t="shared" si="86"/>
        <v>-100</v>
      </c>
    </row>
    <row r="933" spans="1:10" hidden="1" x14ac:dyDescent="0.2">
      <c r="A933" s="11" t="s">
        <v>174</v>
      </c>
      <c r="B933" s="34" t="s">
        <v>175</v>
      </c>
      <c r="C933" s="3">
        <v>29780</v>
      </c>
      <c r="D933" s="3">
        <v>0</v>
      </c>
      <c r="E933" s="3">
        <v>0</v>
      </c>
      <c r="F933" s="3">
        <v>0</v>
      </c>
      <c r="G933" s="3">
        <f t="shared" si="87"/>
        <v>0</v>
      </c>
      <c r="H933" s="8" t="e">
        <f t="shared" si="88"/>
        <v>#DIV/0!</v>
      </c>
      <c r="I933" s="31">
        <f t="shared" si="89"/>
        <v>-29780</v>
      </c>
      <c r="J933" s="22">
        <f t="shared" si="86"/>
        <v>-100</v>
      </c>
    </row>
    <row r="934" spans="1:10" hidden="1" x14ac:dyDescent="0.2">
      <c r="A934" s="11" t="s">
        <v>263</v>
      </c>
      <c r="B934" s="34" t="s">
        <v>264</v>
      </c>
      <c r="C934" s="3">
        <v>29780</v>
      </c>
      <c r="D934" s="3">
        <v>0</v>
      </c>
      <c r="E934" s="3">
        <v>0</v>
      </c>
      <c r="F934" s="3">
        <v>0</v>
      </c>
      <c r="G934" s="3">
        <f t="shared" si="87"/>
        <v>0</v>
      </c>
      <c r="H934" s="8" t="e">
        <f t="shared" si="88"/>
        <v>#DIV/0!</v>
      </c>
      <c r="I934" s="31">
        <f t="shared" si="89"/>
        <v>-29780</v>
      </c>
      <c r="J934" s="22">
        <f t="shared" si="86"/>
        <v>-100</v>
      </c>
    </row>
    <row r="935" spans="1:10" hidden="1" x14ac:dyDescent="0.2">
      <c r="A935" s="11" t="s">
        <v>135</v>
      </c>
      <c r="B935" s="34" t="s">
        <v>136</v>
      </c>
      <c r="C935" s="3">
        <v>0</v>
      </c>
      <c r="D935" s="3">
        <v>0</v>
      </c>
      <c r="E935" s="3">
        <v>0</v>
      </c>
      <c r="F935" s="3">
        <v>0</v>
      </c>
      <c r="G935" s="3">
        <f t="shared" si="87"/>
        <v>0</v>
      </c>
      <c r="H935" s="8" t="e">
        <f t="shared" si="88"/>
        <v>#DIV/0!</v>
      </c>
      <c r="I935" s="31">
        <f t="shared" si="89"/>
        <v>0</v>
      </c>
      <c r="J935" s="22">
        <f t="shared" si="86"/>
        <v>0</v>
      </c>
    </row>
    <row r="936" spans="1:10" hidden="1" x14ac:dyDescent="0.2">
      <c r="A936" s="11" t="s">
        <v>178</v>
      </c>
      <c r="B936" s="34" t="s">
        <v>179</v>
      </c>
      <c r="C936" s="3">
        <v>0</v>
      </c>
      <c r="D936" s="3">
        <v>0</v>
      </c>
      <c r="E936" s="3">
        <v>0</v>
      </c>
      <c r="F936" s="3">
        <v>0</v>
      </c>
      <c r="G936" s="3">
        <f t="shared" si="87"/>
        <v>0</v>
      </c>
      <c r="H936" s="8" t="e">
        <f t="shared" si="88"/>
        <v>#DIV/0!</v>
      </c>
      <c r="I936" s="31">
        <f t="shared" si="89"/>
        <v>0</v>
      </c>
      <c r="J936" s="22">
        <f t="shared" si="86"/>
        <v>0</v>
      </c>
    </row>
    <row r="937" spans="1:10" hidden="1" x14ac:dyDescent="0.2">
      <c r="A937" s="11" t="s">
        <v>265</v>
      </c>
      <c r="B937" s="34" t="s">
        <v>266</v>
      </c>
      <c r="C937" s="3">
        <v>0</v>
      </c>
      <c r="D937" s="3">
        <v>0</v>
      </c>
      <c r="E937" s="3">
        <v>0</v>
      </c>
      <c r="F937" s="3">
        <v>0</v>
      </c>
      <c r="G937" s="3">
        <f t="shared" si="87"/>
        <v>0</v>
      </c>
      <c r="H937" s="8" t="e">
        <f t="shared" si="88"/>
        <v>#DIV/0!</v>
      </c>
      <c r="I937" s="31">
        <f t="shared" si="89"/>
        <v>0</v>
      </c>
      <c r="J937" s="22">
        <f t="shared" si="86"/>
        <v>0</v>
      </c>
    </row>
    <row r="938" spans="1:10" hidden="1" x14ac:dyDescent="0.2">
      <c r="A938" s="27" t="s">
        <v>276</v>
      </c>
      <c r="B938" s="40"/>
      <c r="C938" s="29">
        <v>134263212.47</v>
      </c>
      <c r="D938" s="29">
        <f>[3]vyd_zf!$F$518</f>
        <v>148126717.15000001</v>
      </c>
      <c r="E938" s="29">
        <f>[3]vyd_zf!$G$518</f>
        <v>139431575.15000001</v>
      </c>
      <c r="F938" s="29">
        <f>[3]vyd_zf!$H$518</f>
        <v>130088154.94</v>
      </c>
      <c r="G938" s="29">
        <f t="shared" si="87"/>
        <v>9343420.2100000083</v>
      </c>
      <c r="H938" s="25">
        <f t="shared" si="88"/>
        <v>93.298920850640627</v>
      </c>
      <c r="I938" s="29">
        <f t="shared" si="89"/>
        <v>-4175057.5300000012</v>
      </c>
      <c r="J938" s="25">
        <f t="shared" si="86"/>
        <v>-3.1096064612135592</v>
      </c>
    </row>
    <row r="939" spans="1:10" hidden="1" x14ac:dyDescent="0.2">
      <c r="A939" s="11" t="s">
        <v>99</v>
      </c>
      <c r="B939" s="34" t="s">
        <v>100</v>
      </c>
      <c r="C939" s="3">
        <v>134263212.47</v>
      </c>
      <c r="D939" s="3">
        <f>[3]vyd_zf!$F$519</f>
        <v>148126717.15000001</v>
      </c>
      <c r="E939" s="3">
        <f>[3]vyd_zf!$G$519</f>
        <v>139431575.15000001</v>
      </c>
      <c r="F939" s="3">
        <f>[3]vyd_zf!$H$519</f>
        <v>130088154.94</v>
      </c>
      <c r="G939" s="3">
        <f t="shared" si="87"/>
        <v>9343420.2100000083</v>
      </c>
      <c r="H939" s="8">
        <f t="shared" si="88"/>
        <v>93.298920850640627</v>
      </c>
      <c r="I939" s="31">
        <f t="shared" si="89"/>
        <v>-4175057.5300000012</v>
      </c>
      <c r="J939" s="22">
        <f t="shared" si="86"/>
        <v>-3.1096064612135592</v>
      </c>
    </row>
    <row r="940" spans="1:10" hidden="1" x14ac:dyDescent="0.2">
      <c r="A940" s="11" t="s">
        <v>101</v>
      </c>
      <c r="B940" s="34" t="s">
        <v>102</v>
      </c>
      <c r="C940" s="3">
        <v>84027938.640000001</v>
      </c>
      <c r="D940" s="3">
        <f>[3]vyd_zf!$F$520</f>
        <v>101930439.15000001</v>
      </c>
      <c r="E940" s="3">
        <f>[3]vyd_zf!$G$520</f>
        <v>101930439.15000001</v>
      </c>
      <c r="F940" s="3">
        <f>[3]vyd_zf!$H$520</f>
        <v>91515286.439999998</v>
      </c>
      <c r="G940" s="3">
        <f t="shared" si="87"/>
        <v>10415152.710000008</v>
      </c>
      <c r="H940" s="8">
        <f t="shared" si="88"/>
        <v>89.782097676756649</v>
      </c>
      <c r="I940" s="31">
        <f t="shared" si="89"/>
        <v>7487347.799999997</v>
      </c>
      <c r="J940" s="22">
        <f t="shared" si="86"/>
        <v>8.9105456127847731</v>
      </c>
    </row>
    <row r="941" spans="1:10" hidden="1" x14ac:dyDescent="0.2">
      <c r="A941" s="11" t="s">
        <v>103</v>
      </c>
      <c r="B941" s="34" t="s">
        <v>104</v>
      </c>
      <c r="C941" s="3">
        <v>68692945.359999999</v>
      </c>
      <c r="D941" s="3">
        <f>[3]vyd_zf!$F$521</f>
        <v>83385702.049999997</v>
      </c>
      <c r="E941" s="3">
        <f>[3]vyd_zf!$G$521</f>
        <v>83385702.049999997</v>
      </c>
      <c r="F941" s="3">
        <f>[3]vyd_zf!$H$521</f>
        <v>74812278.719999999</v>
      </c>
      <c r="G941" s="3">
        <f t="shared" si="87"/>
        <v>8573423.3299999982</v>
      </c>
      <c r="H941" s="8">
        <f t="shared" si="88"/>
        <v>89.718353243750144</v>
      </c>
      <c r="I941" s="31">
        <f t="shared" si="89"/>
        <v>6119333.3599999994</v>
      </c>
      <c r="J941" s="22">
        <f t="shared" si="86"/>
        <v>8.9082413454981975</v>
      </c>
    </row>
    <row r="942" spans="1:10" hidden="1" x14ac:dyDescent="0.2">
      <c r="A942" s="11" t="s">
        <v>105</v>
      </c>
      <c r="B942" s="34" t="s">
        <v>106</v>
      </c>
      <c r="C942" s="3">
        <v>68692945.359999999</v>
      </c>
      <c r="D942" s="3">
        <f>[3]vyd_zf!$F$521</f>
        <v>83385702.049999997</v>
      </c>
      <c r="E942" s="3">
        <f>[3]vyd_zf!$G$521</f>
        <v>83385702.049999997</v>
      </c>
      <c r="F942" s="3">
        <f>[3]vyd_zf!$H$521</f>
        <v>74812278.719999999</v>
      </c>
      <c r="G942" s="3">
        <f t="shared" si="87"/>
        <v>8573423.3299999982</v>
      </c>
      <c r="H942" s="8">
        <f t="shared" si="88"/>
        <v>89.718353243750144</v>
      </c>
      <c r="I942" s="31">
        <f t="shared" si="89"/>
        <v>6119333.3599999994</v>
      </c>
      <c r="J942" s="22">
        <f t="shared" si="86"/>
        <v>8.9082413454981975</v>
      </c>
    </row>
    <row r="943" spans="1:10" hidden="1" x14ac:dyDescent="0.2">
      <c r="A943" s="11" t="s">
        <v>107</v>
      </c>
      <c r="B943" s="34" t="s">
        <v>108</v>
      </c>
      <c r="C943" s="3">
        <v>15334993.280000003</v>
      </c>
      <c r="D943" s="3">
        <f>[3]vyd_zf!$F$523</f>
        <v>18544737.100000001</v>
      </c>
      <c r="E943" s="3">
        <f>[3]vyd_zf!$F$523</f>
        <v>18544737.100000001</v>
      </c>
      <c r="F943" s="3">
        <f>[3]vyd_zf!$H$523</f>
        <v>16703007.720000001</v>
      </c>
      <c r="G943" s="3">
        <f t="shared" si="87"/>
        <v>1841729.3800000008</v>
      </c>
      <c r="H943" s="8">
        <f t="shared" si="88"/>
        <v>90.068722085038345</v>
      </c>
      <c r="I943" s="31">
        <f t="shared" si="89"/>
        <v>1368014.4399999976</v>
      </c>
      <c r="J943" s="22">
        <f t="shared" si="86"/>
        <v>8.9208675544981872</v>
      </c>
    </row>
    <row r="944" spans="1:10" hidden="1" x14ac:dyDescent="0.2">
      <c r="A944" s="11" t="s">
        <v>109</v>
      </c>
      <c r="B944" s="34" t="s">
        <v>110</v>
      </c>
      <c r="C944" s="3">
        <v>20012133.909999996</v>
      </c>
      <c r="D944" s="3">
        <f>[3]vyd_zf!$F$524</f>
        <v>22629059</v>
      </c>
      <c r="E944" s="3">
        <f>D944</f>
        <v>22629059</v>
      </c>
      <c r="F944" s="3">
        <f>[3]vyd_zf!$H$524</f>
        <v>15611018.560000001</v>
      </c>
      <c r="G944" s="3">
        <f t="shared" si="87"/>
        <v>7018040.4399999995</v>
      </c>
      <c r="H944" s="8">
        <f t="shared" si="88"/>
        <v>68.986600635934536</v>
      </c>
      <c r="I944" s="31">
        <f t="shared" si="89"/>
        <v>-4401115.3499999959</v>
      </c>
      <c r="J944" s="22">
        <f t="shared" si="86"/>
        <v>-21.992234160499862</v>
      </c>
    </row>
    <row r="945" spans="1:10" hidden="1" x14ac:dyDescent="0.2">
      <c r="A945" s="11" t="s">
        <v>111</v>
      </c>
      <c r="B945" s="34" t="s">
        <v>112</v>
      </c>
      <c r="C945" s="3">
        <v>2751292.63</v>
      </c>
      <c r="D945" s="3">
        <f>[3]vyd_zf!$G$525</f>
        <v>2157526</v>
      </c>
      <c r="E945" s="3">
        <f>[3]vyd_zf!$G$525</f>
        <v>2157526</v>
      </c>
      <c r="F945" s="3">
        <f>[3]vyd_zf!$H$525</f>
        <v>1947580.01</v>
      </c>
      <c r="G945" s="3">
        <f t="shared" si="87"/>
        <v>209945.99</v>
      </c>
      <c r="H945" s="8">
        <f t="shared" si="88"/>
        <v>90.269132793764712</v>
      </c>
      <c r="I945" s="31">
        <f t="shared" si="89"/>
        <v>-803712.61999999988</v>
      </c>
      <c r="J945" s="22">
        <f t="shared" si="86"/>
        <v>-29.212182347902399</v>
      </c>
    </row>
    <row r="946" spans="1:10" hidden="1" x14ac:dyDescent="0.2">
      <c r="A946" s="11" t="s">
        <v>145</v>
      </c>
      <c r="B946" s="34" t="s">
        <v>146</v>
      </c>
      <c r="C946" s="3">
        <v>68713.900000000009</v>
      </c>
      <c r="D946" s="3">
        <f>[3]vyd_zf!$G$526</f>
        <v>493843</v>
      </c>
      <c r="E946" s="3">
        <f>[3]vyd_zf!$G$526</f>
        <v>493843</v>
      </c>
      <c r="F946" s="3">
        <f>[3]vyd_zf!$H$526</f>
        <v>451215.21</v>
      </c>
      <c r="G946" s="3">
        <f t="shared" si="87"/>
        <v>42627.789999999979</v>
      </c>
      <c r="H946" s="8">
        <f t="shared" si="88"/>
        <v>91.36814939160827</v>
      </c>
      <c r="I946" s="31">
        <f t="shared" si="89"/>
        <v>382501.31</v>
      </c>
      <c r="J946" s="22">
        <f t="shared" si="86"/>
        <v>556.65783778827858</v>
      </c>
    </row>
    <row r="947" spans="1:10" hidden="1" x14ac:dyDescent="0.2">
      <c r="A947" s="11" t="s">
        <v>147</v>
      </c>
      <c r="B947" s="34" t="s">
        <v>148</v>
      </c>
      <c r="C947" s="3">
        <v>3773416.2199999997</v>
      </c>
      <c r="D947" s="3">
        <f>[3]vyd_zf!$G$527</f>
        <v>4167565</v>
      </c>
      <c r="E947" s="3">
        <f>[3]vyd_zf!$G$527</f>
        <v>4167565</v>
      </c>
      <c r="F947" s="3">
        <f>[3]vyd_zf!$H$527</f>
        <v>2526863.88</v>
      </c>
      <c r="G947" s="3">
        <f t="shared" si="87"/>
        <v>1640701.12</v>
      </c>
      <c r="H947" s="8">
        <f t="shared" si="88"/>
        <v>60.631660933902644</v>
      </c>
      <c r="I947" s="31">
        <f t="shared" si="89"/>
        <v>-1246552.3399999999</v>
      </c>
      <c r="J947" s="22">
        <f t="shared" si="86"/>
        <v>-33.035113735743678</v>
      </c>
    </row>
    <row r="948" spans="1:10" hidden="1" x14ac:dyDescent="0.2">
      <c r="A948" s="11" t="s">
        <v>113</v>
      </c>
      <c r="B948" s="34" t="s">
        <v>114</v>
      </c>
      <c r="C948" s="3">
        <v>4961516.46</v>
      </c>
      <c r="D948" s="3">
        <f>[3]vyd_zf!$G$528</f>
        <v>4690254</v>
      </c>
      <c r="E948" s="3">
        <f>[3]vyd_zf!$G$528</f>
        <v>4690254</v>
      </c>
      <c r="F948" s="3">
        <f>[3]vyd_zf!$H$528</f>
        <v>3343828.46</v>
      </c>
      <c r="G948" s="3">
        <f t="shared" si="87"/>
        <v>1346425.54</v>
      </c>
      <c r="H948" s="8">
        <f t="shared" si="88"/>
        <v>71.293121012209568</v>
      </c>
      <c r="I948" s="31">
        <f t="shared" si="89"/>
        <v>-1617688</v>
      </c>
      <c r="J948" s="22">
        <f t="shared" si="86"/>
        <v>-32.604708924013124</v>
      </c>
    </row>
    <row r="949" spans="1:10" hidden="1" x14ac:dyDescent="0.2">
      <c r="A949" s="11" t="s">
        <v>115</v>
      </c>
      <c r="B949" s="34" t="s">
        <v>116</v>
      </c>
      <c r="C949" s="3">
        <v>230835.60999999996</v>
      </c>
      <c r="D949" s="3">
        <f>[3]vyd_zf!$G$529</f>
        <v>95128</v>
      </c>
      <c r="E949" s="3">
        <f>[3]vyd_zf!$G$529</f>
        <v>95128</v>
      </c>
      <c r="F949" s="3">
        <f>[3]vyd_zf!$H$529</f>
        <v>48963.95</v>
      </c>
      <c r="G949" s="3">
        <f t="shared" si="87"/>
        <v>46164.05</v>
      </c>
      <c r="H949" s="8">
        <f t="shared" si="88"/>
        <v>51.471648725927167</v>
      </c>
      <c r="I949" s="31">
        <f t="shared" si="89"/>
        <v>-181871.65999999997</v>
      </c>
      <c r="J949" s="22">
        <f t="shared" si="86"/>
        <v>-78.788389711622045</v>
      </c>
    </row>
    <row r="950" spans="1:10" hidden="1" x14ac:dyDescent="0.2">
      <c r="A950" s="11" t="s">
        <v>117</v>
      </c>
      <c r="B950" s="34" t="s">
        <v>118</v>
      </c>
      <c r="C950" s="3">
        <v>7810967.0900000008</v>
      </c>
      <c r="D950" s="3">
        <f>[3]vyd_zf!$G$530</f>
        <v>10017339</v>
      </c>
      <c r="E950" s="3">
        <f>[3]vyd_zf!$G$530</f>
        <v>10017339</v>
      </c>
      <c r="F950" s="3">
        <f>[3]vyd_zf!$H$530</f>
        <v>6468654.9400000004</v>
      </c>
      <c r="G950" s="3">
        <f t="shared" si="87"/>
        <v>3548684.0599999996</v>
      </c>
      <c r="H950" s="8">
        <f t="shared" si="88"/>
        <v>64.574583529617996</v>
      </c>
      <c r="I950" s="31">
        <f t="shared" si="89"/>
        <v>-1342312.1500000004</v>
      </c>
      <c r="J950" s="22">
        <f t="shared" si="86"/>
        <v>-17.184967425077204</v>
      </c>
    </row>
    <row r="951" spans="1:10" hidden="1" x14ac:dyDescent="0.2">
      <c r="A951" s="11" t="s">
        <v>119</v>
      </c>
      <c r="B951" s="34" t="s">
        <v>120</v>
      </c>
      <c r="C951" s="3">
        <v>3593777.75</v>
      </c>
      <c r="D951" s="3">
        <f>[3]vyd_zf!$G$531</f>
        <v>4570712</v>
      </c>
      <c r="E951" s="3">
        <f>[3]vyd_zf!$G$531</f>
        <v>4570712</v>
      </c>
      <c r="F951" s="3">
        <f>[3]vyd_zf!$H$531</f>
        <v>3099423.37</v>
      </c>
      <c r="G951" s="3">
        <f t="shared" si="87"/>
        <v>1471288.63</v>
      </c>
      <c r="H951" s="8">
        <f t="shared" si="88"/>
        <v>67.810515517057297</v>
      </c>
      <c r="I951" s="31">
        <f t="shared" si="89"/>
        <v>-494354.37999999989</v>
      </c>
      <c r="J951" s="22">
        <f t="shared" ref="J951:J976" si="90">IF(C951=0,0,F951/C951*100-100)</f>
        <v>-13.755841746195912</v>
      </c>
    </row>
    <row r="952" spans="1:10" hidden="1" x14ac:dyDescent="0.2">
      <c r="A952" s="11" t="s">
        <v>121</v>
      </c>
      <c r="B952" s="34" t="s">
        <v>122</v>
      </c>
      <c r="C952" s="3">
        <v>355199.89999999997</v>
      </c>
      <c r="D952" s="3">
        <f>[3]vyd_zf!$G$532</f>
        <v>693538</v>
      </c>
      <c r="E952" s="3">
        <f>[3]vyd_zf!$G$532</f>
        <v>693538</v>
      </c>
      <c r="F952" s="3">
        <f>[3]vyd_zf!$H$532</f>
        <v>316176.83</v>
      </c>
      <c r="G952" s="3">
        <f t="shared" si="87"/>
        <v>377361.17</v>
      </c>
      <c r="H952" s="8">
        <f t="shared" si="88"/>
        <v>45.588969890618827</v>
      </c>
      <c r="I952" s="31">
        <f t="shared" si="89"/>
        <v>-39023.069999999949</v>
      </c>
      <c r="J952" s="22">
        <f t="shared" si="90"/>
        <v>-10.986227755131665</v>
      </c>
    </row>
    <row r="953" spans="1:10" hidden="1" x14ac:dyDescent="0.2">
      <c r="A953" s="11" t="s">
        <v>123</v>
      </c>
      <c r="B953" s="34" t="s">
        <v>124</v>
      </c>
      <c r="C953" s="3">
        <v>1740300.16</v>
      </c>
      <c r="D953" s="3">
        <f>[3]vyd_zf!$G$533</f>
        <v>2453014</v>
      </c>
      <c r="E953" s="3">
        <f>[3]vyd_zf!$G$533</f>
        <v>2453014</v>
      </c>
      <c r="F953" s="3">
        <f>[3]vyd_zf!$H$533</f>
        <v>1509950.83</v>
      </c>
      <c r="G953" s="3">
        <f t="shared" si="87"/>
        <v>943063.16999999993</v>
      </c>
      <c r="H953" s="8">
        <f t="shared" si="88"/>
        <v>61.554921007381125</v>
      </c>
      <c r="I953" s="31">
        <f t="shared" si="89"/>
        <v>-230349.32999999984</v>
      </c>
      <c r="J953" s="22">
        <f t="shared" si="90"/>
        <v>-13.236183923582459</v>
      </c>
    </row>
    <row r="954" spans="1:10" hidden="1" x14ac:dyDescent="0.2">
      <c r="A954" s="11" t="s">
        <v>125</v>
      </c>
      <c r="B954" s="34" t="s">
        <v>126</v>
      </c>
      <c r="C954" s="3">
        <v>1642264.0600000003</v>
      </c>
      <c r="D954" s="3">
        <f>[3]vyd_zf!$G$534</f>
        <v>1664491</v>
      </c>
      <c r="E954" s="3">
        <f>[3]vyd_zf!$G$534</f>
        <v>1664491</v>
      </c>
      <c r="F954" s="3">
        <f>[3]vyd_zf!$H$534</f>
        <v>1143575.81</v>
      </c>
      <c r="G954" s="3">
        <f t="shared" si="87"/>
        <v>520915.18999999994</v>
      </c>
      <c r="H954" s="8">
        <f t="shared" si="88"/>
        <v>68.704235108510659</v>
      </c>
      <c r="I954" s="31">
        <f t="shared" si="89"/>
        <v>-498688.25000000023</v>
      </c>
      <c r="J954" s="22">
        <f t="shared" si="90"/>
        <v>-30.365899257394702</v>
      </c>
    </row>
    <row r="955" spans="1:10" hidden="1" x14ac:dyDescent="0.2">
      <c r="A955" s="11" t="s">
        <v>127</v>
      </c>
      <c r="B955" s="34" t="s">
        <v>128</v>
      </c>
      <c r="C955" s="3">
        <v>479425.22000000003</v>
      </c>
      <c r="D955" s="3">
        <f>[3]vyd_zf!$G$535</f>
        <v>635584</v>
      </c>
      <c r="E955" s="3">
        <f>[3]vyd_zf!$G$535</f>
        <v>635584</v>
      </c>
      <c r="F955" s="3">
        <f>[3]vyd_zf!$H$535</f>
        <v>399528.1</v>
      </c>
      <c r="G955" s="3">
        <f t="shared" si="87"/>
        <v>236055.90000000002</v>
      </c>
      <c r="H955" s="8">
        <f t="shared" si="88"/>
        <v>62.859999622394511</v>
      </c>
      <c r="I955" s="31">
        <f t="shared" si="89"/>
        <v>-79897.120000000054</v>
      </c>
      <c r="J955" s="22">
        <f t="shared" si="90"/>
        <v>-16.665189203021086</v>
      </c>
    </row>
    <row r="956" spans="1:10" ht="25.5" hidden="1" x14ac:dyDescent="0.2">
      <c r="A956" s="11" t="s">
        <v>129</v>
      </c>
      <c r="B956" s="34" t="s">
        <v>130</v>
      </c>
      <c r="C956" s="3">
        <v>415392</v>
      </c>
      <c r="D956" s="3">
        <f>[3]vyd_zf!$G$536</f>
        <v>1007404</v>
      </c>
      <c r="E956" s="3">
        <f>[3]vyd_zf!$G$536</f>
        <v>1007404</v>
      </c>
      <c r="F956" s="3">
        <f>[3]vyd_zf!$H$536</f>
        <v>823912.11</v>
      </c>
      <c r="G956" s="3">
        <f t="shared" ref="G956:G976" si="91">E956-F956</f>
        <v>183491.89</v>
      </c>
      <c r="H956" s="8">
        <f t="shared" si="88"/>
        <v>81.785669900059958</v>
      </c>
      <c r="I956" s="31">
        <f t="shared" si="89"/>
        <v>408520.11</v>
      </c>
      <c r="J956" s="22">
        <f t="shared" si="90"/>
        <v>98.345685521146294</v>
      </c>
    </row>
    <row r="957" spans="1:10" ht="25.5" hidden="1" x14ac:dyDescent="0.2">
      <c r="A957" s="11" t="s">
        <v>224</v>
      </c>
      <c r="B957" s="34" t="s">
        <v>225</v>
      </c>
      <c r="C957" s="3">
        <v>0</v>
      </c>
      <c r="D957" s="3">
        <v>0</v>
      </c>
      <c r="E957" s="3">
        <v>0</v>
      </c>
      <c r="F957" s="3">
        <v>0</v>
      </c>
      <c r="G957" s="3">
        <f t="shared" si="91"/>
        <v>0</v>
      </c>
      <c r="H957" s="8" t="e">
        <f t="shared" si="88"/>
        <v>#DIV/0!</v>
      </c>
      <c r="I957" s="31">
        <f t="shared" si="89"/>
        <v>0</v>
      </c>
      <c r="J957" s="22">
        <f t="shared" si="90"/>
        <v>0</v>
      </c>
    </row>
    <row r="958" spans="1:10" ht="25.5" hidden="1" x14ac:dyDescent="0.2">
      <c r="A958" s="11" t="s">
        <v>131</v>
      </c>
      <c r="B958" s="34" t="s">
        <v>132</v>
      </c>
      <c r="C958" s="3">
        <v>415392</v>
      </c>
      <c r="D958" s="3">
        <f>E958</f>
        <v>1007404</v>
      </c>
      <c r="E958" s="3">
        <f>[3]vyd_zf!$G$537</f>
        <v>1007404</v>
      </c>
      <c r="F958" s="3">
        <f>[3]vyd_zf!$H$537</f>
        <v>823912.11</v>
      </c>
      <c r="G958" s="3">
        <f t="shared" si="91"/>
        <v>183491.89</v>
      </c>
      <c r="H958" s="8">
        <f t="shared" si="88"/>
        <v>81.785669900059958</v>
      </c>
      <c r="I958" s="31">
        <f t="shared" si="89"/>
        <v>408520.11</v>
      </c>
      <c r="J958" s="22">
        <f t="shared" si="90"/>
        <v>98.345685521146294</v>
      </c>
    </row>
    <row r="959" spans="1:10" hidden="1" x14ac:dyDescent="0.2">
      <c r="A959" s="11" t="s">
        <v>174</v>
      </c>
      <c r="B959" s="34" t="s">
        <v>175</v>
      </c>
      <c r="C959" s="3">
        <v>28906429.270000003</v>
      </c>
      <c r="D959" s="3">
        <f>[3]vyd_zf!$F$538</f>
        <v>22736678</v>
      </c>
      <c r="E959" s="3">
        <f>[3]vyd_zf!$F$538</f>
        <v>22736678</v>
      </c>
      <c r="F959" s="3">
        <f>[3]vyd_zf!$H$538</f>
        <v>22170109.77</v>
      </c>
      <c r="G959" s="3">
        <f t="shared" si="91"/>
        <v>566568.23000000045</v>
      </c>
      <c r="H959" s="8">
        <f t="shared" si="88"/>
        <v>97.508131003130714</v>
      </c>
      <c r="I959" s="31">
        <f t="shared" si="89"/>
        <v>-6736319.5000000037</v>
      </c>
      <c r="J959" s="22">
        <f t="shared" si="90"/>
        <v>-23.303879690844994</v>
      </c>
    </row>
    <row r="960" spans="1:10" hidden="1" x14ac:dyDescent="0.2">
      <c r="A960" s="11" t="s">
        <v>176</v>
      </c>
      <c r="B960" s="34" t="s">
        <v>177</v>
      </c>
      <c r="C960" s="3">
        <v>11167723.92</v>
      </c>
      <c r="D960" s="3">
        <f>[3]vyd_zf!$F$539</f>
        <v>14041536</v>
      </c>
      <c r="E960" s="3">
        <f>D960</f>
        <v>14041536</v>
      </c>
      <c r="F960" s="3">
        <f>[3]vyd_zf!$H$539</f>
        <v>13638373.640000001</v>
      </c>
      <c r="G960" s="3">
        <f t="shared" si="91"/>
        <v>403162.3599999994</v>
      </c>
      <c r="H960" s="8">
        <f t="shared" si="88"/>
        <v>97.128787334946836</v>
      </c>
      <c r="I960" s="31">
        <f t="shared" si="89"/>
        <v>2470649.7200000007</v>
      </c>
      <c r="J960" s="22">
        <f t="shared" si="90"/>
        <v>22.12312676869972</v>
      </c>
    </row>
    <row r="961" spans="1:10" hidden="1" x14ac:dyDescent="0.2">
      <c r="A961" s="11" t="s">
        <v>263</v>
      </c>
      <c r="B961" s="34" t="s">
        <v>264</v>
      </c>
      <c r="C961" s="3">
        <v>17738705.350000001</v>
      </c>
      <c r="D961" s="3">
        <f>[3]vyd_zf!$F$540</f>
        <v>8695142</v>
      </c>
      <c r="E961" s="3">
        <v>8695142</v>
      </c>
      <c r="F961" s="3">
        <f>[3]vyd_zf!$H$540</f>
        <v>8531736.1300000008</v>
      </c>
      <c r="G961" s="3">
        <f t="shared" si="91"/>
        <v>163405.86999999918</v>
      </c>
      <c r="H961" s="8">
        <f t="shared" si="88"/>
        <v>98.120722237773691</v>
      </c>
      <c r="I961" s="31">
        <f t="shared" si="89"/>
        <v>-9206969.2200000007</v>
      </c>
      <c r="J961" s="22">
        <f t="shared" si="90"/>
        <v>-51.903276131704843</v>
      </c>
    </row>
    <row r="962" spans="1:10" hidden="1" x14ac:dyDescent="0.2">
      <c r="A962" s="11" t="s">
        <v>149</v>
      </c>
      <c r="B962" s="34" t="s">
        <v>150</v>
      </c>
      <c r="C962" s="3">
        <v>1517319.84</v>
      </c>
      <c r="D962" s="3">
        <v>627161</v>
      </c>
      <c r="E962" s="3">
        <v>1219137</v>
      </c>
      <c r="F962" s="3">
        <v>1217193.21</v>
      </c>
      <c r="G962" s="3">
        <f t="shared" si="91"/>
        <v>1943.7900000000373</v>
      </c>
      <c r="H962" s="8">
        <f t="shared" si="88"/>
        <v>99.8405601667409</v>
      </c>
      <c r="I962" s="31">
        <f t="shared" si="89"/>
        <v>-300126.63000000012</v>
      </c>
      <c r="J962" s="22">
        <f t="shared" si="90"/>
        <v>-19.780050460554193</v>
      </c>
    </row>
    <row r="963" spans="1:10" hidden="1" x14ac:dyDescent="0.2">
      <c r="A963" s="11" t="s">
        <v>151</v>
      </c>
      <c r="B963" s="34" t="s">
        <v>152</v>
      </c>
      <c r="C963" s="3">
        <v>1517319.84</v>
      </c>
      <c r="D963" s="3">
        <v>627161</v>
      </c>
      <c r="E963" s="3">
        <v>1219137</v>
      </c>
      <c r="F963" s="3">
        <v>1217193.21</v>
      </c>
      <c r="G963" s="3">
        <f t="shared" si="91"/>
        <v>1943.7900000000373</v>
      </c>
      <c r="H963" s="8">
        <f t="shared" si="88"/>
        <v>99.8405601667409</v>
      </c>
      <c r="I963" s="31">
        <f t="shared" si="89"/>
        <v>-300126.63000000012</v>
      </c>
      <c r="J963" s="22">
        <f t="shared" si="90"/>
        <v>-19.780050460554193</v>
      </c>
    </row>
    <row r="964" spans="1:10" hidden="1" x14ac:dyDescent="0.2">
      <c r="A964" s="11" t="s">
        <v>133</v>
      </c>
      <c r="B964" s="34" t="s">
        <v>134</v>
      </c>
      <c r="C964" s="3">
        <v>110706.12999999999</v>
      </c>
      <c r="D964" s="3">
        <v>159200</v>
      </c>
      <c r="E964" s="3">
        <v>121908</v>
      </c>
      <c r="F964" s="3">
        <v>99517.440000000002</v>
      </c>
      <c r="G964" s="3">
        <f t="shared" si="91"/>
        <v>22390.559999999998</v>
      </c>
      <c r="H964" s="8">
        <f t="shared" si="88"/>
        <v>81.633231617285162</v>
      </c>
      <c r="I964" s="31">
        <f t="shared" si="89"/>
        <v>-11188.689999999988</v>
      </c>
      <c r="J964" s="22">
        <f t="shared" si="90"/>
        <v>-10.106658050462059</v>
      </c>
    </row>
    <row r="965" spans="1:10" hidden="1" x14ac:dyDescent="0.2">
      <c r="A965" s="11" t="s">
        <v>135</v>
      </c>
      <c r="B965" s="34" t="s">
        <v>136</v>
      </c>
      <c r="C965" s="3">
        <v>0</v>
      </c>
      <c r="D965" s="3">
        <v>0</v>
      </c>
      <c r="E965" s="3">
        <v>0</v>
      </c>
      <c r="F965" s="3">
        <v>0</v>
      </c>
      <c r="G965" s="3">
        <f t="shared" si="91"/>
        <v>0</v>
      </c>
      <c r="H965" s="8" t="e">
        <f t="shared" si="88"/>
        <v>#DIV/0!</v>
      </c>
      <c r="I965" s="31">
        <f t="shared" si="89"/>
        <v>0</v>
      </c>
      <c r="J965" s="22">
        <f t="shared" si="90"/>
        <v>0</v>
      </c>
    </row>
    <row r="966" spans="1:10" hidden="1" x14ac:dyDescent="0.2">
      <c r="A966" s="11" t="s">
        <v>137</v>
      </c>
      <c r="B966" s="34" t="s">
        <v>138</v>
      </c>
      <c r="C966" s="3">
        <v>0</v>
      </c>
      <c r="D966" s="3">
        <v>0</v>
      </c>
      <c r="E966" s="3">
        <v>0</v>
      </c>
      <c r="F966" s="3">
        <v>0</v>
      </c>
      <c r="G966" s="3">
        <f t="shared" si="91"/>
        <v>0</v>
      </c>
      <c r="H966" s="8" t="e">
        <f t="shared" si="88"/>
        <v>#DIV/0!</v>
      </c>
      <c r="I966" s="31">
        <f t="shared" si="89"/>
        <v>0</v>
      </c>
      <c r="J966" s="22">
        <f t="shared" si="90"/>
        <v>0</v>
      </c>
    </row>
    <row r="967" spans="1:10" hidden="1" x14ac:dyDescent="0.2">
      <c r="A967" s="11" t="s">
        <v>139</v>
      </c>
      <c r="B967" s="34" t="s">
        <v>140</v>
      </c>
      <c r="C967" s="3">
        <v>0</v>
      </c>
      <c r="D967" s="3">
        <v>0</v>
      </c>
      <c r="E967" s="3">
        <v>0</v>
      </c>
      <c r="F967" s="3">
        <v>0</v>
      </c>
      <c r="G967" s="3">
        <f t="shared" si="91"/>
        <v>0</v>
      </c>
      <c r="H967" s="8" t="e">
        <f t="shared" si="88"/>
        <v>#DIV/0!</v>
      </c>
      <c r="I967" s="31">
        <f t="shared" si="89"/>
        <v>0</v>
      </c>
      <c r="J967" s="22">
        <f t="shared" si="90"/>
        <v>0</v>
      </c>
    </row>
    <row r="968" spans="1:10" hidden="1" x14ac:dyDescent="0.2">
      <c r="A968" s="11" t="s">
        <v>226</v>
      </c>
      <c r="B968" s="34" t="s">
        <v>227</v>
      </c>
      <c r="C968" s="3">
        <v>0</v>
      </c>
      <c r="D968" s="3">
        <v>0</v>
      </c>
      <c r="E968" s="3">
        <v>0</v>
      </c>
      <c r="F968" s="3">
        <v>0</v>
      </c>
      <c r="G968" s="3">
        <f t="shared" si="91"/>
        <v>0</v>
      </c>
      <c r="H968" s="8" t="e">
        <f t="shared" si="88"/>
        <v>#DIV/0!</v>
      </c>
      <c r="I968" s="31">
        <f t="shared" si="89"/>
        <v>0</v>
      </c>
      <c r="J968" s="22">
        <f t="shared" si="90"/>
        <v>0</v>
      </c>
    </row>
    <row r="969" spans="1:10" hidden="1" x14ac:dyDescent="0.2">
      <c r="A969" s="11" t="s">
        <v>228</v>
      </c>
      <c r="B969" s="34" t="s">
        <v>229</v>
      </c>
      <c r="C969" s="3">
        <v>0</v>
      </c>
      <c r="D969" s="3">
        <v>0</v>
      </c>
      <c r="E969" s="3">
        <v>0</v>
      </c>
      <c r="F969" s="3">
        <v>0</v>
      </c>
      <c r="G969" s="3">
        <f t="shared" si="91"/>
        <v>0</v>
      </c>
      <c r="H969" s="8" t="e">
        <f t="shared" si="88"/>
        <v>#DIV/0!</v>
      </c>
      <c r="I969" s="31">
        <f t="shared" si="89"/>
        <v>0</v>
      </c>
      <c r="J969" s="22">
        <f t="shared" si="90"/>
        <v>0</v>
      </c>
    </row>
    <row r="970" spans="1:10" hidden="1" x14ac:dyDescent="0.2">
      <c r="A970" s="11" t="s">
        <v>153</v>
      </c>
      <c r="B970" s="34" t="s">
        <v>154</v>
      </c>
      <c r="C970" s="3">
        <v>0</v>
      </c>
      <c r="D970" s="3">
        <v>0</v>
      </c>
      <c r="E970" s="3">
        <v>0</v>
      </c>
      <c r="F970" s="3">
        <v>0</v>
      </c>
      <c r="G970" s="3">
        <f t="shared" si="91"/>
        <v>0</v>
      </c>
      <c r="H970" s="8" t="e">
        <f t="shared" si="88"/>
        <v>#DIV/0!</v>
      </c>
      <c r="I970" s="31">
        <f t="shared" si="89"/>
        <v>0</v>
      </c>
      <c r="J970" s="22">
        <f t="shared" si="90"/>
        <v>0</v>
      </c>
    </row>
    <row r="971" spans="1:10" hidden="1" x14ac:dyDescent="0.2">
      <c r="A971" s="11" t="s">
        <v>155</v>
      </c>
      <c r="B971" s="34" t="s">
        <v>156</v>
      </c>
      <c r="C971" s="3">
        <v>0</v>
      </c>
      <c r="D971" s="3">
        <v>0</v>
      </c>
      <c r="E971" s="3">
        <v>0</v>
      </c>
      <c r="F971" s="3">
        <v>0</v>
      </c>
      <c r="G971" s="3">
        <f t="shared" si="91"/>
        <v>0</v>
      </c>
      <c r="H971" s="8" t="e">
        <f t="shared" si="88"/>
        <v>#DIV/0!</v>
      </c>
      <c r="I971" s="31">
        <f t="shared" si="89"/>
        <v>0</v>
      </c>
      <c r="J971" s="22">
        <f t="shared" si="90"/>
        <v>0</v>
      </c>
    </row>
    <row r="972" spans="1:10" hidden="1" x14ac:dyDescent="0.2">
      <c r="A972" s="11" t="s">
        <v>188</v>
      </c>
      <c r="B972" s="34" t="s">
        <v>230</v>
      </c>
      <c r="C972" s="3">
        <v>0</v>
      </c>
      <c r="D972" s="3">
        <v>0</v>
      </c>
      <c r="E972" s="3">
        <v>0</v>
      </c>
      <c r="F972" s="3">
        <v>0</v>
      </c>
      <c r="G972" s="3">
        <f t="shared" si="91"/>
        <v>0</v>
      </c>
      <c r="H972" s="8" t="e">
        <f t="shared" si="88"/>
        <v>#DIV/0!</v>
      </c>
      <c r="I972" s="31">
        <f t="shared" si="89"/>
        <v>0</v>
      </c>
      <c r="J972" s="22">
        <f t="shared" si="90"/>
        <v>0</v>
      </c>
    </row>
    <row r="973" spans="1:10" hidden="1" x14ac:dyDescent="0.2">
      <c r="A973" s="11" t="s">
        <v>231</v>
      </c>
      <c r="B973" s="34" t="s">
        <v>232</v>
      </c>
      <c r="C973" s="3">
        <v>0</v>
      </c>
      <c r="D973" s="3">
        <v>0</v>
      </c>
      <c r="E973" s="3">
        <v>0</v>
      </c>
      <c r="F973" s="3">
        <v>0</v>
      </c>
      <c r="G973" s="3">
        <f t="shared" si="91"/>
        <v>0</v>
      </c>
      <c r="H973" s="8" t="e">
        <f t="shared" si="88"/>
        <v>#DIV/0!</v>
      </c>
      <c r="I973" s="31">
        <f t="shared" si="89"/>
        <v>0</v>
      </c>
      <c r="J973" s="22">
        <f t="shared" si="90"/>
        <v>0</v>
      </c>
    </row>
    <row r="974" spans="1:10" hidden="1" x14ac:dyDescent="0.2">
      <c r="A974" s="11" t="s">
        <v>178</v>
      </c>
      <c r="B974" s="34" t="s">
        <v>179</v>
      </c>
      <c r="C974" s="3">
        <v>0</v>
      </c>
      <c r="D974" s="3">
        <v>0</v>
      </c>
      <c r="E974" s="3">
        <v>0</v>
      </c>
      <c r="F974" s="3">
        <v>0</v>
      </c>
      <c r="G974" s="3">
        <f t="shared" si="91"/>
        <v>0</v>
      </c>
      <c r="H974" s="8" t="e">
        <f t="shared" si="88"/>
        <v>#DIV/0!</v>
      </c>
      <c r="I974" s="31">
        <f t="shared" si="89"/>
        <v>0</v>
      </c>
      <c r="J974" s="22">
        <f t="shared" si="90"/>
        <v>0</v>
      </c>
    </row>
    <row r="975" spans="1:10" hidden="1" x14ac:dyDescent="0.2">
      <c r="A975" s="11" t="s">
        <v>180</v>
      </c>
      <c r="B975" s="34" t="s">
        <v>181</v>
      </c>
      <c r="C975" s="3">
        <v>0</v>
      </c>
      <c r="D975" s="3">
        <v>0</v>
      </c>
      <c r="E975" s="3">
        <v>0</v>
      </c>
      <c r="F975" s="3">
        <v>0</v>
      </c>
      <c r="G975" s="3">
        <f t="shared" si="91"/>
        <v>0</v>
      </c>
      <c r="H975" s="8" t="e">
        <f t="shared" si="88"/>
        <v>#DIV/0!</v>
      </c>
      <c r="I975" s="31">
        <f t="shared" si="89"/>
        <v>0</v>
      </c>
      <c r="J975" s="22">
        <f t="shared" si="90"/>
        <v>0</v>
      </c>
    </row>
    <row r="976" spans="1:10" hidden="1" x14ac:dyDescent="0.2">
      <c r="A976" s="11" t="s">
        <v>265</v>
      </c>
      <c r="B976" s="34" t="s">
        <v>266</v>
      </c>
      <c r="C976" s="3">
        <v>0</v>
      </c>
      <c r="D976" s="3">
        <v>0</v>
      </c>
      <c r="E976" s="3">
        <v>0</v>
      </c>
      <c r="F976" s="3">
        <v>0</v>
      </c>
      <c r="G976" s="3">
        <f t="shared" si="91"/>
        <v>0</v>
      </c>
      <c r="H976" s="8" t="e">
        <f t="shared" ref="H976" si="92">F976/E976*100</f>
        <v>#DIV/0!</v>
      </c>
      <c r="I976" s="31">
        <f t="shared" ref="I976" si="93">F976-C976</f>
        <v>0</v>
      </c>
      <c r="J976" s="22">
        <f t="shared" si="90"/>
        <v>0</v>
      </c>
    </row>
    <row r="977" spans="1:10" x14ac:dyDescent="0.2">
      <c r="A977" s="103" t="s">
        <v>316</v>
      </c>
      <c r="B977" s="104"/>
      <c r="C977" s="104"/>
      <c r="D977" s="104"/>
      <c r="E977" s="104"/>
      <c r="F977" s="104"/>
      <c r="G977" s="104"/>
      <c r="H977" s="104"/>
      <c r="I977" s="104"/>
      <c r="J977" s="105"/>
    </row>
    <row r="978" spans="1:10" hidden="1" x14ac:dyDescent="0.2">
      <c r="A978" s="24" t="s">
        <v>97</v>
      </c>
      <c r="B978" s="40" t="s">
        <v>98</v>
      </c>
      <c r="C978" s="29">
        <v>508323.57</v>
      </c>
      <c r="D978" s="29">
        <v>1740</v>
      </c>
      <c r="E978" s="29">
        <v>7935</v>
      </c>
      <c r="F978" s="29">
        <v>1341</v>
      </c>
      <c r="G978" s="29">
        <v>6594</v>
      </c>
      <c r="H978" s="25">
        <v>16.899810964083176</v>
      </c>
      <c r="I978" s="30">
        <v>-506982.57</v>
      </c>
      <c r="J978" s="26">
        <v>-99.736191654461351</v>
      </c>
    </row>
    <row r="979" spans="1:10" hidden="1" x14ac:dyDescent="0.2">
      <c r="A979" s="11" t="s">
        <v>99</v>
      </c>
      <c r="B979" s="34" t="s">
        <v>100</v>
      </c>
      <c r="C979" s="3">
        <v>0</v>
      </c>
      <c r="D979" s="3">
        <v>1740</v>
      </c>
      <c r="E979" s="3">
        <v>7935</v>
      </c>
      <c r="F979" s="3">
        <v>1341</v>
      </c>
      <c r="G979" s="3">
        <v>6594</v>
      </c>
      <c r="H979" s="8">
        <v>16.899810964083176</v>
      </c>
      <c r="I979" s="31">
        <v>1341</v>
      </c>
      <c r="J979" s="22">
        <v>0</v>
      </c>
    </row>
    <row r="980" spans="1:10" hidden="1" x14ac:dyDescent="0.2">
      <c r="A980" s="11" t="s">
        <v>101</v>
      </c>
      <c r="B980" s="34" t="s">
        <v>102</v>
      </c>
      <c r="C980" s="3">
        <v>0</v>
      </c>
      <c r="D980" s="3">
        <v>0</v>
      </c>
      <c r="E980" s="3">
        <v>0</v>
      </c>
      <c r="F980" s="3">
        <v>0</v>
      </c>
      <c r="G980" s="3">
        <v>0</v>
      </c>
      <c r="H980" s="8">
        <v>0</v>
      </c>
      <c r="I980" s="31">
        <v>0</v>
      </c>
      <c r="J980" s="22">
        <v>0</v>
      </c>
    </row>
    <row r="981" spans="1:10" hidden="1" x14ac:dyDescent="0.2">
      <c r="A981" s="11" t="s">
        <v>103</v>
      </c>
      <c r="B981" s="34" t="s">
        <v>104</v>
      </c>
      <c r="C981" s="3">
        <v>0</v>
      </c>
      <c r="D981" s="3">
        <v>0</v>
      </c>
      <c r="E981" s="3">
        <v>0</v>
      </c>
      <c r="F981" s="3">
        <v>0</v>
      </c>
      <c r="G981" s="3">
        <v>0</v>
      </c>
      <c r="H981" s="8">
        <v>0</v>
      </c>
      <c r="I981" s="31">
        <v>0</v>
      </c>
      <c r="J981" s="22">
        <v>0</v>
      </c>
    </row>
    <row r="982" spans="1:10" hidden="1" x14ac:dyDescent="0.2">
      <c r="A982" s="11" t="s">
        <v>105</v>
      </c>
      <c r="B982" s="34" t="s">
        <v>106</v>
      </c>
      <c r="C982" s="3">
        <v>0</v>
      </c>
      <c r="D982" s="3">
        <v>0</v>
      </c>
      <c r="E982" s="3">
        <v>0</v>
      </c>
      <c r="F982" s="3">
        <v>0</v>
      </c>
      <c r="G982" s="3">
        <v>0</v>
      </c>
      <c r="H982" s="8">
        <v>0</v>
      </c>
      <c r="I982" s="31">
        <v>0</v>
      </c>
      <c r="J982" s="22">
        <v>0</v>
      </c>
    </row>
    <row r="983" spans="1:10" hidden="1" x14ac:dyDescent="0.2">
      <c r="A983" s="11" t="s">
        <v>107</v>
      </c>
      <c r="B983" s="34" t="s">
        <v>108</v>
      </c>
      <c r="C983" s="3">
        <v>0</v>
      </c>
      <c r="D983" s="3">
        <v>0</v>
      </c>
      <c r="E983" s="3">
        <v>0</v>
      </c>
      <c r="F983" s="3">
        <v>0</v>
      </c>
      <c r="G983" s="3">
        <v>0</v>
      </c>
      <c r="H983" s="8">
        <v>0</v>
      </c>
      <c r="I983" s="31">
        <v>0</v>
      </c>
      <c r="J983" s="22">
        <v>0</v>
      </c>
    </row>
    <row r="984" spans="1:10" hidden="1" x14ac:dyDescent="0.2">
      <c r="A984" s="11" t="s">
        <v>109</v>
      </c>
      <c r="B984" s="34" t="s">
        <v>110</v>
      </c>
      <c r="C984" s="3">
        <v>0</v>
      </c>
      <c r="D984" s="3">
        <v>1740</v>
      </c>
      <c r="E984" s="3">
        <v>7935</v>
      </c>
      <c r="F984" s="3">
        <v>1341</v>
      </c>
      <c r="G984" s="3">
        <v>6594</v>
      </c>
      <c r="H984" s="8">
        <v>16.899810964083176</v>
      </c>
      <c r="I984" s="31">
        <v>1341</v>
      </c>
      <c r="J984" s="22">
        <v>0</v>
      </c>
    </row>
    <row r="985" spans="1:10" hidden="1" x14ac:dyDescent="0.2">
      <c r="A985" s="11" t="s">
        <v>111</v>
      </c>
      <c r="B985" s="34" t="s">
        <v>112</v>
      </c>
      <c r="C985" s="3">
        <v>0</v>
      </c>
      <c r="D985" s="3">
        <v>1740</v>
      </c>
      <c r="E985" s="3">
        <v>7935</v>
      </c>
      <c r="F985" s="3">
        <v>1341</v>
      </c>
      <c r="G985" s="3">
        <v>6594</v>
      </c>
      <c r="H985" s="8">
        <v>16.899810964083176</v>
      </c>
      <c r="I985" s="31">
        <v>1341</v>
      </c>
      <c r="J985" s="22">
        <v>0</v>
      </c>
    </row>
    <row r="986" spans="1:10" hidden="1" x14ac:dyDescent="0.2">
      <c r="A986" s="11" t="s">
        <v>113</v>
      </c>
      <c r="B986" s="34" t="s">
        <v>114</v>
      </c>
      <c r="C986" s="3">
        <v>0</v>
      </c>
      <c r="D986" s="3">
        <v>0</v>
      </c>
      <c r="E986" s="3">
        <v>0</v>
      </c>
      <c r="F986" s="3">
        <v>0</v>
      </c>
      <c r="G986" s="3">
        <v>0</v>
      </c>
      <c r="H986" s="8">
        <v>0</v>
      </c>
      <c r="I986" s="31">
        <v>0</v>
      </c>
      <c r="J986" s="22">
        <v>0</v>
      </c>
    </row>
    <row r="987" spans="1:10" hidden="1" x14ac:dyDescent="0.2">
      <c r="A987" s="11" t="s">
        <v>115</v>
      </c>
      <c r="B987" s="34" t="s">
        <v>116</v>
      </c>
      <c r="C987" s="3">
        <v>0</v>
      </c>
      <c r="D987" s="3">
        <v>0</v>
      </c>
      <c r="E987" s="3">
        <v>0</v>
      </c>
      <c r="F987" s="3">
        <v>0</v>
      </c>
      <c r="G987" s="3">
        <v>0</v>
      </c>
      <c r="H987" s="8">
        <v>0</v>
      </c>
      <c r="I987" s="31">
        <v>0</v>
      </c>
      <c r="J987" s="22">
        <v>0</v>
      </c>
    </row>
    <row r="988" spans="1:10" hidden="1" x14ac:dyDescent="0.2">
      <c r="A988" s="11" t="s">
        <v>117</v>
      </c>
      <c r="B988" s="34" t="s">
        <v>118</v>
      </c>
      <c r="C988" s="3">
        <v>0</v>
      </c>
      <c r="D988" s="3">
        <v>0</v>
      </c>
      <c r="E988" s="3">
        <v>0</v>
      </c>
      <c r="F988" s="3">
        <v>0</v>
      </c>
      <c r="G988" s="3">
        <v>0</v>
      </c>
      <c r="H988" s="8">
        <v>0</v>
      </c>
      <c r="I988" s="31">
        <v>0</v>
      </c>
      <c r="J988" s="22">
        <v>0</v>
      </c>
    </row>
    <row r="989" spans="1:10" hidden="1" x14ac:dyDescent="0.2">
      <c r="A989" s="11" t="s">
        <v>119</v>
      </c>
      <c r="B989" s="34" t="s">
        <v>120</v>
      </c>
      <c r="C989" s="3">
        <v>0</v>
      </c>
      <c r="D989" s="3">
        <v>0</v>
      </c>
      <c r="E989" s="3">
        <v>0</v>
      </c>
      <c r="F989" s="3">
        <v>0</v>
      </c>
      <c r="G989" s="3">
        <v>0</v>
      </c>
      <c r="H989" s="8">
        <v>0</v>
      </c>
      <c r="I989" s="31">
        <v>0</v>
      </c>
      <c r="J989" s="22">
        <v>0</v>
      </c>
    </row>
    <row r="990" spans="1:10" hidden="1" x14ac:dyDescent="0.2">
      <c r="A990" s="11" t="s">
        <v>121</v>
      </c>
      <c r="B990" s="34" t="s">
        <v>122</v>
      </c>
      <c r="C990" s="3">
        <v>0</v>
      </c>
      <c r="D990" s="3">
        <v>0</v>
      </c>
      <c r="E990" s="3">
        <v>0</v>
      </c>
      <c r="F990" s="3">
        <v>0</v>
      </c>
      <c r="G990" s="3">
        <v>0</v>
      </c>
      <c r="H990" s="8">
        <v>0</v>
      </c>
      <c r="I990" s="31">
        <v>0</v>
      </c>
      <c r="J990" s="22">
        <v>0</v>
      </c>
    </row>
    <row r="991" spans="1:10" hidden="1" x14ac:dyDescent="0.2">
      <c r="A991" s="11" t="s">
        <v>123</v>
      </c>
      <c r="B991" s="34" t="s">
        <v>124</v>
      </c>
      <c r="C991" s="3">
        <v>0</v>
      </c>
      <c r="D991" s="3">
        <v>0</v>
      </c>
      <c r="E991" s="3">
        <v>0</v>
      </c>
      <c r="F991" s="3">
        <v>0</v>
      </c>
      <c r="G991" s="3">
        <v>0</v>
      </c>
      <c r="H991" s="8">
        <v>0</v>
      </c>
      <c r="I991" s="31">
        <v>0</v>
      </c>
      <c r="J991" s="22">
        <v>0</v>
      </c>
    </row>
    <row r="992" spans="1:10" hidden="1" x14ac:dyDescent="0.2">
      <c r="A992" s="11" t="s">
        <v>125</v>
      </c>
      <c r="B992" s="34" t="s">
        <v>126</v>
      </c>
      <c r="C992" s="3">
        <v>0</v>
      </c>
      <c r="D992" s="3">
        <v>0</v>
      </c>
      <c r="E992" s="3">
        <v>0</v>
      </c>
      <c r="F992" s="3">
        <v>0</v>
      </c>
      <c r="G992" s="3">
        <v>0</v>
      </c>
      <c r="H992" s="8">
        <v>0</v>
      </c>
      <c r="I992" s="31">
        <v>0</v>
      </c>
      <c r="J992" s="22">
        <v>0</v>
      </c>
    </row>
    <row r="993" spans="1:10" hidden="1" x14ac:dyDescent="0.2">
      <c r="A993" s="11" t="s">
        <v>127</v>
      </c>
      <c r="B993" s="34" t="s">
        <v>128</v>
      </c>
      <c r="C993" s="3">
        <v>0</v>
      </c>
      <c r="D993" s="3">
        <v>0</v>
      </c>
      <c r="E993" s="3">
        <v>0</v>
      </c>
      <c r="F993" s="3">
        <v>0</v>
      </c>
      <c r="G993" s="3">
        <v>0</v>
      </c>
      <c r="H993" s="8">
        <v>0</v>
      </c>
      <c r="I993" s="31">
        <v>0</v>
      </c>
      <c r="J993" s="22">
        <v>0</v>
      </c>
    </row>
    <row r="994" spans="1:10" ht="25.5" hidden="1" x14ac:dyDescent="0.2">
      <c r="A994" s="11" t="s">
        <v>129</v>
      </c>
      <c r="B994" s="34" t="s">
        <v>130</v>
      </c>
      <c r="C994" s="3">
        <v>0</v>
      </c>
      <c r="D994" s="3">
        <v>0</v>
      </c>
      <c r="E994" s="3">
        <v>0</v>
      </c>
      <c r="F994" s="3">
        <v>0</v>
      </c>
      <c r="G994" s="3">
        <v>0</v>
      </c>
      <c r="H994" s="8">
        <v>0</v>
      </c>
      <c r="I994" s="31">
        <v>0</v>
      </c>
      <c r="J994" s="22">
        <v>0</v>
      </c>
    </row>
    <row r="995" spans="1:10" ht="25.5" hidden="1" x14ac:dyDescent="0.2">
      <c r="A995" s="11" t="s">
        <v>131</v>
      </c>
      <c r="B995" s="34" t="s">
        <v>132</v>
      </c>
      <c r="C995" s="3">
        <v>0</v>
      </c>
      <c r="D995" s="3">
        <v>0</v>
      </c>
      <c r="E995" s="3">
        <v>0</v>
      </c>
      <c r="F995" s="3">
        <v>0</v>
      </c>
      <c r="G995" s="3">
        <v>0</v>
      </c>
      <c r="H995" s="8">
        <v>0</v>
      </c>
      <c r="I995" s="31">
        <v>0</v>
      </c>
      <c r="J995" s="22">
        <v>0</v>
      </c>
    </row>
    <row r="996" spans="1:10" hidden="1" x14ac:dyDescent="0.2">
      <c r="A996" s="11" t="s">
        <v>133</v>
      </c>
      <c r="B996" s="34" t="s">
        <v>134</v>
      </c>
      <c r="C996" s="3">
        <v>0</v>
      </c>
      <c r="D996" s="3">
        <v>0</v>
      </c>
      <c r="E996" s="3">
        <v>0</v>
      </c>
      <c r="F996" s="3">
        <v>0</v>
      </c>
      <c r="G996" s="3">
        <v>0</v>
      </c>
      <c r="H996" s="8">
        <v>0</v>
      </c>
      <c r="I996" s="31">
        <v>0</v>
      </c>
      <c r="J996" s="22">
        <v>0</v>
      </c>
    </row>
    <row r="997" spans="1:10" hidden="1" x14ac:dyDescent="0.2">
      <c r="A997" s="11" t="s">
        <v>135</v>
      </c>
      <c r="B997" s="34" t="s">
        <v>136</v>
      </c>
      <c r="C997" s="3">
        <v>508323.57</v>
      </c>
      <c r="D997" s="3">
        <v>0</v>
      </c>
      <c r="E997" s="3">
        <v>0</v>
      </c>
      <c r="F997" s="3">
        <v>0</v>
      </c>
      <c r="G997" s="3">
        <v>0</v>
      </c>
      <c r="H997" s="8">
        <v>0</v>
      </c>
      <c r="I997" s="31">
        <v>-508323.57</v>
      </c>
      <c r="J997" s="22">
        <v>-100</v>
      </c>
    </row>
    <row r="998" spans="1:10" hidden="1" x14ac:dyDescent="0.2">
      <c r="A998" s="11" t="s">
        <v>137</v>
      </c>
      <c r="B998" s="34" t="s">
        <v>138</v>
      </c>
      <c r="C998" s="3">
        <v>508323.57</v>
      </c>
      <c r="D998" s="3">
        <v>0</v>
      </c>
      <c r="E998" s="3">
        <v>0</v>
      </c>
      <c r="F998" s="3">
        <v>0</v>
      </c>
      <c r="G998" s="3">
        <v>0</v>
      </c>
      <c r="H998" s="8">
        <v>0</v>
      </c>
      <c r="I998" s="31">
        <v>-508323.57</v>
      </c>
      <c r="J998" s="22">
        <v>-100</v>
      </c>
    </row>
    <row r="999" spans="1:10" hidden="1" x14ac:dyDescent="0.2">
      <c r="A999" s="11" t="s">
        <v>139</v>
      </c>
      <c r="B999" s="34" t="s">
        <v>140</v>
      </c>
      <c r="C999" s="3">
        <v>508323.57</v>
      </c>
      <c r="D999" s="3">
        <v>0</v>
      </c>
      <c r="E999" s="3">
        <v>0</v>
      </c>
      <c r="F999" s="3">
        <v>0</v>
      </c>
      <c r="G999" s="3">
        <v>0</v>
      </c>
      <c r="H999" s="8">
        <v>0</v>
      </c>
      <c r="I999" s="31">
        <v>-508323.57</v>
      </c>
      <c r="J999" s="22">
        <v>-100</v>
      </c>
    </row>
    <row r="1000" spans="1:10" ht="38.25" x14ac:dyDescent="0.2">
      <c r="A1000" s="93" t="s">
        <v>141</v>
      </c>
      <c r="B1000" s="94" t="s">
        <v>142</v>
      </c>
      <c r="C1000" s="86">
        <v>1341</v>
      </c>
      <c r="D1000" s="86" t="e">
        <f>D1001</f>
        <v>#REF!</v>
      </c>
      <c r="E1000" s="86" t="e">
        <f t="shared" ref="E1000:F1000" si="94">E1001</f>
        <v>#REF!</v>
      </c>
      <c r="F1000" s="86" t="e">
        <f t="shared" si="94"/>
        <v>#REF!</v>
      </c>
      <c r="G1000" s="86" t="e">
        <f t="shared" ref="G1000:G1063" si="95">E1000-F1000</f>
        <v>#REF!</v>
      </c>
      <c r="H1000" s="89" t="e">
        <f t="shared" ref="H1000:H1063" si="96">F1000/E1000*100</f>
        <v>#REF!</v>
      </c>
      <c r="I1000" s="91" t="e">
        <f t="shared" ref="I1000:I1063" si="97">F1000-C1000</f>
        <v>#REF!</v>
      </c>
      <c r="J1000" s="92" t="e">
        <f t="shared" ref="J1000:J1063" si="98">IF(C1000=0,0,F1000/C1000*100-100)</f>
        <v>#REF!</v>
      </c>
    </row>
    <row r="1001" spans="1:10" x14ac:dyDescent="0.2">
      <c r="A1001" s="11" t="s">
        <v>99</v>
      </c>
      <c r="B1001" s="34" t="s">
        <v>100</v>
      </c>
      <c r="C1001" s="3">
        <v>1341</v>
      </c>
      <c r="D1001" s="3" t="e">
        <f>D1006</f>
        <v>#REF!</v>
      </c>
      <c r="E1001" s="3" t="e">
        <f t="shared" ref="E1001:F1001" si="99">E1006</f>
        <v>#REF!</v>
      </c>
      <c r="F1001" s="3" t="e">
        <f t="shared" si="99"/>
        <v>#REF!</v>
      </c>
      <c r="G1001" s="3" t="e">
        <f t="shared" si="95"/>
        <v>#REF!</v>
      </c>
      <c r="H1001" s="8" t="e">
        <f t="shared" si="96"/>
        <v>#REF!</v>
      </c>
      <c r="I1001" s="31" t="e">
        <f t="shared" si="97"/>
        <v>#REF!</v>
      </c>
      <c r="J1001" s="22" t="e">
        <f t="shared" si="98"/>
        <v>#REF!</v>
      </c>
    </row>
    <row r="1002" spans="1:10" x14ac:dyDescent="0.2">
      <c r="A1002" s="11" t="s">
        <v>101</v>
      </c>
      <c r="B1002" s="34" t="s">
        <v>102</v>
      </c>
      <c r="C1002" s="3">
        <v>0</v>
      </c>
      <c r="D1002" s="3">
        <v>0</v>
      </c>
      <c r="E1002" s="3">
        <v>0</v>
      </c>
      <c r="F1002" s="3">
        <v>0</v>
      </c>
      <c r="G1002" s="3">
        <f t="shared" si="95"/>
        <v>0</v>
      </c>
      <c r="H1002" s="8" t="e">
        <f t="shared" si="96"/>
        <v>#DIV/0!</v>
      </c>
      <c r="I1002" s="31">
        <f t="shared" si="97"/>
        <v>0</v>
      </c>
      <c r="J1002" s="22">
        <f t="shared" si="98"/>
        <v>0</v>
      </c>
    </row>
    <row r="1003" spans="1:10" hidden="1" x14ac:dyDescent="0.2">
      <c r="A1003" s="11" t="s">
        <v>103</v>
      </c>
      <c r="B1003" s="34" t="s">
        <v>104</v>
      </c>
      <c r="C1003" s="3">
        <v>0</v>
      </c>
      <c r="D1003" s="3">
        <v>0</v>
      </c>
      <c r="E1003" s="3">
        <v>0</v>
      </c>
      <c r="F1003" s="3">
        <v>0</v>
      </c>
      <c r="G1003" s="3">
        <f t="shared" si="95"/>
        <v>0</v>
      </c>
      <c r="H1003" s="8" t="e">
        <f t="shared" si="96"/>
        <v>#DIV/0!</v>
      </c>
      <c r="I1003" s="31">
        <f t="shared" si="97"/>
        <v>0</v>
      </c>
      <c r="J1003" s="22">
        <f t="shared" si="98"/>
        <v>0</v>
      </c>
    </row>
    <row r="1004" spans="1:10" hidden="1" x14ac:dyDescent="0.2">
      <c r="A1004" s="11" t="s">
        <v>105</v>
      </c>
      <c r="B1004" s="34" t="s">
        <v>106</v>
      </c>
      <c r="C1004" s="3">
        <v>0</v>
      </c>
      <c r="D1004" s="3">
        <v>0</v>
      </c>
      <c r="E1004" s="3">
        <v>0</v>
      </c>
      <c r="F1004" s="3">
        <v>0</v>
      </c>
      <c r="G1004" s="3">
        <f t="shared" si="95"/>
        <v>0</v>
      </c>
      <c r="H1004" s="8" t="e">
        <f t="shared" si="96"/>
        <v>#DIV/0!</v>
      </c>
      <c r="I1004" s="31">
        <f t="shared" si="97"/>
        <v>0</v>
      </c>
      <c r="J1004" s="22">
        <f t="shared" si="98"/>
        <v>0</v>
      </c>
    </row>
    <row r="1005" spans="1:10" hidden="1" x14ac:dyDescent="0.2">
      <c r="A1005" s="11" t="s">
        <v>107</v>
      </c>
      <c r="B1005" s="34" t="s">
        <v>108</v>
      </c>
      <c r="C1005" s="3">
        <v>0</v>
      </c>
      <c r="D1005" s="3">
        <v>0</v>
      </c>
      <c r="E1005" s="3">
        <v>0</v>
      </c>
      <c r="F1005" s="3">
        <v>0</v>
      </c>
      <c r="G1005" s="3">
        <f t="shared" si="95"/>
        <v>0</v>
      </c>
      <c r="H1005" s="8" t="e">
        <f t="shared" si="96"/>
        <v>#DIV/0!</v>
      </c>
      <c r="I1005" s="31">
        <f t="shared" si="97"/>
        <v>0</v>
      </c>
      <c r="J1005" s="22">
        <f t="shared" si="98"/>
        <v>0</v>
      </c>
    </row>
    <row r="1006" spans="1:10" x14ac:dyDescent="0.2">
      <c r="A1006" s="11" t="s">
        <v>109</v>
      </c>
      <c r="B1006" s="34" t="s">
        <v>110</v>
      </c>
      <c r="C1006" s="3">
        <v>1341</v>
      </c>
      <c r="D1006" s="3" t="e">
        <f>D1007</f>
        <v>#REF!</v>
      </c>
      <c r="E1006" s="3" t="e">
        <f t="shared" ref="E1006:F1006" si="100">E1007</f>
        <v>#REF!</v>
      </c>
      <c r="F1006" s="3" t="e">
        <f t="shared" si="100"/>
        <v>#REF!</v>
      </c>
      <c r="G1006" s="3" t="e">
        <f t="shared" si="95"/>
        <v>#REF!</v>
      </c>
      <c r="H1006" s="8" t="e">
        <f t="shared" si="96"/>
        <v>#REF!</v>
      </c>
      <c r="I1006" s="31" t="e">
        <f t="shared" si="97"/>
        <v>#REF!</v>
      </c>
      <c r="J1006" s="22" t="e">
        <f t="shared" si="98"/>
        <v>#REF!</v>
      </c>
    </row>
    <row r="1007" spans="1:10" x14ac:dyDescent="0.2">
      <c r="A1007" s="11" t="s">
        <v>111</v>
      </c>
      <c r="B1007" s="34" t="s">
        <v>112</v>
      </c>
      <c r="C1007" s="3">
        <v>1341</v>
      </c>
      <c r="D1007" s="3" t="e">
        <f>#REF!</f>
        <v>#REF!</v>
      </c>
      <c r="E1007" s="3" t="e">
        <f>#REF!</f>
        <v>#REF!</v>
      </c>
      <c r="F1007" s="3" t="e">
        <f>#REF!</f>
        <v>#REF!</v>
      </c>
      <c r="G1007" s="3" t="e">
        <f t="shared" si="95"/>
        <v>#REF!</v>
      </c>
      <c r="H1007" s="8" t="e">
        <f t="shared" si="96"/>
        <v>#REF!</v>
      </c>
      <c r="I1007" s="31" t="e">
        <f t="shared" si="97"/>
        <v>#REF!</v>
      </c>
      <c r="J1007" s="22" t="e">
        <f t="shared" si="98"/>
        <v>#REF!</v>
      </c>
    </row>
    <row r="1008" spans="1:10" hidden="1" x14ac:dyDescent="0.2">
      <c r="A1008" s="11" t="s">
        <v>113</v>
      </c>
      <c r="B1008" s="34" t="s">
        <v>114</v>
      </c>
      <c r="C1008" s="3">
        <v>0</v>
      </c>
      <c r="D1008" s="3">
        <v>0</v>
      </c>
      <c r="E1008" s="3">
        <v>0</v>
      </c>
      <c r="F1008" s="3">
        <v>0</v>
      </c>
      <c r="G1008" s="3">
        <f t="shared" si="95"/>
        <v>0</v>
      </c>
      <c r="H1008" s="8" t="e">
        <f t="shared" si="96"/>
        <v>#DIV/0!</v>
      </c>
      <c r="I1008" s="31">
        <f t="shared" si="97"/>
        <v>0</v>
      </c>
      <c r="J1008" s="22">
        <f t="shared" si="98"/>
        <v>0</v>
      </c>
    </row>
    <row r="1009" spans="1:10" hidden="1" x14ac:dyDescent="0.2">
      <c r="A1009" s="11" t="s">
        <v>115</v>
      </c>
      <c r="B1009" s="34" t="s">
        <v>116</v>
      </c>
      <c r="C1009" s="3">
        <v>0</v>
      </c>
      <c r="D1009" s="3">
        <v>0</v>
      </c>
      <c r="E1009" s="3">
        <v>0</v>
      </c>
      <c r="F1009" s="3">
        <v>0</v>
      </c>
      <c r="G1009" s="3">
        <f t="shared" si="95"/>
        <v>0</v>
      </c>
      <c r="H1009" s="8" t="e">
        <f t="shared" si="96"/>
        <v>#DIV/0!</v>
      </c>
      <c r="I1009" s="31">
        <f t="shared" si="97"/>
        <v>0</v>
      </c>
      <c r="J1009" s="22">
        <f t="shared" si="98"/>
        <v>0</v>
      </c>
    </row>
    <row r="1010" spans="1:10" hidden="1" x14ac:dyDescent="0.2">
      <c r="A1010" s="11" t="s">
        <v>117</v>
      </c>
      <c r="B1010" s="34" t="s">
        <v>118</v>
      </c>
      <c r="C1010" s="3">
        <v>0</v>
      </c>
      <c r="D1010" s="3">
        <v>0</v>
      </c>
      <c r="E1010" s="3">
        <v>0</v>
      </c>
      <c r="F1010" s="3">
        <v>0</v>
      </c>
      <c r="G1010" s="3">
        <f t="shared" si="95"/>
        <v>0</v>
      </c>
      <c r="H1010" s="8" t="e">
        <f t="shared" si="96"/>
        <v>#DIV/0!</v>
      </c>
      <c r="I1010" s="31">
        <f t="shared" si="97"/>
        <v>0</v>
      </c>
      <c r="J1010" s="22">
        <f t="shared" si="98"/>
        <v>0</v>
      </c>
    </row>
    <row r="1011" spans="1:10" hidden="1" x14ac:dyDescent="0.2">
      <c r="A1011" s="11" t="s">
        <v>119</v>
      </c>
      <c r="B1011" s="34" t="s">
        <v>120</v>
      </c>
      <c r="C1011" s="3">
        <v>0</v>
      </c>
      <c r="D1011" s="3">
        <v>0</v>
      </c>
      <c r="E1011" s="3">
        <v>0</v>
      </c>
      <c r="F1011" s="3">
        <v>0</v>
      </c>
      <c r="G1011" s="3">
        <f t="shared" si="95"/>
        <v>0</v>
      </c>
      <c r="H1011" s="8" t="e">
        <f t="shared" si="96"/>
        <v>#DIV/0!</v>
      </c>
      <c r="I1011" s="31">
        <f t="shared" si="97"/>
        <v>0</v>
      </c>
      <c r="J1011" s="22">
        <f t="shared" si="98"/>
        <v>0</v>
      </c>
    </row>
    <row r="1012" spans="1:10" hidden="1" x14ac:dyDescent="0.2">
      <c r="A1012" s="11" t="s">
        <v>121</v>
      </c>
      <c r="B1012" s="34" t="s">
        <v>122</v>
      </c>
      <c r="C1012" s="3">
        <v>0</v>
      </c>
      <c r="D1012" s="3">
        <v>0</v>
      </c>
      <c r="E1012" s="3">
        <v>0</v>
      </c>
      <c r="F1012" s="3">
        <v>0</v>
      </c>
      <c r="G1012" s="3">
        <f t="shared" si="95"/>
        <v>0</v>
      </c>
      <c r="H1012" s="8" t="e">
        <f t="shared" si="96"/>
        <v>#DIV/0!</v>
      </c>
      <c r="I1012" s="31">
        <f t="shared" si="97"/>
        <v>0</v>
      </c>
      <c r="J1012" s="22">
        <f t="shared" si="98"/>
        <v>0</v>
      </c>
    </row>
    <row r="1013" spans="1:10" hidden="1" x14ac:dyDescent="0.2">
      <c r="A1013" s="11" t="s">
        <v>123</v>
      </c>
      <c r="B1013" s="34" t="s">
        <v>124</v>
      </c>
      <c r="C1013" s="3">
        <v>0</v>
      </c>
      <c r="D1013" s="3">
        <v>0</v>
      </c>
      <c r="E1013" s="3">
        <v>0</v>
      </c>
      <c r="F1013" s="3">
        <v>0</v>
      </c>
      <c r="G1013" s="3">
        <f t="shared" si="95"/>
        <v>0</v>
      </c>
      <c r="H1013" s="8" t="e">
        <f t="shared" si="96"/>
        <v>#DIV/0!</v>
      </c>
      <c r="I1013" s="31">
        <f t="shared" si="97"/>
        <v>0</v>
      </c>
      <c r="J1013" s="22">
        <f t="shared" si="98"/>
        <v>0</v>
      </c>
    </row>
    <row r="1014" spans="1:10" hidden="1" x14ac:dyDescent="0.2">
      <c r="A1014" s="11" t="s">
        <v>125</v>
      </c>
      <c r="B1014" s="34" t="s">
        <v>126</v>
      </c>
      <c r="C1014" s="3">
        <v>0</v>
      </c>
      <c r="D1014" s="3">
        <v>0</v>
      </c>
      <c r="E1014" s="3">
        <v>0</v>
      </c>
      <c r="F1014" s="3">
        <v>0</v>
      </c>
      <c r="G1014" s="3">
        <f t="shared" si="95"/>
        <v>0</v>
      </c>
      <c r="H1014" s="8" t="e">
        <f t="shared" si="96"/>
        <v>#DIV/0!</v>
      </c>
      <c r="I1014" s="31">
        <f t="shared" si="97"/>
        <v>0</v>
      </c>
      <c r="J1014" s="22">
        <f t="shared" si="98"/>
        <v>0</v>
      </c>
    </row>
    <row r="1015" spans="1:10" hidden="1" x14ac:dyDescent="0.2">
      <c r="A1015" s="11" t="s">
        <v>127</v>
      </c>
      <c r="B1015" s="34" t="s">
        <v>128</v>
      </c>
      <c r="C1015" s="3">
        <v>0</v>
      </c>
      <c r="D1015" s="3">
        <v>0</v>
      </c>
      <c r="E1015" s="3">
        <v>0</v>
      </c>
      <c r="F1015" s="3">
        <v>0</v>
      </c>
      <c r="G1015" s="3">
        <f t="shared" si="95"/>
        <v>0</v>
      </c>
      <c r="H1015" s="8" t="e">
        <f t="shared" si="96"/>
        <v>#DIV/0!</v>
      </c>
      <c r="I1015" s="31">
        <f t="shared" si="97"/>
        <v>0</v>
      </c>
      <c r="J1015" s="22">
        <f t="shared" si="98"/>
        <v>0</v>
      </c>
    </row>
    <row r="1016" spans="1:10" ht="25.5" hidden="1" x14ac:dyDescent="0.2">
      <c r="A1016" s="11" t="s">
        <v>129</v>
      </c>
      <c r="B1016" s="34" t="s">
        <v>130</v>
      </c>
      <c r="C1016" s="3">
        <v>0</v>
      </c>
      <c r="D1016" s="3">
        <v>0</v>
      </c>
      <c r="E1016" s="3">
        <v>0</v>
      </c>
      <c r="F1016" s="3">
        <v>0</v>
      </c>
      <c r="G1016" s="3">
        <f t="shared" si="95"/>
        <v>0</v>
      </c>
      <c r="H1016" s="8" t="e">
        <f t="shared" si="96"/>
        <v>#DIV/0!</v>
      </c>
      <c r="I1016" s="31">
        <f t="shared" si="97"/>
        <v>0</v>
      </c>
      <c r="J1016" s="22">
        <f t="shared" si="98"/>
        <v>0</v>
      </c>
    </row>
    <row r="1017" spans="1:10" ht="25.5" hidden="1" x14ac:dyDescent="0.2">
      <c r="A1017" s="11" t="s">
        <v>131</v>
      </c>
      <c r="B1017" s="34" t="s">
        <v>132</v>
      </c>
      <c r="C1017" s="3">
        <v>0</v>
      </c>
      <c r="D1017" s="3">
        <v>0</v>
      </c>
      <c r="E1017" s="3">
        <v>0</v>
      </c>
      <c r="F1017" s="3">
        <v>0</v>
      </c>
      <c r="G1017" s="3">
        <f t="shared" si="95"/>
        <v>0</v>
      </c>
      <c r="H1017" s="8" t="e">
        <f t="shared" si="96"/>
        <v>#DIV/0!</v>
      </c>
      <c r="I1017" s="31">
        <f t="shared" si="97"/>
        <v>0</v>
      </c>
      <c r="J1017" s="22">
        <f t="shared" si="98"/>
        <v>0</v>
      </c>
    </row>
    <row r="1018" spans="1:10" hidden="1" x14ac:dyDescent="0.2">
      <c r="A1018" s="11" t="s">
        <v>133</v>
      </c>
      <c r="B1018" s="34" t="s">
        <v>134</v>
      </c>
      <c r="C1018" s="3">
        <v>0</v>
      </c>
      <c r="D1018" s="3">
        <v>0</v>
      </c>
      <c r="E1018" s="3">
        <v>0</v>
      </c>
      <c r="F1018" s="3">
        <v>0</v>
      </c>
      <c r="G1018" s="3">
        <f t="shared" si="95"/>
        <v>0</v>
      </c>
      <c r="H1018" s="8" t="e">
        <f t="shared" si="96"/>
        <v>#DIV/0!</v>
      </c>
      <c r="I1018" s="31">
        <f t="shared" si="97"/>
        <v>0</v>
      </c>
      <c r="J1018" s="22">
        <f t="shared" si="98"/>
        <v>0</v>
      </c>
    </row>
    <row r="1019" spans="1:10" hidden="1" x14ac:dyDescent="0.2">
      <c r="A1019" s="11" t="s">
        <v>135</v>
      </c>
      <c r="B1019" s="34" t="s">
        <v>136</v>
      </c>
      <c r="C1019" s="3">
        <v>0</v>
      </c>
      <c r="D1019" s="3">
        <v>0</v>
      </c>
      <c r="E1019" s="3">
        <v>0</v>
      </c>
      <c r="F1019" s="3">
        <v>0</v>
      </c>
      <c r="G1019" s="3">
        <f t="shared" si="95"/>
        <v>0</v>
      </c>
      <c r="H1019" s="8" t="e">
        <f t="shared" si="96"/>
        <v>#DIV/0!</v>
      </c>
      <c r="I1019" s="31">
        <f t="shared" si="97"/>
        <v>0</v>
      </c>
      <c r="J1019" s="22">
        <f t="shared" si="98"/>
        <v>0</v>
      </c>
    </row>
    <row r="1020" spans="1:10" hidden="1" x14ac:dyDescent="0.2">
      <c r="A1020" s="11" t="s">
        <v>137</v>
      </c>
      <c r="B1020" s="34" t="s">
        <v>138</v>
      </c>
      <c r="C1020" s="3">
        <v>0</v>
      </c>
      <c r="D1020" s="3">
        <v>0</v>
      </c>
      <c r="E1020" s="3">
        <v>0</v>
      </c>
      <c r="F1020" s="3">
        <v>0</v>
      </c>
      <c r="G1020" s="3">
        <f t="shared" si="95"/>
        <v>0</v>
      </c>
      <c r="H1020" s="8" t="e">
        <f t="shared" si="96"/>
        <v>#DIV/0!</v>
      </c>
      <c r="I1020" s="31">
        <f t="shared" si="97"/>
        <v>0</v>
      </c>
      <c r="J1020" s="22">
        <f t="shared" si="98"/>
        <v>0</v>
      </c>
    </row>
    <row r="1021" spans="1:10" hidden="1" x14ac:dyDescent="0.2">
      <c r="A1021" s="11" t="s">
        <v>139</v>
      </c>
      <c r="B1021" s="34" t="s">
        <v>140</v>
      </c>
      <c r="C1021" s="3">
        <v>0</v>
      </c>
      <c r="D1021" s="3">
        <v>0</v>
      </c>
      <c r="E1021" s="3">
        <v>0</v>
      </c>
      <c r="F1021" s="3">
        <v>0</v>
      </c>
      <c r="G1021" s="3">
        <f t="shared" si="95"/>
        <v>0</v>
      </c>
      <c r="H1021" s="8" t="e">
        <f t="shared" si="96"/>
        <v>#DIV/0!</v>
      </c>
      <c r="I1021" s="31">
        <f t="shared" si="97"/>
        <v>0</v>
      </c>
      <c r="J1021" s="22">
        <f t="shared" si="98"/>
        <v>0</v>
      </c>
    </row>
    <row r="1022" spans="1:10" x14ac:dyDescent="0.2">
      <c r="A1022" s="93" t="s">
        <v>143</v>
      </c>
      <c r="B1022" s="94" t="s">
        <v>144</v>
      </c>
      <c r="C1022" s="86">
        <v>5744715.1600000001</v>
      </c>
      <c r="D1022" s="81">
        <v>3008993.2800000003</v>
      </c>
      <c r="E1022" s="81">
        <v>3008993.2800000003</v>
      </c>
      <c r="F1022" s="81">
        <v>2749701.09</v>
      </c>
      <c r="G1022" s="86">
        <f t="shared" si="95"/>
        <v>259292.19000000041</v>
      </c>
      <c r="H1022" s="89">
        <f t="shared" si="96"/>
        <v>91.382759419123715</v>
      </c>
      <c r="I1022" s="91">
        <f t="shared" si="97"/>
        <v>-2995014.0700000003</v>
      </c>
      <c r="J1022" s="92">
        <f t="shared" si="98"/>
        <v>-52.135118741030844</v>
      </c>
    </row>
    <row r="1023" spans="1:10" x14ac:dyDescent="0.2">
      <c r="A1023" s="11" t="s">
        <v>99</v>
      </c>
      <c r="B1023" s="34" t="s">
        <v>100</v>
      </c>
      <c r="C1023" s="3">
        <v>1800438.42</v>
      </c>
      <c r="D1023" s="70">
        <v>1864070.1600000001</v>
      </c>
      <c r="E1023" s="70">
        <v>1864070.1600000001</v>
      </c>
      <c r="F1023" s="70">
        <v>1822707.16</v>
      </c>
      <c r="G1023" s="3">
        <f t="shared" si="95"/>
        <v>41363.000000000233</v>
      </c>
      <c r="H1023" s="8">
        <f t="shared" si="96"/>
        <v>97.781038456192007</v>
      </c>
      <c r="I1023" s="31">
        <f t="shared" si="97"/>
        <v>22268.739999999991</v>
      </c>
      <c r="J1023" s="22">
        <f t="shared" si="98"/>
        <v>1.2368509665551244</v>
      </c>
    </row>
    <row r="1024" spans="1:10" x14ac:dyDescent="0.2">
      <c r="A1024" s="11" t="s">
        <v>101</v>
      </c>
      <c r="B1024" s="34" t="s">
        <v>102</v>
      </c>
      <c r="C1024" s="3">
        <v>158253.43</v>
      </c>
      <c r="D1024" s="70">
        <v>213930</v>
      </c>
      <c r="E1024" s="70">
        <v>213930</v>
      </c>
      <c r="F1024" s="70">
        <v>213929.13</v>
      </c>
      <c r="G1024" s="3">
        <f t="shared" si="95"/>
        <v>0.86999999999534339</v>
      </c>
      <c r="H1024" s="8">
        <f t="shared" si="96"/>
        <v>99.999593324919374</v>
      </c>
      <c r="I1024" s="31">
        <f t="shared" si="97"/>
        <v>55675.700000000012</v>
      </c>
      <c r="J1024" s="22">
        <f t="shared" si="98"/>
        <v>35.181354363061843</v>
      </c>
    </row>
    <row r="1025" spans="1:10" x14ac:dyDescent="0.2">
      <c r="A1025" s="11" t="s">
        <v>103</v>
      </c>
      <c r="B1025" s="34" t="s">
        <v>104</v>
      </c>
      <c r="C1025" s="3">
        <v>129729.37</v>
      </c>
      <c r="D1025" s="70">
        <v>175352</v>
      </c>
      <c r="E1025" s="70">
        <v>175352</v>
      </c>
      <c r="F1025" s="70">
        <v>175352</v>
      </c>
      <c r="G1025" s="3">
        <f t="shared" si="95"/>
        <v>0</v>
      </c>
      <c r="H1025" s="8">
        <f t="shared" si="96"/>
        <v>100</v>
      </c>
      <c r="I1025" s="31">
        <f t="shared" si="97"/>
        <v>45622.630000000005</v>
      </c>
      <c r="J1025" s="22">
        <f t="shared" si="98"/>
        <v>35.167541474995204</v>
      </c>
    </row>
    <row r="1026" spans="1:10" x14ac:dyDescent="0.2">
      <c r="A1026" s="11" t="s">
        <v>105</v>
      </c>
      <c r="B1026" s="34" t="s">
        <v>106</v>
      </c>
      <c r="C1026" s="3">
        <v>129729.37</v>
      </c>
      <c r="D1026" s="70">
        <v>175352</v>
      </c>
      <c r="E1026" s="70">
        <v>175352</v>
      </c>
      <c r="F1026" s="70">
        <v>175352</v>
      </c>
      <c r="G1026" s="3">
        <f t="shared" si="95"/>
        <v>0</v>
      </c>
      <c r="H1026" s="8">
        <f t="shared" si="96"/>
        <v>100</v>
      </c>
      <c r="I1026" s="31">
        <f t="shared" si="97"/>
        <v>45622.630000000005</v>
      </c>
      <c r="J1026" s="22">
        <f t="shared" si="98"/>
        <v>35.167541474995204</v>
      </c>
    </row>
    <row r="1027" spans="1:10" x14ac:dyDescent="0.2">
      <c r="A1027" s="11" t="s">
        <v>107</v>
      </c>
      <c r="B1027" s="34" t="s">
        <v>108</v>
      </c>
      <c r="C1027" s="3">
        <v>28524.06</v>
      </c>
      <c r="D1027" s="70">
        <v>38578</v>
      </c>
      <c r="E1027" s="70">
        <v>38578</v>
      </c>
      <c r="F1027" s="70">
        <v>38577.129999999997</v>
      </c>
      <c r="G1027" s="3">
        <f t="shared" si="95"/>
        <v>0.87000000000261934</v>
      </c>
      <c r="H1027" s="8">
        <f t="shared" si="96"/>
        <v>99.997744828658824</v>
      </c>
      <c r="I1027" s="31">
        <f t="shared" si="97"/>
        <v>10053.069999999996</v>
      </c>
      <c r="J1027" s="22">
        <f t="shared" si="98"/>
        <v>35.244176319920797</v>
      </c>
    </row>
    <row r="1028" spans="1:10" x14ac:dyDescent="0.2">
      <c r="A1028" s="11" t="s">
        <v>109</v>
      </c>
      <c r="B1028" s="34" t="s">
        <v>110</v>
      </c>
      <c r="C1028" s="3">
        <v>1641604.9899999998</v>
      </c>
      <c r="D1028" s="70">
        <v>1650140.1600000001</v>
      </c>
      <c r="E1028" s="70">
        <v>1650140.1600000001</v>
      </c>
      <c r="F1028" s="70">
        <v>1608778.03</v>
      </c>
      <c r="G1028" s="3">
        <f t="shared" si="95"/>
        <v>41362.130000000121</v>
      </c>
      <c r="H1028" s="8">
        <f t="shared" si="96"/>
        <v>97.493417165242491</v>
      </c>
      <c r="I1028" s="31">
        <f t="shared" si="97"/>
        <v>-32826.95999999973</v>
      </c>
      <c r="J1028" s="22">
        <f t="shared" si="98"/>
        <v>-1.9996869039731564</v>
      </c>
    </row>
    <row r="1029" spans="1:10" x14ac:dyDescent="0.2">
      <c r="A1029" s="11" t="s">
        <v>111</v>
      </c>
      <c r="B1029" s="34" t="s">
        <v>112</v>
      </c>
      <c r="C1029" s="3">
        <v>25064.5</v>
      </c>
      <c r="D1029" s="70">
        <v>178630.48</v>
      </c>
      <c r="E1029" s="70">
        <v>178630.48</v>
      </c>
      <c r="F1029" s="70">
        <v>155365.66</v>
      </c>
      <c r="G1029" s="3">
        <f t="shared" si="95"/>
        <v>23264.820000000007</v>
      </c>
      <c r="H1029" s="8">
        <f t="shared" si="96"/>
        <v>86.976007677972987</v>
      </c>
      <c r="I1029" s="31">
        <f t="shared" si="97"/>
        <v>130301.16</v>
      </c>
      <c r="J1029" s="22">
        <f t="shared" si="98"/>
        <v>519.86339244748547</v>
      </c>
    </row>
    <row r="1030" spans="1:10" x14ac:dyDescent="0.2">
      <c r="A1030" s="11" t="s">
        <v>145</v>
      </c>
      <c r="B1030" s="34" t="s">
        <v>146</v>
      </c>
      <c r="C1030" s="3">
        <v>0</v>
      </c>
      <c r="D1030" s="70">
        <v>0</v>
      </c>
      <c r="E1030" s="70">
        <v>0</v>
      </c>
      <c r="F1030" s="3">
        <v>0</v>
      </c>
      <c r="G1030" s="3">
        <f t="shared" si="95"/>
        <v>0</v>
      </c>
      <c r="H1030" s="8" t="e">
        <f t="shared" si="96"/>
        <v>#DIV/0!</v>
      </c>
      <c r="I1030" s="31">
        <f t="shared" si="97"/>
        <v>0</v>
      </c>
      <c r="J1030" s="22">
        <f t="shared" si="98"/>
        <v>0</v>
      </c>
    </row>
    <row r="1031" spans="1:10" x14ac:dyDescent="0.2">
      <c r="A1031" s="11" t="s">
        <v>147</v>
      </c>
      <c r="B1031" s="34" t="s">
        <v>148</v>
      </c>
      <c r="C1031" s="3">
        <v>1591092.0499999998</v>
      </c>
      <c r="D1031" s="70">
        <v>1445409.68</v>
      </c>
      <c r="E1031" s="70">
        <v>1445409.68</v>
      </c>
      <c r="F1031" s="70">
        <v>1445405.7</v>
      </c>
      <c r="G1031" s="3">
        <f t="shared" si="95"/>
        <v>3.9799999999813735</v>
      </c>
      <c r="H1031" s="8">
        <f t="shared" si="96"/>
        <v>99.99972464554132</v>
      </c>
      <c r="I1031" s="31">
        <f t="shared" si="97"/>
        <v>-145686.34999999986</v>
      </c>
      <c r="J1031" s="22">
        <f t="shared" si="98"/>
        <v>-9.1563747050335564</v>
      </c>
    </row>
    <row r="1032" spans="1:10" x14ac:dyDescent="0.2">
      <c r="A1032" s="11" t="s">
        <v>113</v>
      </c>
      <c r="B1032" s="34" t="s">
        <v>114</v>
      </c>
      <c r="C1032" s="3">
        <v>25448.44</v>
      </c>
      <c r="D1032" s="70">
        <v>26100</v>
      </c>
      <c r="E1032" s="70">
        <v>26100</v>
      </c>
      <c r="F1032" s="70">
        <v>8006.67</v>
      </c>
      <c r="G1032" s="3">
        <f t="shared" si="95"/>
        <v>18093.330000000002</v>
      </c>
      <c r="H1032" s="8">
        <f t="shared" si="96"/>
        <v>30.676896551724138</v>
      </c>
      <c r="I1032" s="31">
        <f t="shared" si="97"/>
        <v>-17441.769999999997</v>
      </c>
      <c r="J1032" s="22">
        <f t="shared" si="98"/>
        <v>-68.537678537466348</v>
      </c>
    </row>
    <row r="1033" spans="1:10" hidden="1" x14ac:dyDescent="0.2">
      <c r="A1033" s="11" t="s">
        <v>115</v>
      </c>
      <c r="B1033" s="34" t="s">
        <v>116</v>
      </c>
      <c r="C1033" s="3">
        <v>0</v>
      </c>
      <c r="D1033" s="3">
        <v>0</v>
      </c>
      <c r="E1033" s="3">
        <v>0</v>
      </c>
      <c r="F1033" s="3">
        <v>0</v>
      </c>
      <c r="G1033" s="3">
        <f t="shared" si="95"/>
        <v>0</v>
      </c>
      <c r="H1033" s="8" t="e">
        <f t="shared" si="96"/>
        <v>#DIV/0!</v>
      </c>
      <c r="I1033" s="31">
        <f t="shared" si="97"/>
        <v>0</v>
      </c>
      <c r="J1033" s="22">
        <f t="shared" si="98"/>
        <v>0</v>
      </c>
    </row>
    <row r="1034" spans="1:10" hidden="1" x14ac:dyDescent="0.2">
      <c r="A1034" s="11" t="s">
        <v>117</v>
      </c>
      <c r="B1034" s="34" t="s">
        <v>118</v>
      </c>
      <c r="C1034" s="3">
        <v>0</v>
      </c>
      <c r="D1034" s="3">
        <v>0</v>
      </c>
      <c r="E1034" s="3">
        <v>0</v>
      </c>
      <c r="F1034" s="3">
        <v>0</v>
      </c>
      <c r="G1034" s="3">
        <f t="shared" si="95"/>
        <v>0</v>
      </c>
      <c r="H1034" s="8" t="e">
        <f t="shared" si="96"/>
        <v>#DIV/0!</v>
      </c>
      <c r="I1034" s="31">
        <f t="shared" si="97"/>
        <v>0</v>
      </c>
      <c r="J1034" s="22">
        <f t="shared" si="98"/>
        <v>0</v>
      </c>
    </row>
    <row r="1035" spans="1:10" hidden="1" x14ac:dyDescent="0.2">
      <c r="A1035" s="11" t="s">
        <v>119</v>
      </c>
      <c r="B1035" s="34" t="s">
        <v>120</v>
      </c>
      <c r="C1035" s="3">
        <v>0</v>
      </c>
      <c r="D1035" s="3">
        <v>0</v>
      </c>
      <c r="E1035" s="3">
        <v>0</v>
      </c>
      <c r="F1035" s="3">
        <v>0</v>
      </c>
      <c r="G1035" s="3">
        <f t="shared" si="95"/>
        <v>0</v>
      </c>
      <c r="H1035" s="8" t="e">
        <f t="shared" si="96"/>
        <v>#DIV/0!</v>
      </c>
      <c r="I1035" s="31">
        <f t="shared" si="97"/>
        <v>0</v>
      </c>
      <c r="J1035" s="22">
        <f t="shared" si="98"/>
        <v>0</v>
      </c>
    </row>
    <row r="1036" spans="1:10" hidden="1" x14ac:dyDescent="0.2">
      <c r="A1036" s="11" t="s">
        <v>121</v>
      </c>
      <c r="B1036" s="34" t="s">
        <v>122</v>
      </c>
      <c r="C1036" s="3">
        <v>0</v>
      </c>
      <c r="D1036" s="3">
        <v>0</v>
      </c>
      <c r="E1036" s="3">
        <v>0</v>
      </c>
      <c r="F1036" s="3">
        <v>0</v>
      </c>
      <c r="G1036" s="3">
        <f t="shared" si="95"/>
        <v>0</v>
      </c>
      <c r="H1036" s="8" t="e">
        <f t="shared" si="96"/>
        <v>#DIV/0!</v>
      </c>
      <c r="I1036" s="31">
        <f t="shared" si="97"/>
        <v>0</v>
      </c>
      <c r="J1036" s="22">
        <f t="shared" si="98"/>
        <v>0</v>
      </c>
    </row>
    <row r="1037" spans="1:10" hidden="1" x14ac:dyDescent="0.2">
      <c r="A1037" s="11" t="s">
        <v>123</v>
      </c>
      <c r="B1037" s="34" t="s">
        <v>124</v>
      </c>
      <c r="C1037" s="3">
        <v>0</v>
      </c>
      <c r="D1037" s="3">
        <v>0</v>
      </c>
      <c r="E1037" s="3">
        <v>0</v>
      </c>
      <c r="F1037" s="3">
        <v>0</v>
      </c>
      <c r="G1037" s="3">
        <f t="shared" si="95"/>
        <v>0</v>
      </c>
      <c r="H1037" s="8" t="e">
        <f t="shared" si="96"/>
        <v>#DIV/0!</v>
      </c>
      <c r="I1037" s="31">
        <f t="shared" si="97"/>
        <v>0</v>
      </c>
      <c r="J1037" s="22">
        <f t="shared" si="98"/>
        <v>0</v>
      </c>
    </row>
    <row r="1038" spans="1:10" hidden="1" x14ac:dyDescent="0.2">
      <c r="A1038" s="11" t="s">
        <v>125</v>
      </c>
      <c r="B1038" s="34" t="s">
        <v>126</v>
      </c>
      <c r="C1038" s="3">
        <v>0</v>
      </c>
      <c r="D1038" s="3">
        <v>0</v>
      </c>
      <c r="E1038" s="3">
        <v>0</v>
      </c>
      <c r="F1038" s="3">
        <v>0</v>
      </c>
      <c r="G1038" s="3">
        <f t="shared" si="95"/>
        <v>0</v>
      </c>
      <c r="H1038" s="8" t="e">
        <f t="shared" si="96"/>
        <v>#DIV/0!</v>
      </c>
      <c r="I1038" s="31">
        <f t="shared" si="97"/>
        <v>0</v>
      </c>
      <c r="J1038" s="22">
        <f t="shared" si="98"/>
        <v>0</v>
      </c>
    </row>
    <row r="1039" spans="1:10" hidden="1" x14ac:dyDescent="0.2">
      <c r="A1039" s="11" t="s">
        <v>127</v>
      </c>
      <c r="B1039" s="34" t="s">
        <v>128</v>
      </c>
      <c r="C1039" s="3">
        <v>0</v>
      </c>
      <c r="D1039" s="3">
        <v>0</v>
      </c>
      <c r="E1039" s="3">
        <v>0</v>
      </c>
      <c r="F1039" s="3">
        <v>0</v>
      </c>
      <c r="G1039" s="3">
        <f t="shared" si="95"/>
        <v>0</v>
      </c>
      <c r="H1039" s="8" t="e">
        <f t="shared" si="96"/>
        <v>#DIV/0!</v>
      </c>
      <c r="I1039" s="31">
        <f t="shared" si="97"/>
        <v>0</v>
      </c>
      <c r="J1039" s="22">
        <f t="shared" si="98"/>
        <v>0</v>
      </c>
    </row>
    <row r="1040" spans="1:10" ht="25.5" hidden="1" x14ac:dyDescent="0.2">
      <c r="A1040" s="11" t="s">
        <v>129</v>
      </c>
      <c r="B1040" s="34" t="s">
        <v>130</v>
      </c>
      <c r="C1040" s="3">
        <v>0</v>
      </c>
      <c r="D1040" s="3">
        <v>0</v>
      </c>
      <c r="E1040" s="3">
        <v>0</v>
      </c>
      <c r="F1040" s="3">
        <v>0</v>
      </c>
      <c r="G1040" s="3">
        <f t="shared" si="95"/>
        <v>0</v>
      </c>
      <c r="H1040" s="8" t="e">
        <f t="shared" si="96"/>
        <v>#DIV/0!</v>
      </c>
      <c r="I1040" s="31">
        <f t="shared" si="97"/>
        <v>0</v>
      </c>
      <c r="J1040" s="22">
        <f t="shared" si="98"/>
        <v>0</v>
      </c>
    </row>
    <row r="1041" spans="1:10" ht="25.5" hidden="1" x14ac:dyDescent="0.2">
      <c r="A1041" s="11" t="s">
        <v>131</v>
      </c>
      <c r="B1041" s="34" t="s">
        <v>132</v>
      </c>
      <c r="C1041" s="3">
        <v>0</v>
      </c>
      <c r="D1041" s="3">
        <v>0</v>
      </c>
      <c r="E1041" s="3">
        <v>0</v>
      </c>
      <c r="F1041" s="3">
        <v>0</v>
      </c>
      <c r="G1041" s="3">
        <f t="shared" si="95"/>
        <v>0</v>
      </c>
      <c r="H1041" s="8" t="e">
        <f t="shared" si="96"/>
        <v>#DIV/0!</v>
      </c>
      <c r="I1041" s="31">
        <f t="shared" si="97"/>
        <v>0</v>
      </c>
      <c r="J1041" s="22">
        <f t="shared" si="98"/>
        <v>0</v>
      </c>
    </row>
    <row r="1042" spans="1:10" hidden="1" x14ac:dyDescent="0.2">
      <c r="A1042" s="11" t="s">
        <v>149</v>
      </c>
      <c r="B1042" s="34" t="s">
        <v>150</v>
      </c>
      <c r="C1042" s="3">
        <v>0</v>
      </c>
      <c r="D1042" s="3">
        <v>0</v>
      </c>
      <c r="E1042" s="3">
        <v>0</v>
      </c>
      <c r="F1042" s="3">
        <v>0</v>
      </c>
      <c r="G1042" s="3">
        <f t="shared" si="95"/>
        <v>0</v>
      </c>
      <c r="H1042" s="8" t="e">
        <f t="shared" si="96"/>
        <v>#DIV/0!</v>
      </c>
      <c r="I1042" s="31">
        <f t="shared" si="97"/>
        <v>0</v>
      </c>
      <c r="J1042" s="22">
        <f t="shared" si="98"/>
        <v>0</v>
      </c>
    </row>
    <row r="1043" spans="1:10" x14ac:dyDescent="0.2">
      <c r="A1043" s="11" t="s">
        <v>151</v>
      </c>
      <c r="B1043" s="34" t="s">
        <v>152</v>
      </c>
      <c r="C1043" s="3">
        <v>0</v>
      </c>
      <c r="D1043" s="3">
        <v>0</v>
      </c>
      <c r="E1043" s="3">
        <v>0</v>
      </c>
      <c r="F1043" s="3">
        <v>0</v>
      </c>
      <c r="G1043" s="3">
        <f t="shared" si="95"/>
        <v>0</v>
      </c>
      <c r="H1043" s="8" t="e">
        <f t="shared" si="96"/>
        <v>#DIV/0!</v>
      </c>
      <c r="I1043" s="31">
        <f t="shared" si="97"/>
        <v>0</v>
      </c>
      <c r="J1043" s="22">
        <f t="shared" si="98"/>
        <v>0</v>
      </c>
    </row>
    <row r="1044" spans="1:10" x14ac:dyDescent="0.2">
      <c r="A1044" s="11" t="s">
        <v>133</v>
      </c>
      <c r="B1044" s="34" t="s">
        <v>134</v>
      </c>
      <c r="C1044" s="3">
        <v>580</v>
      </c>
      <c r="D1044" s="3">
        <v>0</v>
      </c>
      <c r="E1044" s="3">
        <v>0</v>
      </c>
      <c r="F1044" s="3">
        <v>580</v>
      </c>
      <c r="G1044" s="3">
        <f t="shared" si="95"/>
        <v>-580</v>
      </c>
      <c r="H1044" s="8" t="e">
        <f t="shared" si="96"/>
        <v>#DIV/0!</v>
      </c>
      <c r="I1044" s="31">
        <f t="shared" si="97"/>
        <v>0</v>
      </c>
      <c r="J1044" s="22">
        <f t="shared" si="98"/>
        <v>0</v>
      </c>
    </row>
    <row r="1045" spans="1:10" x14ac:dyDescent="0.2">
      <c r="A1045" s="11" t="s">
        <v>135</v>
      </c>
      <c r="B1045" s="34" t="s">
        <v>136</v>
      </c>
      <c r="C1045" s="3">
        <v>3944276.7399999998</v>
      </c>
      <c r="D1045" s="70">
        <v>1144923.1200000001</v>
      </c>
      <c r="E1045" s="70">
        <v>1144923.1200000001</v>
      </c>
      <c r="F1045" s="70">
        <v>926993.93</v>
      </c>
      <c r="G1045" s="3">
        <f t="shared" si="95"/>
        <v>217929.19000000006</v>
      </c>
      <c r="H1045" s="8">
        <f t="shared" si="96"/>
        <v>80.965604922014322</v>
      </c>
      <c r="I1045" s="31">
        <f t="shared" si="97"/>
        <v>-3017282.8099999996</v>
      </c>
      <c r="J1045" s="22">
        <f t="shared" si="98"/>
        <v>-76.497746200232385</v>
      </c>
    </row>
    <row r="1046" spans="1:10" x14ac:dyDescent="0.2">
      <c r="A1046" s="11" t="s">
        <v>137</v>
      </c>
      <c r="B1046" s="34" t="s">
        <v>138</v>
      </c>
      <c r="C1046" s="3">
        <v>3944276.7399999998</v>
      </c>
      <c r="D1046" s="70">
        <v>1144923.1200000001</v>
      </c>
      <c r="E1046" s="70">
        <v>1144923.1200000001</v>
      </c>
      <c r="F1046" s="70">
        <v>926993.93</v>
      </c>
      <c r="G1046" s="3">
        <f t="shared" si="95"/>
        <v>217929.19000000006</v>
      </c>
      <c r="H1046" s="8">
        <f t="shared" si="96"/>
        <v>80.965604922014322</v>
      </c>
      <c r="I1046" s="31">
        <f t="shared" si="97"/>
        <v>-3017282.8099999996</v>
      </c>
      <c r="J1046" s="22">
        <f t="shared" si="98"/>
        <v>-76.497746200232385</v>
      </c>
    </row>
    <row r="1047" spans="1:10" x14ac:dyDescent="0.2">
      <c r="A1047" s="11" t="s">
        <v>139</v>
      </c>
      <c r="B1047" s="34" t="s">
        <v>140</v>
      </c>
      <c r="C1047" s="3">
        <v>1857822.0899999999</v>
      </c>
      <c r="D1047" s="70">
        <v>1144923.1200000001</v>
      </c>
      <c r="E1047" s="70">
        <v>1144923.1200000001</v>
      </c>
      <c r="F1047" s="70">
        <v>926993.93</v>
      </c>
      <c r="G1047" s="3">
        <f t="shared" si="95"/>
        <v>217929.19000000006</v>
      </c>
      <c r="H1047" s="8">
        <f t="shared" si="96"/>
        <v>80.965604922014322</v>
      </c>
      <c r="I1047" s="31">
        <f t="shared" si="97"/>
        <v>-930828.1599999998</v>
      </c>
      <c r="J1047" s="22">
        <f t="shared" si="98"/>
        <v>-50.103191527881982</v>
      </c>
    </row>
    <row r="1048" spans="1:10" x14ac:dyDescent="0.2">
      <c r="A1048" s="11" t="s">
        <v>153</v>
      </c>
      <c r="B1048" s="34" t="s">
        <v>154</v>
      </c>
      <c r="C1048" s="3">
        <v>2086454.65</v>
      </c>
      <c r="D1048" s="3">
        <v>0</v>
      </c>
      <c r="E1048" s="3">
        <v>0</v>
      </c>
      <c r="F1048" s="3">
        <v>0</v>
      </c>
      <c r="G1048" s="3">
        <f t="shared" si="95"/>
        <v>0</v>
      </c>
      <c r="H1048" s="8" t="e">
        <f t="shared" si="96"/>
        <v>#DIV/0!</v>
      </c>
      <c r="I1048" s="31">
        <f t="shared" si="97"/>
        <v>-2086454.65</v>
      </c>
      <c r="J1048" s="22">
        <f t="shared" si="98"/>
        <v>-100</v>
      </c>
    </row>
    <row r="1049" spans="1:10" x14ac:dyDescent="0.2">
      <c r="A1049" s="11" t="s">
        <v>155</v>
      </c>
      <c r="B1049" s="34" t="s">
        <v>156</v>
      </c>
      <c r="C1049" s="3">
        <v>2086454.65</v>
      </c>
      <c r="D1049" s="3">
        <v>0</v>
      </c>
      <c r="E1049" s="3">
        <v>0</v>
      </c>
      <c r="F1049" s="3">
        <v>0</v>
      </c>
      <c r="G1049" s="3">
        <f t="shared" si="95"/>
        <v>0</v>
      </c>
      <c r="H1049" s="8" t="e">
        <f t="shared" si="96"/>
        <v>#DIV/0!</v>
      </c>
      <c r="I1049" s="31">
        <f t="shared" si="97"/>
        <v>-2086454.65</v>
      </c>
      <c r="J1049" s="22">
        <f t="shared" si="98"/>
        <v>-100</v>
      </c>
    </row>
    <row r="1050" spans="1:10" x14ac:dyDescent="0.2">
      <c r="A1050" s="93" t="s">
        <v>157</v>
      </c>
      <c r="B1050" s="94" t="s">
        <v>158</v>
      </c>
      <c r="C1050" s="86">
        <v>1554568.92</v>
      </c>
      <c r="D1050" s="81">
        <v>1436070</v>
      </c>
      <c r="E1050" s="81">
        <v>1436070</v>
      </c>
      <c r="F1050" s="81">
        <v>1435912.02</v>
      </c>
      <c r="G1050" s="86">
        <f t="shared" si="95"/>
        <v>157.97999999998137</v>
      </c>
      <c r="H1050" s="89">
        <f t="shared" si="96"/>
        <v>99.988999143495789</v>
      </c>
      <c r="I1050" s="91">
        <f t="shared" si="97"/>
        <v>-118656.89999999991</v>
      </c>
      <c r="J1050" s="92">
        <f t="shared" si="98"/>
        <v>-7.632784785122297</v>
      </c>
    </row>
    <row r="1051" spans="1:10" x14ac:dyDescent="0.2">
      <c r="A1051" s="11" t="s">
        <v>99</v>
      </c>
      <c r="B1051" s="34" t="s">
        <v>100</v>
      </c>
      <c r="C1051" s="3">
        <v>1446965.92</v>
      </c>
      <c r="D1051" s="70">
        <v>1351477</v>
      </c>
      <c r="E1051" s="70">
        <v>1351477</v>
      </c>
      <c r="F1051" s="70">
        <v>1351473.02</v>
      </c>
      <c r="G1051" s="3">
        <f t="shared" si="95"/>
        <v>3.9799999999813735</v>
      </c>
      <c r="H1051" s="8">
        <f t="shared" si="96"/>
        <v>99.999705507381918</v>
      </c>
      <c r="I1051" s="31">
        <f t="shared" si="97"/>
        <v>-95492.899999999907</v>
      </c>
      <c r="J1051" s="22">
        <f t="shared" si="98"/>
        <v>-6.5995265458636254</v>
      </c>
    </row>
    <row r="1052" spans="1:10" hidden="1" x14ac:dyDescent="0.2">
      <c r="A1052" s="11" t="s">
        <v>101</v>
      </c>
      <c r="B1052" s="34" t="s">
        <v>102</v>
      </c>
      <c r="C1052" s="3">
        <v>0</v>
      </c>
      <c r="D1052" s="70"/>
      <c r="E1052" s="3">
        <v>0</v>
      </c>
      <c r="F1052" s="3">
        <v>0</v>
      </c>
      <c r="G1052" s="3">
        <f t="shared" si="95"/>
        <v>0</v>
      </c>
      <c r="H1052" s="8" t="e">
        <f t="shared" si="96"/>
        <v>#DIV/0!</v>
      </c>
      <c r="I1052" s="31">
        <f t="shared" si="97"/>
        <v>0</v>
      </c>
      <c r="J1052" s="22">
        <f t="shared" si="98"/>
        <v>0</v>
      </c>
    </row>
    <row r="1053" spans="1:10" hidden="1" x14ac:dyDescent="0.2">
      <c r="A1053" s="11" t="s">
        <v>103</v>
      </c>
      <c r="B1053" s="34" t="s">
        <v>104</v>
      </c>
      <c r="C1053" s="3">
        <v>0</v>
      </c>
      <c r="D1053" s="3">
        <v>0</v>
      </c>
      <c r="E1053" s="3">
        <v>0</v>
      </c>
      <c r="F1053" s="3">
        <v>0</v>
      </c>
      <c r="G1053" s="3">
        <f t="shared" si="95"/>
        <v>0</v>
      </c>
      <c r="H1053" s="8" t="e">
        <f t="shared" si="96"/>
        <v>#DIV/0!</v>
      </c>
      <c r="I1053" s="31">
        <f t="shared" si="97"/>
        <v>0</v>
      </c>
      <c r="J1053" s="22">
        <f t="shared" si="98"/>
        <v>0</v>
      </c>
    </row>
    <row r="1054" spans="1:10" hidden="1" x14ac:dyDescent="0.2">
      <c r="A1054" s="11" t="s">
        <v>105</v>
      </c>
      <c r="B1054" s="34" t="s">
        <v>106</v>
      </c>
      <c r="C1054" s="3">
        <v>0</v>
      </c>
      <c r="D1054" s="3">
        <v>0</v>
      </c>
      <c r="E1054" s="3">
        <v>0</v>
      </c>
      <c r="F1054" s="3">
        <v>0</v>
      </c>
      <c r="G1054" s="3">
        <f t="shared" si="95"/>
        <v>0</v>
      </c>
      <c r="H1054" s="8" t="e">
        <f t="shared" si="96"/>
        <v>#DIV/0!</v>
      </c>
      <c r="I1054" s="31">
        <f t="shared" si="97"/>
        <v>0</v>
      </c>
      <c r="J1054" s="22">
        <f t="shared" si="98"/>
        <v>0</v>
      </c>
    </row>
    <row r="1055" spans="1:10" hidden="1" x14ac:dyDescent="0.2">
      <c r="A1055" s="11" t="s">
        <v>107</v>
      </c>
      <c r="B1055" s="34" t="s">
        <v>108</v>
      </c>
      <c r="C1055" s="3">
        <v>0</v>
      </c>
      <c r="D1055" s="3">
        <v>0</v>
      </c>
      <c r="E1055" s="3">
        <v>0</v>
      </c>
      <c r="F1055" s="3">
        <v>0</v>
      </c>
      <c r="G1055" s="3">
        <f t="shared" si="95"/>
        <v>0</v>
      </c>
      <c r="H1055" s="8" t="e">
        <f t="shared" si="96"/>
        <v>#DIV/0!</v>
      </c>
      <c r="I1055" s="31">
        <f t="shared" si="97"/>
        <v>0</v>
      </c>
      <c r="J1055" s="22">
        <f t="shared" si="98"/>
        <v>0</v>
      </c>
    </row>
    <row r="1056" spans="1:10" x14ac:dyDescent="0.2">
      <c r="A1056" s="11" t="s">
        <v>109</v>
      </c>
      <c r="B1056" s="34" t="s">
        <v>110</v>
      </c>
      <c r="C1056" s="3">
        <v>1446965.92</v>
      </c>
      <c r="D1056" s="70">
        <v>1351477</v>
      </c>
      <c r="E1056" s="70">
        <v>1351477</v>
      </c>
      <c r="F1056" s="70">
        <v>1351473.02</v>
      </c>
      <c r="G1056" s="3">
        <f t="shared" si="95"/>
        <v>3.9799999999813735</v>
      </c>
      <c r="H1056" s="8">
        <f t="shared" si="96"/>
        <v>99.999705507381918</v>
      </c>
      <c r="I1056" s="31">
        <f t="shared" si="97"/>
        <v>-95492.899999999907</v>
      </c>
      <c r="J1056" s="22">
        <f t="shared" si="98"/>
        <v>-6.5995265458636254</v>
      </c>
    </row>
    <row r="1057" spans="1:10" x14ac:dyDescent="0.2">
      <c r="A1057" s="11" t="s">
        <v>111</v>
      </c>
      <c r="B1057" s="34" t="s">
        <v>112</v>
      </c>
      <c r="C1057" s="3">
        <v>5050</v>
      </c>
      <c r="D1057" s="70">
        <v>771</v>
      </c>
      <c r="E1057" s="70">
        <v>771</v>
      </c>
      <c r="F1057" s="70">
        <v>771</v>
      </c>
      <c r="G1057" s="3">
        <f t="shared" si="95"/>
        <v>0</v>
      </c>
      <c r="H1057" s="8">
        <f t="shared" si="96"/>
        <v>100</v>
      </c>
      <c r="I1057" s="31">
        <f t="shared" si="97"/>
        <v>-4279</v>
      </c>
      <c r="J1057" s="22">
        <f t="shared" si="98"/>
        <v>-84.732673267326732</v>
      </c>
    </row>
    <row r="1058" spans="1:10" x14ac:dyDescent="0.2">
      <c r="A1058" s="11" t="s">
        <v>145</v>
      </c>
      <c r="B1058" s="34" t="s">
        <v>146</v>
      </c>
      <c r="C1058" s="3">
        <v>0</v>
      </c>
      <c r="D1058" s="3">
        <v>0</v>
      </c>
      <c r="E1058" s="3">
        <v>0</v>
      </c>
      <c r="F1058" s="3">
        <v>0</v>
      </c>
      <c r="G1058" s="3">
        <f t="shared" si="95"/>
        <v>0</v>
      </c>
      <c r="H1058" s="8" t="e">
        <f t="shared" si="96"/>
        <v>#DIV/0!</v>
      </c>
      <c r="I1058" s="31">
        <f t="shared" si="97"/>
        <v>0</v>
      </c>
      <c r="J1058" s="22">
        <f t="shared" si="98"/>
        <v>0</v>
      </c>
    </row>
    <row r="1059" spans="1:10" x14ac:dyDescent="0.2">
      <c r="A1059" s="11" t="s">
        <v>147</v>
      </c>
      <c r="B1059" s="34" t="s">
        <v>148</v>
      </c>
      <c r="C1059" s="3">
        <v>1441915.92</v>
      </c>
      <c r="D1059" s="70">
        <v>1350706</v>
      </c>
      <c r="E1059" s="70">
        <v>1350706</v>
      </c>
      <c r="F1059" s="70">
        <v>1350702.02</v>
      </c>
      <c r="G1059" s="3">
        <f t="shared" si="95"/>
        <v>3.9799999999813735</v>
      </c>
      <c r="H1059" s="8">
        <f t="shared" si="96"/>
        <v>99.999705339281832</v>
      </c>
      <c r="I1059" s="31">
        <f t="shared" si="97"/>
        <v>-91213.899999999907</v>
      </c>
      <c r="J1059" s="22">
        <f t="shared" si="98"/>
        <v>-6.3258820250767513</v>
      </c>
    </row>
    <row r="1060" spans="1:10" hidden="1" x14ac:dyDescent="0.2">
      <c r="A1060" s="11" t="s">
        <v>113</v>
      </c>
      <c r="B1060" s="34" t="s">
        <v>114</v>
      </c>
      <c r="C1060" s="3">
        <v>0</v>
      </c>
      <c r="D1060" s="3">
        <v>0</v>
      </c>
      <c r="E1060" s="3">
        <v>0</v>
      </c>
      <c r="F1060" s="3">
        <v>0</v>
      </c>
      <c r="G1060" s="3">
        <f t="shared" si="95"/>
        <v>0</v>
      </c>
      <c r="H1060" s="8" t="e">
        <f t="shared" si="96"/>
        <v>#DIV/0!</v>
      </c>
      <c r="I1060" s="31">
        <f t="shared" si="97"/>
        <v>0</v>
      </c>
      <c r="J1060" s="22">
        <f t="shared" si="98"/>
        <v>0</v>
      </c>
    </row>
    <row r="1061" spans="1:10" hidden="1" x14ac:dyDescent="0.2">
      <c r="A1061" s="11" t="s">
        <v>115</v>
      </c>
      <c r="B1061" s="34" t="s">
        <v>116</v>
      </c>
      <c r="C1061" s="3">
        <v>0</v>
      </c>
      <c r="D1061" s="3">
        <v>0</v>
      </c>
      <c r="E1061" s="3">
        <v>0</v>
      </c>
      <c r="F1061" s="3">
        <v>0</v>
      </c>
      <c r="G1061" s="3">
        <f t="shared" si="95"/>
        <v>0</v>
      </c>
      <c r="H1061" s="8" t="e">
        <f t="shared" si="96"/>
        <v>#DIV/0!</v>
      </c>
      <c r="I1061" s="31">
        <f t="shared" si="97"/>
        <v>0</v>
      </c>
      <c r="J1061" s="22">
        <f t="shared" si="98"/>
        <v>0</v>
      </c>
    </row>
    <row r="1062" spans="1:10" hidden="1" x14ac:dyDescent="0.2">
      <c r="A1062" s="11" t="s">
        <v>117</v>
      </c>
      <c r="B1062" s="34" t="s">
        <v>118</v>
      </c>
      <c r="C1062" s="3">
        <v>0</v>
      </c>
      <c r="D1062" s="3">
        <v>0</v>
      </c>
      <c r="E1062" s="3">
        <v>0</v>
      </c>
      <c r="F1062" s="3">
        <v>0</v>
      </c>
      <c r="G1062" s="3">
        <f t="shared" si="95"/>
        <v>0</v>
      </c>
      <c r="H1062" s="8" t="e">
        <f t="shared" si="96"/>
        <v>#DIV/0!</v>
      </c>
      <c r="I1062" s="31">
        <f t="shared" si="97"/>
        <v>0</v>
      </c>
      <c r="J1062" s="22">
        <f t="shared" si="98"/>
        <v>0</v>
      </c>
    </row>
    <row r="1063" spans="1:10" hidden="1" x14ac:dyDescent="0.2">
      <c r="A1063" s="11" t="s">
        <v>119</v>
      </c>
      <c r="B1063" s="34" t="s">
        <v>120</v>
      </c>
      <c r="C1063" s="3">
        <v>0</v>
      </c>
      <c r="D1063" s="3">
        <v>0</v>
      </c>
      <c r="E1063" s="3">
        <v>0</v>
      </c>
      <c r="F1063" s="3">
        <v>0</v>
      </c>
      <c r="G1063" s="3">
        <f t="shared" si="95"/>
        <v>0</v>
      </c>
      <c r="H1063" s="8" t="e">
        <f t="shared" si="96"/>
        <v>#DIV/0!</v>
      </c>
      <c r="I1063" s="31">
        <f t="shared" si="97"/>
        <v>0</v>
      </c>
      <c r="J1063" s="22">
        <f t="shared" si="98"/>
        <v>0</v>
      </c>
    </row>
    <row r="1064" spans="1:10" hidden="1" x14ac:dyDescent="0.2">
      <c r="A1064" s="11" t="s">
        <v>121</v>
      </c>
      <c r="B1064" s="34" t="s">
        <v>122</v>
      </c>
      <c r="C1064" s="3">
        <v>0</v>
      </c>
      <c r="D1064" s="3">
        <v>0</v>
      </c>
      <c r="E1064" s="3">
        <v>0</v>
      </c>
      <c r="F1064" s="3">
        <v>0</v>
      </c>
      <c r="G1064" s="3">
        <f t="shared" ref="G1064:G1127" si="101">E1064-F1064</f>
        <v>0</v>
      </c>
      <c r="H1064" s="8" t="e">
        <f t="shared" ref="H1064:H1127" si="102">F1064/E1064*100</f>
        <v>#DIV/0!</v>
      </c>
      <c r="I1064" s="31">
        <f t="shared" ref="I1064:I1127" si="103">F1064-C1064</f>
        <v>0</v>
      </c>
      <c r="J1064" s="22">
        <f t="shared" ref="J1064:J1127" si="104">IF(C1064=0,0,F1064/C1064*100-100)</f>
        <v>0</v>
      </c>
    </row>
    <row r="1065" spans="1:10" hidden="1" x14ac:dyDescent="0.2">
      <c r="A1065" s="11" t="s">
        <v>123</v>
      </c>
      <c r="B1065" s="34" t="s">
        <v>124</v>
      </c>
      <c r="C1065" s="3">
        <v>0</v>
      </c>
      <c r="D1065" s="3">
        <v>0</v>
      </c>
      <c r="E1065" s="3">
        <v>0</v>
      </c>
      <c r="F1065" s="3">
        <v>0</v>
      </c>
      <c r="G1065" s="3">
        <f t="shared" si="101"/>
        <v>0</v>
      </c>
      <c r="H1065" s="8" t="e">
        <f t="shared" si="102"/>
        <v>#DIV/0!</v>
      </c>
      <c r="I1065" s="31">
        <f t="shared" si="103"/>
        <v>0</v>
      </c>
      <c r="J1065" s="22">
        <f t="shared" si="104"/>
        <v>0</v>
      </c>
    </row>
    <row r="1066" spans="1:10" hidden="1" x14ac:dyDescent="0.2">
      <c r="A1066" s="11" t="s">
        <v>125</v>
      </c>
      <c r="B1066" s="34" t="s">
        <v>126</v>
      </c>
      <c r="C1066" s="3">
        <v>0</v>
      </c>
      <c r="D1066" s="3">
        <v>0</v>
      </c>
      <c r="E1066" s="3">
        <v>0</v>
      </c>
      <c r="F1066" s="3">
        <v>0</v>
      </c>
      <c r="G1066" s="3">
        <f t="shared" si="101"/>
        <v>0</v>
      </c>
      <c r="H1066" s="8" t="e">
        <f t="shared" si="102"/>
        <v>#DIV/0!</v>
      </c>
      <c r="I1066" s="31">
        <f t="shared" si="103"/>
        <v>0</v>
      </c>
      <c r="J1066" s="22">
        <f t="shared" si="104"/>
        <v>0</v>
      </c>
    </row>
    <row r="1067" spans="1:10" hidden="1" x14ac:dyDescent="0.2">
      <c r="A1067" s="11" t="s">
        <v>127</v>
      </c>
      <c r="B1067" s="34" t="s">
        <v>128</v>
      </c>
      <c r="C1067" s="3">
        <v>0</v>
      </c>
      <c r="D1067" s="3">
        <v>0</v>
      </c>
      <c r="E1067" s="3">
        <v>0</v>
      </c>
      <c r="F1067" s="3">
        <v>0</v>
      </c>
      <c r="G1067" s="3">
        <f t="shared" si="101"/>
        <v>0</v>
      </c>
      <c r="H1067" s="8" t="e">
        <f t="shared" si="102"/>
        <v>#DIV/0!</v>
      </c>
      <c r="I1067" s="31">
        <f t="shared" si="103"/>
        <v>0</v>
      </c>
      <c r="J1067" s="22">
        <f t="shared" si="104"/>
        <v>0</v>
      </c>
    </row>
    <row r="1068" spans="1:10" ht="25.5" hidden="1" x14ac:dyDescent="0.2">
      <c r="A1068" s="11" t="s">
        <v>129</v>
      </c>
      <c r="B1068" s="34" t="s">
        <v>130</v>
      </c>
      <c r="C1068" s="3">
        <v>0</v>
      </c>
      <c r="D1068" s="3">
        <v>0</v>
      </c>
      <c r="E1068" s="3">
        <v>0</v>
      </c>
      <c r="F1068" s="3">
        <v>0</v>
      </c>
      <c r="G1068" s="3">
        <f t="shared" si="101"/>
        <v>0</v>
      </c>
      <c r="H1068" s="8" t="e">
        <f t="shared" si="102"/>
        <v>#DIV/0!</v>
      </c>
      <c r="I1068" s="31">
        <f t="shared" si="103"/>
        <v>0</v>
      </c>
      <c r="J1068" s="22">
        <f t="shared" si="104"/>
        <v>0</v>
      </c>
    </row>
    <row r="1069" spans="1:10" ht="25.5" hidden="1" x14ac:dyDescent="0.2">
      <c r="A1069" s="11" t="s">
        <v>131</v>
      </c>
      <c r="B1069" s="34" t="s">
        <v>132</v>
      </c>
      <c r="C1069" s="3">
        <v>0</v>
      </c>
      <c r="D1069" s="3">
        <v>0</v>
      </c>
      <c r="E1069" s="3">
        <v>0</v>
      </c>
      <c r="F1069" s="3">
        <v>0</v>
      </c>
      <c r="G1069" s="3">
        <f t="shared" si="101"/>
        <v>0</v>
      </c>
      <c r="H1069" s="8" t="e">
        <f t="shared" si="102"/>
        <v>#DIV/0!</v>
      </c>
      <c r="I1069" s="31">
        <f t="shared" si="103"/>
        <v>0</v>
      </c>
      <c r="J1069" s="22">
        <f t="shared" si="104"/>
        <v>0</v>
      </c>
    </row>
    <row r="1070" spans="1:10" hidden="1" x14ac:dyDescent="0.2">
      <c r="A1070" s="11" t="s">
        <v>133</v>
      </c>
      <c r="B1070" s="34" t="s">
        <v>134</v>
      </c>
      <c r="C1070" s="3">
        <v>0</v>
      </c>
      <c r="D1070" s="3">
        <v>0</v>
      </c>
      <c r="E1070" s="3">
        <v>0</v>
      </c>
      <c r="F1070" s="3">
        <v>0</v>
      </c>
      <c r="G1070" s="3">
        <f t="shared" si="101"/>
        <v>0</v>
      </c>
      <c r="H1070" s="8" t="e">
        <f t="shared" si="102"/>
        <v>#DIV/0!</v>
      </c>
      <c r="I1070" s="31">
        <f t="shared" si="103"/>
        <v>0</v>
      </c>
      <c r="J1070" s="22">
        <f t="shared" si="104"/>
        <v>0</v>
      </c>
    </row>
    <row r="1071" spans="1:10" x14ac:dyDescent="0.2">
      <c r="A1071" s="11" t="s">
        <v>135</v>
      </c>
      <c r="B1071" s="34" t="s">
        <v>136</v>
      </c>
      <c r="C1071" s="3">
        <v>107603</v>
      </c>
      <c r="D1071" s="70">
        <v>84593</v>
      </c>
      <c r="E1071" s="70">
        <v>84593</v>
      </c>
      <c r="F1071" s="70">
        <v>84439</v>
      </c>
      <c r="G1071" s="3">
        <f t="shared" si="101"/>
        <v>154</v>
      </c>
      <c r="H1071" s="8">
        <f t="shared" si="102"/>
        <v>99.817951839986762</v>
      </c>
      <c r="I1071" s="31">
        <f t="shared" si="103"/>
        <v>-23164</v>
      </c>
      <c r="J1071" s="22">
        <f t="shared" si="104"/>
        <v>-21.527280837894864</v>
      </c>
    </row>
    <row r="1072" spans="1:10" x14ac:dyDescent="0.2">
      <c r="A1072" s="11" t="s">
        <v>137</v>
      </c>
      <c r="B1072" s="34" t="s">
        <v>138</v>
      </c>
      <c r="C1072" s="3">
        <v>107603</v>
      </c>
      <c r="D1072" s="70">
        <v>84593</v>
      </c>
      <c r="E1072" s="70">
        <v>84593</v>
      </c>
      <c r="F1072" s="70">
        <v>84439</v>
      </c>
      <c r="G1072" s="3">
        <f t="shared" si="101"/>
        <v>154</v>
      </c>
      <c r="H1072" s="8">
        <f t="shared" si="102"/>
        <v>99.817951839986762</v>
      </c>
      <c r="I1072" s="31">
        <f t="shared" si="103"/>
        <v>-23164</v>
      </c>
      <c r="J1072" s="22">
        <f t="shared" si="104"/>
        <v>-21.527280837894864</v>
      </c>
    </row>
    <row r="1073" spans="1:10" x14ac:dyDescent="0.2">
      <c r="A1073" s="11" t="s">
        <v>139</v>
      </c>
      <c r="B1073" s="34" t="s">
        <v>140</v>
      </c>
      <c r="C1073" s="3">
        <v>107603</v>
      </c>
      <c r="D1073" s="70">
        <v>84593</v>
      </c>
      <c r="E1073" s="70">
        <v>84593</v>
      </c>
      <c r="F1073" s="70">
        <v>84439</v>
      </c>
      <c r="G1073" s="3">
        <f t="shared" si="101"/>
        <v>154</v>
      </c>
      <c r="H1073" s="8">
        <f t="shared" si="102"/>
        <v>99.817951839986762</v>
      </c>
      <c r="I1073" s="31">
        <f t="shared" si="103"/>
        <v>-23164</v>
      </c>
      <c r="J1073" s="22">
        <f t="shared" si="104"/>
        <v>-21.527280837894864</v>
      </c>
    </row>
    <row r="1074" spans="1:10" ht="38.25" x14ac:dyDescent="0.2">
      <c r="A1074" s="93" t="s">
        <v>159</v>
      </c>
      <c r="B1074" s="94" t="s">
        <v>160</v>
      </c>
      <c r="C1074" s="86">
        <v>3964404.1599999997</v>
      </c>
      <c r="D1074" s="81">
        <v>1286249.28</v>
      </c>
      <c r="E1074" s="81">
        <v>1286249.28</v>
      </c>
      <c r="F1074" s="81">
        <v>1040036.0800000001</v>
      </c>
      <c r="G1074" s="86">
        <f t="shared" si="101"/>
        <v>246213.19999999995</v>
      </c>
      <c r="H1074" s="89">
        <f t="shared" si="102"/>
        <v>80.858049537644831</v>
      </c>
      <c r="I1074" s="91">
        <f t="shared" si="103"/>
        <v>-2924368.0799999996</v>
      </c>
      <c r="J1074" s="92">
        <f t="shared" si="104"/>
        <v>-73.765639475063011</v>
      </c>
    </row>
    <row r="1075" spans="1:10" x14ac:dyDescent="0.2">
      <c r="A1075" s="11" t="s">
        <v>99</v>
      </c>
      <c r="B1075" s="34" t="s">
        <v>100</v>
      </c>
      <c r="C1075" s="3">
        <v>158040.63</v>
      </c>
      <c r="D1075" s="70">
        <v>245619.16000000003</v>
      </c>
      <c r="E1075" s="70">
        <v>245619.16000000003</v>
      </c>
      <c r="F1075" s="70">
        <v>217181.14999999997</v>
      </c>
      <c r="G1075" s="3">
        <f t="shared" si="101"/>
        <v>28438.010000000068</v>
      </c>
      <c r="H1075" s="8">
        <f t="shared" si="102"/>
        <v>88.421908942282812</v>
      </c>
      <c r="I1075" s="31">
        <f t="shared" si="103"/>
        <v>59140.51999999996</v>
      </c>
      <c r="J1075" s="22">
        <f t="shared" si="104"/>
        <v>37.421085957452817</v>
      </c>
    </row>
    <row r="1076" spans="1:10" hidden="1" x14ac:dyDescent="0.2">
      <c r="A1076" s="11" t="s">
        <v>101</v>
      </c>
      <c r="B1076" s="34" t="s">
        <v>102</v>
      </c>
      <c r="C1076" s="3">
        <v>0</v>
      </c>
      <c r="D1076" s="3">
        <v>0</v>
      </c>
      <c r="E1076" s="3">
        <v>0</v>
      </c>
      <c r="F1076" s="3">
        <v>0</v>
      </c>
      <c r="G1076" s="3">
        <f t="shared" si="101"/>
        <v>0</v>
      </c>
      <c r="H1076" s="8" t="e">
        <f t="shared" si="102"/>
        <v>#DIV/0!</v>
      </c>
      <c r="I1076" s="31">
        <f t="shared" si="103"/>
        <v>0</v>
      </c>
      <c r="J1076" s="22">
        <f t="shared" si="104"/>
        <v>0</v>
      </c>
    </row>
    <row r="1077" spans="1:10" hidden="1" x14ac:dyDescent="0.2">
      <c r="A1077" s="11" t="s">
        <v>103</v>
      </c>
      <c r="B1077" s="34" t="s">
        <v>104</v>
      </c>
      <c r="C1077" s="3">
        <v>0</v>
      </c>
      <c r="D1077" s="3">
        <v>0</v>
      </c>
      <c r="E1077" s="3">
        <v>0</v>
      </c>
      <c r="F1077" s="3">
        <v>0</v>
      </c>
      <c r="G1077" s="3">
        <f t="shared" si="101"/>
        <v>0</v>
      </c>
      <c r="H1077" s="8" t="e">
        <f t="shared" si="102"/>
        <v>#DIV/0!</v>
      </c>
      <c r="I1077" s="31">
        <f t="shared" si="103"/>
        <v>0</v>
      </c>
      <c r="J1077" s="22">
        <f t="shared" si="104"/>
        <v>0</v>
      </c>
    </row>
    <row r="1078" spans="1:10" hidden="1" x14ac:dyDescent="0.2">
      <c r="A1078" s="11" t="s">
        <v>105</v>
      </c>
      <c r="B1078" s="34" t="s">
        <v>106</v>
      </c>
      <c r="C1078" s="3">
        <v>0</v>
      </c>
      <c r="D1078" s="3">
        <v>0</v>
      </c>
      <c r="E1078" s="3">
        <v>0</v>
      </c>
      <c r="F1078" s="3">
        <v>0</v>
      </c>
      <c r="G1078" s="3">
        <f t="shared" si="101"/>
        <v>0</v>
      </c>
      <c r="H1078" s="8" t="e">
        <f t="shared" si="102"/>
        <v>#DIV/0!</v>
      </c>
      <c r="I1078" s="31">
        <f t="shared" si="103"/>
        <v>0</v>
      </c>
      <c r="J1078" s="22">
        <f t="shared" si="104"/>
        <v>0</v>
      </c>
    </row>
    <row r="1079" spans="1:10" hidden="1" x14ac:dyDescent="0.2">
      <c r="A1079" s="11" t="s">
        <v>107</v>
      </c>
      <c r="B1079" s="34" t="s">
        <v>108</v>
      </c>
      <c r="C1079" s="3">
        <v>0</v>
      </c>
      <c r="D1079" s="3">
        <v>0</v>
      </c>
      <c r="E1079" s="3">
        <v>0</v>
      </c>
      <c r="F1079" s="3">
        <v>0</v>
      </c>
      <c r="G1079" s="3">
        <f t="shared" si="101"/>
        <v>0</v>
      </c>
      <c r="H1079" s="8" t="e">
        <f t="shared" si="102"/>
        <v>#DIV/0!</v>
      </c>
      <c r="I1079" s="31">
        <f t="shared" si="103"/>
        <v>0</v>
      </c>
      <c r="J1079" s="22">
        <f t="shared" si="104"/>
        <v>0</v>
      </c>
    </row>
    <row r="1080" spans="1:10" x14ac:dyDescent="0.2">
      <c r="A1080" s="11" t="s">
        <v>109</v>
      </c>
      <c r="B1080" s="34" t="s">
        <v>110</v>
      </c>
      <c r="C1080" s="3">
        <v>158040.63</v>
      </c>
      <c r="D1080" s="70">
        <v>245619.16000000003</v>
      </c>
      <c r="E1080" s="70">
        <v>245619.16000000003</v>
      </c>
      <c r="F1080" s="70">
        <v>217181.14999999997</v>
      </c>
      <c r="G1080" s="3">
        <f t="shared" si="101"/>
        <v>28438.010000000068</v>
      </c>
      <c r="H1080" s="8">
        <f t="shared" si="102"/>
        <v>88.421908942282812</v>
      </c>
      <c r="I1080" s="31">
        <f t="shared" si="103"/>
        <v>59140.51999999996</v>
      </c>
      <c r="J1080" s="22">
        <f t="shared" si="104"/>
        <v>37.421085957452817</v>
      </c>
    </row>
    <row r="1081" spans="1:10" x14ac:dyDescent="0.2">
      <c r="A1081" s="11" t="s">
        <v>111</v>
      </c>
      <c r="B1081" s="34" t="s">
        <v>112</v>
      </c>
      <c r="C1081" s="3">
        <v>8864.5</v>
      </c>
      <c r="D1081" s="70">
        <v>141915.48000000001</v>
      </c>
      <c r="E1081" s="70">
        <v>141915.48000000001</v>
      </c>
      <c r="F1081" s="70">
        <v>119168.48</v>
      </c>
      <c r="G1081" s="3">
        <f t="shared" si="101"/>
        <v>22747.000000000015</v>
      </c>
      <c r="H1081" s="8">
        <f t="shared" si="102"/>
        <v>83.971445539274498</v>
      </c>
      <c r="I1081" s="31">
        <f t="shared" si="103"/>
        <v>110303.98</v>
      </c>
      <c r="J1081" s="22">
        <f t="shared" si="104"/>
        <v>1244.3339161825256</v>
      </c>
    </row>
    <row r="1082" spans="1:10" x14ac:dyDescent="0.2">
      <c r="A1082" s="11" t="s">
        <v>145</v>
      </c>
      <c r="B1082" s="34" t="s">
        <v>146</v>
      </c>
      <c r="C1082" s="3">
        <v>0</v>
      </c>
      <c r="D1082" s="3">
        <v>0</v>
      </c>
      <c r="E1082" s="3">
        <v>0</v>
      </c>
      <c r="F1082" s="3">
        <v>0</v>
      </c>
      <c r="G1082" s="3">
        <f t="shared" si="101"/>
        <v>0</v>
      </c>
      <c r="H1082" s="8" t="e">
        <f t="shared" si="102"/>
        <v>#DIV/0!</v>
      </c>
      <c r="I1082" s="31">
        <f t="shared" si="103"/>
        <v>0</v>
      </c>
      <c r="J1082" s="22">
        <f t="shared" si="104"/>
        <v>0</v>
      </c>
    </row>
    <row r="1083" spans="1:10" x14ac:dyDescent="0.2">
      <c r="A1083" s="11" t="s">
        <v>147</v>
      </c>
      <c r="B1083" s="34" t="s">
        <v>148</v>
      </c>
      <c r="C1083" s="3">
        <v>149176.13</v>
      </c>
      <c r="D1083" s="70">
        <v>94703.680000000008</v>
      </c>
      <c r="E1083" s="70">
        <v>94703.680000000008</v>
      </c>
      <c r="F1083" s="70">
        <v>94703.679999999993</v>
      </c>
      <c r="G1083" s="3">
        <f t="shared" si="101"/>
        <v>0</v>
      </c>
      <c r="H1083" s="8">
        <f t="shared" si="102"/>
        <v>99.999999999999986</v>
      </c>
      <c r="I1083" s="31">
        <f t="shared" si="103"/>
        <v>-54472.450000000012</v>
      </c>
      <c r="J1083" s="22">
        <f t="shared" si="104"/>
        <v>-36.515526981427939</v>
      </c>
    </row>
    <row r="1084" spans="1:10" x14ac:dyDescent="0.2">
      <c r="A1084" s="11" t="s">
        <v>113</v>
      </c>
      <c r="B1084" s="34" t="s">
        <v>114</v>
      </c>
      <c r="C1084" s="3">
        <v>0</v>
      </c>
      <c r="D1084" s="70">
        <v>9000</v>
      </c>
      <c r="E1084" s="70">
        <v>9000</v>
      </c>
      <c r="F1084" s="70">
        <v>3308.99</v>
      </c>
      <c r="G1084" s="3">
        <f t="shared" si="101"/>
        <v>5691.01</v>
      </c>
      <c r="H1084" s="8">
        <f t="shared" si="102"/>
        <v>36.766555555555556</v>
      </c>
      <c r="I1084" s="31">
        <f t="shared" si="103"/>
        <v>3308.99</v>
      </c>
      <c r="J1084" s="22">
        <f t="shared" si="104"/>
        <v>0</v>
      </c>
    </row>
    <row r="1085" spans="1:10" hidden="1" x14ac:dyDescent="0.2">
      <c r="A1085" s="11" t="s">
        <v>115</v>
      </c>
      <c r="B1085" s="34" t="s">
        <v>116</v>
      </c>
      <c r="C1085" s="3">
        <v>0</v>
      </c>
      <c r="D1085" s="3">
        <v>0</v>
      </c>
      <c r="E1085" s="3">
        <v>0</v>
      </c>
      <c r="F1085" s="3">
        <v>0</v>
      </c>
      <c r="G1085" s="3">
        <f t="shared" si="101"/>
        <v>0</v>
      </c>
      <c r="H1085" s="8" t="e">
        <f t="shared" si="102"/>
        <v>#DIV/0!</v>
      </c>
      <c r="I1085" s="31">
        <f t="shared" si="103"/>
        <v>0</v>
      </c>
      <c r="J1085" s="22">
        <f t="shared" si="104"/>
        <v>0</v>
      </c>
    </row>
    <row r="1086" spans="1:10" hidden="1" x14ac:dyDescent="0.2">
      <c r="A1086" s="11" t="s">
        <v>117</v>
      </c>
      <c r="B1086" s="34" t="s">
        <v>118</v>
      </c>
      <c r="C1086" s="3">
        <v>0</v>
      </c>
      <c r="D1086" s="3">
        <v>0</v>
      </c>
      <c r="E1086" s="3">
        <v>0</v>
      </c>
      <c r="F1086" s="3">
        <v>0</v>
      </c>
      <c r="G1086" s="3">
        <f t="shared" si="101"/>
        <v>0</v>
      </c>
      <c r="H1086" s="8" t="e">
        <f t="shared" si="102"/>
        <v>#DIV/0!</v>
      </c>
      <c r="I1086" s="31">
        <f t="shared" si="103"/>
        <v>0</v>
      </c>
      <c r="J1086" s="22">
        <f t="shared" si="104"/>
        <v>0</v>
      </c>
    </row>
    <row r="1087" spans="1:10" hidden="1" x14ac:dyDescent="0.2">
      <c r="A1087" s="11" t="s">
        <v>119</v>
      </c>
      <c r="B1087" s="34" t="s">
        <v>120</v>
      </c>
      <c r="C1087" s="3">
        <v>0</v>
      </c>
      <c r="D1087" s="3">
        <v>0</v>
      </c>
      <c r="E1087" s="3">
        <v>0</v>
      </c>
      <c r="F1087" s="3">
        <v>0</v>
      </c>
      <c r="G1087" s="3">
        <f t="shared" si="101"/>
        <v>0</v>
      </c>
      <c r="H1087" s="8" t="e">
        <f t="shared" si="102"/>
        <v>#DIV/0!</v>
      </c>
      <c r="I1087" s="31">
        <f t="shared" si="103"/>
        <v>0</v>
      </c>
      <c r="J1087" s="22">
        <f t="shared" si="104"/>
        <v>0</v>
      </c>
    </row>
    <row r="1088" spans="1:10" hidden="1" x14ac:dyDescent="0.2">
      <c r="A1088" s="11" t="s">
        <v>121</v>
      </c>
      <c r="B1088" s="34" t="s">
        <v>122</v>
      </c>
      <c r="C1088" s="3">
        <v>0</v>
      </c>
      <c r="D1088" s="3">
        <v>0</v>
      </c>
      <c r="E1088" s="3">
        <v>0</v>
      </c>
      <c r="F1088" s="3">
        <v>0</v>
      </c>
      <c r="G1088" s="3">
        <f t="shared" si="101"/>
        <v>0</v>
      </c>
      <c r="H1088" s="8" t="e">
        <f t="shared" si="102"/>
        <v>#DIV/0!</v>
      </c>
      <c r="I1088" s="31">
        <f t="shared" si="103"/>
        <v>0</v>
      </c>
      <c r="J1088" s="22">
        <f t="shared" si="104"/>
        <v>0</v>
      </c>
    </row>
    <row r="1089" spans="1:10" hidden="1" x14ac:dyDescent="0.2">
      <c r="A1089" s="11" t="s">
        <v>123</v>
      </c>
      <c r="B1089" s="34" t="s">
        <v>124</v>
      </c>
      <c r="C1089" s="3">
        <v>0</v>
      </c>
      <c r="D1089" s="3">
        <v>0</v>
      </c>
      <c r="E1089" s="3">
        <v>0</v>
      </c>
      <c r="F1089" s="3">
        <v>0</v>
      </c>
      <c r="G1089" s="3">
        <f t="shared" si="101"/>
        <v>0</v>
      </c>
      <c r="H1089" s="8" t="e">
        <f t="shared" si="102"/>
        <v>#DIV/0!</v>
      </c>
      <c r="I1089" s="31">
        <f t="shared" si="103"/>
        <v>0</v>
      </c>
      <c r="J1089" s="22">
        <f t="shared" si="104"/>
        <v>0</v>
      </c>
    </row>
    <row r="1090" spans="1:10" hidden="1" x14ac:dyDescent="0.2">
      <c r="A1090" s="11" t="s">
        <v>125</v>
      </c>
      <c r="B1090" s="34" t="s">
        <v>126</v>
      </c>
      <c r="C1090" s="3">
        <v>0</v>
      </c>
      <c r="D1090" s="3">
        <v>0</v>
      </c>
      <c r="E1090" s="3">
        <v>0</v>
      </c>
      <c r="F1090" s="3">
        <v>0</v>
      </c>
      <c r="G1090" s="3">
        <f t="shared" si="101"/>
        <v>0</v>
      </c>
      <c r="H1090" s="8" t="e">
        <f t="shared" si="102"/>
        <v>#DIV/0!</v>
      </c>
      <c r="I1090" s="31">
        <f t="shared" si="103"/>
        <v>0</v>
      </c>
      <c r="J1090" s="22">
        <f t="shared" si="104"/>
        <v>0</v>
      </c>
    </row>
    <row r="1091" spans="1:10" hidden="1" x14ac:dyDescent="0.2">
      <c r="A1091" s="11" t="s">
        <v>127</v>
      </c>
      <c r="B1091" s="34" t="s">
        <v>128</v>
      </c>
      <c r="C1091" s="3">
        <v>0</v>
      </c>
      <c r="D1091" s="3">
        <v>0</v>
      </c>
      <c r="E1091" s="3">
        <v>0</v>
      </c>
      <c r="F1091" s="3">
        <v>0</v>
      </c>
      <c r="G1091" s="3">
        <f t="shared" si="101"/>
        <v>0</v>
      </c>
      <c r="H1091" s="8" t="e">
        <f t="shared" si="102"/>
        <v>#DIV/0!</v>
      </c>
      <c r="I1091" s="31">
        <f t="shared" si="103"/>
        <v>0</v>
      </c>
      <c r="J1091" s="22">
        <f t="shared" si="104"/>
        <v>0</v>
      </c>
    </row>
    <row r="1092" spans="1:10" ht="25.5" hidden="1" x14ac:dyDescent="0.2">
      <c r="A1092" s="11" t="s">
        <v>129</v>
      </c>
      <c r="B1092" s="34" t="s">
        <v>130</v>
      </c>
      <c r="C1092" s="3">
        <v>0</v>
      </c>
      <c r="D1092" s="3">
        <v>0</v>
      </c>
      <c r="E1092" s="3">
        <v>0</v>
      </c>
      <c r="F1092" s="3">
        <v>0</v>
      </c>
      <c r="G1092" s="3">
        <f t="shared" si="101"/>
        <v>0</v>
      </c>
      <c r="H1092" s="8" t="e">
        <f t="shared" si="102"/>
        <v>#DIV/0!</v>
      </c>
      <c r="I1092" s="31">
        <f t="shared" si="103"/>
        <v>0</v>
      </c>
      <c r="J1092" s="22">
        <f t="shared" si="104"/>
        <v>0</v>
      </c>
    </row>
    <row r="1093" spans="1:10" ht="25.5" hidden="1" x14ac:dyDescent="0.2">
      <c r="A1093" s="11" t="s">
        <v>131</v>
      </c>
      <c r="B1093" s="34" t="s">
        <v>132</v>
      </c>
      <c r="C1093" s="3">
        <v>0</v>
      </c>
      <c r="D1093" s="3">
        <v>0</v>
      </c>
      <c r="E1093" s="3">
        <v>0</v>
      </c>
      <c r="F1093" s="3">
        <v>0</v>
      </c>
      <c r="G1093" s="3">
        <f t="shared" si="101"/>
        <v>0</v>
      </c>
      <c r="H1093" s="8" t="e">
        <f t="shared" si="102"/>
        <v>#DIV/0!</v>
      </c>
      <c r="I1093" s="31">
        <f t="shared" si="103"/>
        <v>0</v>
      </c>
      <c r="J1093" s="22">
        <f t="shared" si="104"/>
        <v>0</v>
      </c>
    </row>
    <row r="1094" spans="1:10" hidden="1" x14ac:dyDescent="0.2">
      <c r="A1094" s="11" t="s">
        <v>133</v>
      </c>
      <c r="B1094" s="34" t="s">
        <v>134</v>
      </c>
      <c r="C1094" s="3">
        <v>0</v>
      </c>
      <c r="D1094" s="3">
        <v>0</v>
      </c>
      <c r="E1094" s="3">
        <v>0</v>
      </c>
      <c r="F1094" s="3">
        <v>0</v>
      </c>
      <c r="G1094" s="3">
        <f t="shared" si="101"/>
        <v>0</v>
      </c>
      <c r="H1094" s="8" t="e">
        <f t="shared" si="102"/>
        <v>#DIV/0!</v>
      </c>
      <c r="I1094" s="31">
        <f t="shared" si="103"/>
        <v>0</v>
      </c>
      <c r="J1094" s="22">
        <f t="shared" si="104"/>
        <v>0</v>
      </c>
    </row>
    <row r="1095" spans="1:10" x14ac:dyDescent="0.2">
      <c r="A1095" s="11" t="s">
        <v>135</v>
      </c>
      <c r="B1095" s="34" t="s">
        <v>136</v>
      </c>
      <c r="C1095" s="3">
        <v>3806363.53</v>
      </c>
      <c r="D1095" s="70">
        <v>1040630.12</v>
      </c>
      <c r="E1095" s="70">
        <v>1040630.12</v>
      </c>
      <c r="F1095" s="70">
        <v>822854.93</v>
      </c>
      <c r="G1095" s="3">
        <f t="shared" si="101"/>
        <v>217775.18999999994</v>
      </c>
      <c r="H1095" s="8">
        <f t="shared" si="102"/>
        <v>79.072757378961896</v>
      </c>
      <c r="I1095" s="31">
        <f t="shared" si="103"/>
        <v>-2983508.5999999996</v>
      </c>
      <c r="J1095" s="22">
        <f t="shared" si="104"/>
        <v>-78.382124473539179</v>
      </c>
    </row>
    <row r="1096" spans="1:10" x14ac:dyDescent="0.2">
      <c r="A1096" s="11" t="s">
        <v>137</v>
      </c>
      <c r="B1096" s="34" t="s">
        <v>138</v>
      </c>
      <c r="C1096" s="3">
        <v>3806363.53</v>
      </c>
      <c r="D1096" s="70">
        <v>1040630.12</v>
      </c>
      <c r="E1096" s="70">
        <v>1040630.12</v>
      </c>
      <c r="F1096" s="70">
        <v>822854.93</v>
      </c>
      <c r="G1096" s="3">
        <f t="shared" si="101"/>
        <v>217775.18999999994</v>
      </c>
      <c r="H1096" s="8">
        <f t="shared" si="102"/>
        <v>79.072757378961896</v>
      </c>
      <c r="I1096" s="31">
        <f t="shared" si="103"/>
        <v>-2983508.5999999996</v>
      </c>
      <c r="J1096" s="22">
        <f t="shared" si="104"/>
        <v>-78.382124473539179</v>
      </c>
    </row>
    <row r="1097" spans="1:10" x14ac:dyDescent="0.2">
      <c r="A1097" s="11" t="s">
        <v>139</v>
      </c>
      <c r="B1097" s="34" t="s">
        <v>140</v>
      </c>
      <c r="C1097" s="3">
        <v>1719908.88</v>
      </c>
      <c r="D1097" s="70">
        <v>1040630.12</v>
      </c>
      <c r="E1097" s="70">
        <v>1040630.12</v>
      </c>
      <c r="F1097" s="70">
        <v>822854.93</v>
      </c>
      <c r="G1097" s="3">
        <f t="shared" si="101"/>
        <v>217775.18999999994</v>
      </c>
      <c r="H1097" s="8">
        <f t="shared" si="102"/>
        <v>79.072757378961896</v>
      </c>
      <c r="I1097" s="31">
        <f t="shared" si="103"/>
        <v>-897053.94999999984</v>
      </c>
      <c r="J1097" s="22">
        <f t="shared" si="104"/>
        <v>-52.157062529963788</v>
      </c>
    </row>
    <row r="1098" spans="1:10" x14ac:dyDescent="0.2">
      <c r="A1098" s="11" t="s">
        <v>153</v>
      </c>
      <c r="B1098" s="34" t="s">
        <v>154</v>
      </c>
      <c r="C1098" s="3">
        <v>2086454.65</v>
      </c>
      <c r="D1098" s="3">
        <v>0</v>
      </c>
      <c r="E1098" s="3">
        <v>0</v>
      </c>
      <c r="F1098" s="3">
        <v>0</v>
      </c>
      <c r="G1098" s="3">
        <f t="shared" si="101"/>
        <v>0</v>
      </c>
      <c r="H1098" s="8" t="e">
        <f t="shared" si="102"/>
        <v>#DIV/0!</v>
      </c>
      <c r="I1098" s="31">
        <f t="shared" si="103"/>
        <v>-2086454.65</v>
      </c>
      <c r="J1098" s="22">
        <f t="shared" si="104"/>
        <v>-100</v>
      </c>
    </row>
    <row r="1099" spans="1:10" x14ac:dyDescent="0.2">
      <c r="A1099" s="11" t="s">
        <v>155</v>
      </c>
      <c r="B1099" s="34" t="s">
        <v>156</v>
      </c>
      <c r="C1099" s="3">
        <v>2086454.65</v>
      </c>
      <c r="D1099" s="3">
        <v>0</v>
      </c>
      <c r="E1099" s="3">
        <v>0</v>
      </c>
      <c r="F1099" s="3">
        <v>0</v>
      </c>
      <c r="G1099" s="3">
        <f t="shared" si="101"/>
        <v>0</v>
      </c>
      <c r="H1099" s="8" t="e">
        <f t="shared" si="102"/>
        <v>#DIV/0!</v>
      </c>
      <c r="I1099" s="31">
        <f t="shared" si="103"/>
        <v>-2086454.65</v>
      </c>
      <c r="J1099" s="22">
        <f t="shared" si="104"/>
        <v>-100</v>
      </c>
    </row>
    <row r="1100" spans="1:10" ht="25.5" x14ac:dyDescent="0.2">
      <c r="A1100" s="93" t="s">
        <v>161</v>
      </c>
      <c r="B1100" s="94" t="s">
        <v>162</v>
      </c>
      <c r="C1100" s="86">
        <v>4450.21</v>
      </c>
      <c r="D1100" s="86">
        <v>0</v>
      </c>
      <c r="E1100" s="86">
        <v>0</v>
      </c>
      <c r="F1100" s="86">
        <v>0</v>
      </c>
      <c r="G1100" s="86">
        <f t="shared" si="101"/>
        <v>0</v>
      </c>
      <c r="H1100" s="89" t="e">
        <f t="shared" si="102"/>
        <v>#DIV/0!</v>
      </c>
      <c r="I1100" s="91">
        <f t="shared" si="103"/>
        <v>-4450.21</v>
      </c>
      <c r="J1100" s="92">
        <f t="shared" si="104"/>
        <v>-100</v>
      </c>
    </row>
    <row r="1101" spans="1:10" x14ac:dyDescent="0.2">
      <c r="A1101" s="11" t="s">
        <v>99</v>
      </c>
      <c r="B1101" s="34" t="s">
        <v>100</v>
      </c>
      <c r="C1101" s="3">
        <v>2000</v>
      </c>
      <c r="D1101" s="3">
        <v>0</v>
      </c>
      <c r="E1101" s="3">
        <v>0</v>
      </c>
      <c r="F1101" s="3">
        <v>0</v>
      </c>
      <c r="G1101" s="3">
        <f t="shared" si="101"/>
        <v>0</v>
      </c>
      <c r="H1101" s="8" t="e">
        <f t="shared" si="102"/>
        <v>#DIV/0!</v>
      </c>
      <c r="I1101" s="31">
        <f t="shared" si="103"/>
        <v>-2000</v>
      </c>
      <c r="J1101" s="22">
        <f t="shared" si="104"/>
        <v>-100</v>
      </c>
    </row>
    <row r="1102" spans="1:10" x14ac:dyDescent="0.2">
      <c r="A1102" s="11" t="s">
        <v>101</v>
      </c>
      <c r="B1102" s="34" t="s">
        <v>102</v>
      </c>
      <c r="C1102" s="3">
        <v>0</v>
      </c>
      <c r="D1102" s="3">
        <v>0</v>
      </c>
      <c r="E1102" s="3">
        <v>0</v>
      </c>
      <c r="F1102" s="3">
        <v>0</v>
      </c>
      <c r="G1102" s="3">
        <f t="shared" si="101"/>
        <v>0</v>
      </c>
      <c r="H1102" s="8" t="e">
        <f t="shared" si="102"/>
        <v>#DIV/0!</v>
      </c>
      <c r="I1102" s="31">
        <f t="shared" si="103"/>
        <v>0</v>
      </c>
      <c r="J1102" s="22">
        <f t="shared" si="104"/>
        <v>0</v>
      </c>
    </row>
    <row r="1103" spans="1:10" x14ac:dyDescent="0.2">
      <c r="A1103" s="11" t="s">
        <v>103</v>
      </c>
      <c r="B1103" s="34" t="s">
        <v>104</v>
      </c>
      <c r="C1103" s="3">
        <v>0</v>
      </c>
      <c r="D1103" s="3">
        <v>0</v>
      </c>
      <c r="E1103" s="3">
        <v>0</v>
      </c>
      <c r="F1103" s="3">
        <v>0</v>
      </c>
      <c r="G1103" s="3">
        <f t="shared" si="101"/>
        <v>0</v>
      </c>
      <c r="H1103" s="8" t="e">
        <f t="shared" si="102"/>
        <v>#DIV/0!</v>
      </c>
      <c r="I1103" s="31">
        <f t="shared" si="103"/>
        <v>0</v>
      </c>
      <c r="J1103" s="22">
        <f t="shared" si="104"/>
        <v>0</v>
      </c>
    </row>
    <row r="1104" spans="1:10" x14ac:dyDescent="0.2">
      <c r="A1104" s="11" t="s">
        <v>105</v>
      </c>
      <c r="B1104" s="34" t="s">
        <v>106</v>
      </c>
      <c r="C1104" s="3">
        <v>0</v>
      </c>
      <c r="D1104" s="3">
        <v>0</v>
      </c>
      <c r="E1104" s="3">
        <v>0</v>
      </c>
      <c r="F1104" s="3">
        <v>0</v>
      </c>
      <c r="G1104" s="3">
        <f t="shared" si="101"/>
        <v>0</v>
      </c>
      <c r="H1104" s="8" t="e">
        <f t="shared" si="102"/>
        <v>#DIV/0!</v>
      </c>
      <c r="I1104" s="31">
        <f t="shared" si="103"/>
        <v>0</v>
      </c>
      <c r="J1104" s="22">
        <f t="shared" si="104"/>
        <v>0</v>
      </c>
    </row>
    <row r="1105" spans="1:10" x14ac:dyDescent="0.2">
      <c r="A1105" s="11" t="s">
        <v>107</v>
      </c>
      <c r="B1105" s="34" t="s">
        <v>108</v>
      </c>
      <c r="C1105" s="3">
        <v>0</v>
      </c>
      <c r="D1105" s="3">
        <v>0</v>
      </c>
      <c r="E1105" s="3">
        <v>0</v>
      </c>
      <c r="F1105" s="3">
        <v>0</v>
      </c>
      <c r="G1105" s="3">
        <f t="shared" si="101"/>
        <v>0</v>
      </c>
      <c r="H1105" s="8" t="e">
        <f t="shared" si="102"/>
        <v>#DIV/0!</v>
      </c>
      <c r="I1105" s="31">
        <f t="shared" si="103"/>
        <v>0</v>
      </c>
      <c r="J1105" s="22">
        <f t="shared" si="104"/>
        <v>0</v>
      </c>
    </row>
    <row r="1106" spans="1:10" x14ac:dyDescent="0.2">
      <c r="A1106" s="11" t="s">
        <v>109</v>
      </c>
      <c r="B1106" s="34" t="s">
        <v>110</v>
      </c>
      <c r="C1106" s="3">
        <v>2000</v>
      </c>
      <c r="D1106" s="3">
        <v>0</v>
      </c>
      <c r="E1106" s="3">
        <v>0</v>
      </c>
      <c r="F1106" s="3">
        <v>0</v>
      </c>
      <c r="G1106" s="3">
        <f t="shared" si="101"/>
        <v>0</v>
      </c>
      <c r="H1106" s="8" t="e">
        <f t="shared" si="102"/>
        <v>#DIV/0!</v>
      </c>
      <c r="I1106" s="31">
        <f t="shared" si="103"/>
        <v>-2000</v>
      </c>
      <c r="J1106" s="22">
        <f t="shared" si="104"/>
        <v>-100</v>
      </c>
    </row>
    <row r="1107" spans="1:10" x14ac:dyDescent="0.2">
      <c r="A1107" s="11" t="s">
        <v>111</v>
      </c>
      <c r="B1107" s="34" t="s">
        <v>112</v>
      </c>
      <c r="C1107" s="3">
        <v>2000</v>
      </c>
      <c r="D1107" s="3">
        <v>0</v>
      </c>
      <c r="E1107" s="3">
        <v>0</v>
      </c>
      <c r="F1107" s="3">
        <v>0</v>
      </c>
      <c r="G1107" s="3">
        <f t="shared" si="101"/>
        <v>0</v>
      </c>
      <c r="H1107" s="8" t="e">
        <f t="shared" si="102"/>
        <v>#DIV/0!</v>
      </c>
      <c r="I1107" s="31">
        <f t="shared" si="103"/>
        <v>-2000</v>
      </c>
      <c r="J1107" s="22">
        <f t="shared" si="104"/>
        <v>-100</v>
      </c>
    </row>
    <row r="1108" spans="1:10" x14ac:dyDescent="0.2">
      <c r="A1108" s="11" t="s">
        <v>145</v>
      </c>
      <c r="B1108" s="34" t="s">
        <v>146</v>
      </c>
      <c r="C1108" s="3">
        <v>0</v>
      </c>
      <c r="D1108" s="3">
        <v>0</v>
      </c>
      <c r="E1108" s="3">
        <v>0</v>
      </c>
      <c r="F1108" s="3">
        <v>0</v>
      </c>
      <c r="G1108" s="3">
        <f t="shared" si="101"/>
        <v>0</v>
      </c>
      <c r="H1108" s="8" t="e">
        <f t="shared" si="102"/>
        <v>#DIV/0!</v>
      </c>
      <c r="I1108" s="31">
        <f t="shared" si="103"/>
        <v>0</v>
      </c>
      <c r="J1108" s="22">
        <f t="shared" si="104"/>
        <v>0</v>
      </c>
    </row>
    <row r="1109" spans="1:10" x14ac:dyDescent="0.2">
      <c r="A1109" s="11" t="s">
        <v>147</v>
      </c>
      <c r="B1109" s="34" t="s">
        <v>148</v>
      </c>
      <c r="C1109" s="3">
        <v>0</v>
      </c>
      <c r="D1109" s="3">
        <v>0</v>
      </c>
      <c r="E1109" s="3">
        <v>0</v>
      </c>
      <c r="F1109" s="3">
        <v>0</v>
      </c>
      <c r="G1109" s="3">
        <f t="shared" si="101"/>
        <v>0</v>
      </c>
      <c r="H1109" s="8" t="e">
        <f t="shared" si="102"/>
        <v>#DIV/0!</v>
      </c>
      <c r="I1109" s="31">
        <f t="shared" si="103"/>
        <v>0</v>
      </c>
      <c r="J1109" s="22">
        <f t="shared" si="104"/>
        <v>0</v>
      </c>
    </row>
    <row r="1110" spans="1:10" x14ac:dyDescent="0.2">
      <c r="A1110" s="11" t="s">
        <v>113</v>
      </c>
      <c r="B1110" s="34" t="s">
        <v>114</v>
      </c>
      <c r="C1110" s="3">
        <v>0</v>
      </c>
      <c r="D1110" s="3">
        <v>0</v>
      </c>
      <c r="E1110" s="3">
        <v>0</v>
      </c>
      <c r="F1110" s="3">
        <v>0</v>
      </c>
      <c r="G1110" s="3">
        <f t="shared" si="101"/>
        <v>0</v>
      </c>
      <c r="H1110" s="8" t="e">
        <f t="shared" si="102"/>
        <v>#DIV/0!</v>
      </c>
      <c r="I1110" s="31">
        <f t="shared" si="103"/>
        <v>0</v>
      </c>
      <c r="J1110" s="22">
        <f t="shared" si="104"/>
        <v>0</v>
      </c>
    </row>
    <row r="1111" spans="1:10" x14ac:dyDescent="0.2">
      <c r="A1111" s="11" t="s">
        <v>115</v>
      </c>
      <c r="B1111" s="34" t="s">
        <v>116</v>
      </c>
      <c r="C1111" s="3">
        <v>0</v>
      </c>
      <c r="D1111" s="3">
        <v>0</v>
      </c>
      <c r="E1111" s="3">
        <v>0</v>
      </c>
      <c r="F1111" s="3">
        <v>0</v>
      </c>
      <c r="G1111" s="3">
        <f t="shared" si="101"/>
        <v>0</v>
      </c>
      <c r="H1111" s="8" t="e">
        <f t="shared" si="102"/>
        <v>#DIV/0!</v>
      </c>
      <c r="I1111" s="31">
        <f t="shared" si="103"/>
        <v>0</v>
      </c>
      <c r="J1111" s="22">
        <f t="shared" si="104"/>
        <v>0</v>
      </c>
    </row>
    <row r="1112" spans="1:10" x14ac:dyDescent="0.2">
      <c r="A1112" s="11" t="s">
        <v>117</v>
      </c>
      <c r="B1112" s="34" t="s">
        <v>118</v>
      </c>
      <c r="C1112" s="3">
        <v>0</v>
      </c>
      <c r="D1112" s="3">
        <v>0</v>
      </c>
      <c r="E1112" s="3">
        <v>0</v>
      </c>
      <c r="F1112" s="3">
        <v>0</v>
      </c>
      <c r="G1112" s="3">
        <f t="shared" si="101"/>
        <v>0</v>
      </c>
      <c r="H1112" s="8" t="e">
        <f t="shared" si="102"/>
        <v>#DIV/0!</v>
      </c>
      <c r="I1112" s="31">
        <f t="shared" si="103"/>
        <v>0</v>
      </c>
      <c r="J1112" s="22">
        <f t="shared" si="104"/>
        <v>0</v>
      </c>
    </row>
    <row r="1113" spans="1:10" x14ac:dyDescent="0.2">
      <c r="A1113" s="11" t="s">
        <v>119</v>
      </c>
      <c r="B1113" s="34" t="s">
        <v>120</v>
      </c>
      <c r="C1113" s="3">
        <v>0</v>
      </c>
      <c r="D1113" s="3">
        <v>0</v>
      </c>
      <c r="E1113" s="3">
        <v>0</v>
      </c>
      <c r="F1113" s="3">
        <v>0</v>
      </c>
      <c r="G1113" s="3">
        <f t="shared" si="101"/>
        <v>0</v>
      </c>
      <c r="H1113" s="8" t="e">
        <f t="shared" si="102"/>
        <v>#DIV/0!</v>
      </c>
      <c r="I1113" s="31">
        <f t="shared" si="103"/>
        <v>0</v>
      </c>
      <c r="J1113" s="22">
        <f t="shared" si="104"/>
        <v>0</v>
      </c>
    </row>
    <row r="1114" spans="1:10" x14ac:dyDescent="0.2">
      <c r="A1114" s="11" t="s">
        <v>121</v>
      </c>
      <c r="B1114" s="34" t="s">
        <v>122</v>
      </c>
      <c r="C1114" s="3">
        <v>0</v>
      </c>
      <c r="D1114" s="3">
        <v>0</v>
      </c>
      <c r="E1114" s="3">
        <v>0</v>
      </c>
      <c r="F1114" s="3">
        <v>0</v>
      </c>
      <c r="G1114" s="3">
        <f t="shared" si="101"/>
        <v>0</v>
      </c>
      <c r="H1114" s="8" t="e">
        <f t="shared" si="102"/>
        <v>#DIV/0!</v>
      </c>
      <c r="I1114" s="31">
        <f t="shared" si="103"/>
        <v>0</v>
      </c>
      <c r="J1114" s="22">
        <f t="shared" si="104"/>
        <v>0</v>
      </c>
    </row>
    <row r="1115" spans="1:10" x14ac:dyDescent="0.2">
      <c r="A1115" s="11" t="s">
        <v>123</v>
      </c>
      <c r="B1115" s="34" t="s">
        <v>124</v>
      </c>
      <c r="C1115" s="3">
        <v>0</v>
      </c>
      <c r="D1115" s="3">
        <v>0</v>
      </c>
      <c r="E1115" s="3">
        <v>0</v>
      </c>
      <c r="F1115" s="3">
        <v>0</v>
      </c>
      <c r="G1115" s="3">
        <f t="shared" si="101"/>
        <v>0</v>
      </c>
      <c r="H1115" s="8" t="e">
        <f t="shared" si="102"/>
        <v>#DIV/0!</v>
      </c>
      <c r="I1115" s="31">
        <f t="shared" si="103"/>
        <v>0</v>
      </c>
      <c r="J1115" s="22">
        <f t="shared" si="104"/>
        <v>0</v>
      </c>
    </row>
    <row r="1116" spans="1:10" x14ac:dyDescent="0.2">
      <c r="A1116" s="11" t="s">
        <v>127</v>
      </c>
      <c r="B1116" s="34" t="s">
        <v>128</v>
      </c>
      <c r="C1116" s="3">
        <v>0</v>
      </c>
      <c r="D1116" s="3">
        <v>0</v>
      </c>
      <c r="E1116" s="3">
        <v>0</v>
      </c>
      <c r="F1116" s="3">
        <v>0</v>
      </c>
      <c r="G1116" s="3">
        <f t="shared" si="101"/>
        <v>0</v>
      </c>
      <c r="H1116" s="8" t="e">
        <f t="shared" si="102"/>
        <v>#DIV/0!</v>
      </c>
      <c r="I1116" s="31">
        <f t="shared" si="103"/>
        <v>0</v>
      </c>
      <c r="J1116" s="22">
        <f t="shared" si="104"/>
        <v>0</v>
      </c>
    </row>
    <row r="1117" spans="1:10" x14ac:dyDescent="0.2">
      <c r="A1117" s="11" t="s">
        <v>133</v>
      </c>
      <c r="B1117" s="34" t="s">
        <v>134</v>
      </c>
      <c r="C1117" s="3">
        <v>0</v>
      </c>
      <c r="D1117" s="3">
        <v>0</v>
      </c>
      <c r="E1117" s="3">
        <v>0</v>
      </c>
      <c r="F1117" s="3">
        <v>0</v>
      </c>
      <c r="G1117" s="3">
        <f t="shared" si="101"/>
        <v>0</v>
      </c>
      <c r="H1117" s="8" t="e">
        <f t="shared" si="102"/>
        <v>#DIV/0!</v>
      </c>
      <c r="I1117" s="31">
        <f t="shared" si="103"/>
        <v>0</v>
      </c>
      <c r="J1117" s="22">
        <f t="shared" si="104"/>
        <v>0</v>
      </c>
    </row>
    <row r="1118" spans="1:10" x14ac:dyDescent="0.2">
      <c r="A1118" s="11" t="s">
        <v>135</v>
      </c>
      <c r="B1118" s="34" t="s">
        <v>136</v>
      </c>
      <c r="C1118" s="3">
        <v>2450.21</v>
      </c>
      <c r="D1118" s="3">
        <v>0</v>
      </c>
      <c r="E1118" s="3">
        <v>0</v>
      </c>
      <c r="F1118" s="3">
        <v>0</v>
      </c>
      <c r="G1118" s="3">
        <f t="shared" si="101"/>
        <v>0</v>
      </c>
      <c r="H1118" s="8" t="e">
        <f t="shared" si="102"/>
        <v>#DIV/0!</v>
      </c>
      <c r="I1118" s="31">
        <f t="shared" si="103"/>
        <v>-2450.21</v>
      </c>
      <c r="J1118" s="22">
        <f t="shared" si="104"/>
        <v>-100</v>
      </c>
    </row>
    <row r="1119" spans="1:10" x14ac:dyDescent="0.2">
      <c r="A1119" s="11" t="s">
        <v>137</v>
      </c>
      <c r="B1119" s="34" t="s">
        <v>138</v>
      </c>
      <c r="C1119" s="3">
        <v>2450.21</v>
      </c>
      <c r="D1119" s="3">
        <v>0</v>
      </c>
      <c r="E1119" s="3">
        <v>0</v>
      </c>
      <c r="F1119" s="3">
        <v>0</v>
      </c>
      <c r="G1119" s="3">
        <f t="shared" si="101"/>
        <v>0</v>
      </c>
      <c r="H1119" s="8" t="e">
        <f t="shared" si="102"/>
        <v>#DIV/0!</v>
      </c>
      <c r="I1119" s="31">
        <f t="shared" si="103"/>
        <v>-2450.21</v>
      </c>
      <c r="J1119" s="22">
        <f t="shared" si="104"/>
        <v>-100</v>
      </c>
    </row>
    <row r="1120" spans="1:10" x14ac:dyDescent="0.2">
      <c r="A1120" s="11" t="s">
        <v>139</v>
      </c>
      <c r="B1120" s="34" t="s">
        <v>140</v>
      </c>
      <c r="C1120" s="3">
        <v>2450.21</v>
      </c>
      <c r="D1120" s="3">
        <v>0</v>
      </c>
      <c r="E1120" s="3">
        <v>0</v>
      </c>
      <c r="F1120" s="3">
        <v>0</v>
      </c>
      <c r="G1120" s="3">
        <f t="shared" si="101"/>
        <v>0</v>
      </c>
      <c r="H1120" s="8" t="e">
        <f t="shared" si="102"/>
        <v>#DIV/0!</v>
      </c>
      <c r="I1120" s="31">
        <f t="shared" si="103"/>
        <v>-2450.21</v>
      </c>
      <c r="J1120" s="22">
        <f t="shared" si="104"/>
        <v>-100</v>
      </c>
    </row>
    <row r="1121" spans="1:10" ht="25.5" x14ac:dyDescent="0.2">
      <c r="A1121" s="93" t="s">
        <v>163</v>
      </c>
      <c r="B1121" s="94" t="s">
        <v>164</v>
      </c>
      <c r="C1121" s="86">
        <v>0</v>
      </c>
      <c r="D1121" s="81">
        <v>19700</v>
      </c>
      <c r="E1121" s="81">
        <v>19700</v>
      </c>
      <c r="F1121" s="81">
        <v>19700</v>
      </c>
      <c r="G1121" s="86">
        <f t="shared" si="101"/>
        <v>0</v>
      </c>
      <c r="H1121" s="89">
        <f t="shared" si="102"/>
        <v>100</v>
      </c>
      <c r="I1121" s="91">
        <f t="shared" si="103"/>
        <v>19700</v>
      </c>
      <c r="J1121" s="92">
        <f t="shared" si="104"/>
        <v>0</v>
      </c>
    </row>
    <row r="1122" spans="1:10" x14ac:dyDescent="0.2">
      <c r="A1122" s="11" t="s">
        <v>99</v>
      </c>
      <c r="B1122" s="34" t="s">
        <v>100</v>
      </c>
      <c r="C1122" s="3">
        <v>0</v>
      </c>
      <c r="D1122" s="3">
        <v>0</v>
      </c>
      <c r="E1122" s="3">
        <v>0</v>
      </c>
      <c r="F1122" s="3">
        <v>0</v>
      </c>
      <c r="G1122" s="3">
        <f t="shared" si="101"/>
        <v>0</v>
      </c>
      <c r="H1122" s="8" t="e">
        <f t="shared" si="102"/>
        <v>#DIV/0!</v>
      </c>
      <c r="I1122" s="31">
        <f t="shared" si="103"/>
        <v>0</v>
      </c>
      <c r="J1122" s="22">
        <f t="shared" si="104"/>
        <v>0</v>
      </c>
    </row>
    <row r="1123" spans="1:10" x14ac:dyDescent="0.2">
      <c r="A1123" s="11" t="s">
        <v>101</v>
      </c>
      <c r="B1123" s="34" t="s">
        <v>102</v>
      </c>
      <c r="C1123" s="3">
        <v>0</v>
      </c>
      <c r="D1123" s="3">
        <v>0</v>
      </c>
      <c r="E1123" s="3">
        <v>0</v>
      </c>
      <c r="F1123" s="3">
        <v>0</v>
      </c>
      <c r="G1123" s="3">
        <f t="shared" si="101"/>
        <v>0</v>
      </c>
      <c r="H1123" s="8" t="e">
        <f t="shared" si="102"/>
        <v>#DIV/0!</v>
      </c>
      <c r="I1123" s="31">
        <f t="shared" si="103"/>
        <v>0</v>
      </c>
      <c r="J1123" s="22">
        <f t="shared" si="104"/>
        <v>0</v>
      </c>
    </row>
    <row r="1124" spans="1:10" x14ac:dyDescent="0.2">
      <c r="A1124" s="11" t="s">
        <v>103</v>
      </c>
      <c r="B1124" s="34" t="s">
        <v>104</v>
      </c>
      <c r="C1124" s="3">
        <v>0</v>
      </c>
      <c r="D1124" s="3">
        <v>0</v>
      </c>
      <c r="E1124" s="3">
        <v>0</v>
      </c>
      <c r="F1124" s="3">
        <v>0</v>
      </c>
      <c r="G1124" s="3">
        <f t="shared" si="101"/>
        <v>0</v>
      </c>
      <c r="H1124" s="8" t="e">
        <f t="shared" si="102"/>
        <v>#DIV/0!</v>
      </c>
      <c r="I1124" s="31">
        <f t="shared" si="103"/>
        <v>0</v>
      </c>
      <c r="J1124" s="22">
        <f t="shared" si="104"/>
        <v>0</v>
      </c>
    </row>
    <row r="1125" spans="1:10" x14ac:dyDescent="0.2">
      <c r="A1125" s="11" t="s">
        <v>105</v>
      </c>
      <c r="B1125" s="34" t="s">
        <v>106</v>
      </c>
      <c r="C1125" s="3">
        <v>0</v>
      </c>
      <c r="D1125" s="3">
        <v>0</v>
      </c>
      <c r="E1125" s="3">
        <v>0</v>
      </c>
      <c r="F1125" s="3">
        <v>0</v>
      </c>
      <c r="G1125" s="3">
        <f t="shared" si="101"/>
        <v>0</v>
      </c>
      <c r="H1125" s="8" t="e">
        <f t="shared" si="102"/>
        <v>#DIV/0!</v>
      </c>
      <c r="I1125" s="31">
        <f t="shared" si="103"/>
        <v>0</v>
      </c>
      <c r="J1125" s="22">
        <f t="shared" si="104"/>
        <v>0</v>
      </c>
    </row>
    <row r="1126" spans="1:10" x14ac:dyDescent="0.2">
      <c r="A1126" s="11" t="s">
        <v>107</v>
      </c>
      <c r="B1126" s="34" t="s">
        <v>108</v>
      </c>
      <c r="C1126" s="3">
        <v>0</v>
      </c>
      <c r="D1126" s="3">
        <v>0</v>
      </c>
      <c r="E1126" s="3">
        <v>0</v>
      </c>
      <c r="F1126" s="3">
        <v>0</v>
      </c>
      <c r="G1126" s="3">
        <f t="shared" si="101"/>
        <v>0</v>
      </c>
      <c r="H1126" s="8" t="e">
        <f t="shared" si="102"/>
        <v>#DIV/0!</v>
      </c>
      <c r="I1126" s="31">
        <f t="shared" si="103"/>
        <v>0</v>
      </c>
      <c r="J1126" s="22">
        <f t="shared" si="104"/>
        <v>0</v>
      </c>
    </row>
    <row r="1127" spans="1:10" x14ac:dyDescent="0.2">
      <c r="A1127" s="11" t="s">
        <v>109</v>
      </c>
      <c r="B1127" s="34" t="s">
        <v>110</v>
      </c>
      <c r="C1127" s="3">
        <v>0</v>
      </c>
      <c r="D1127" s="3">
        <v>0</v>
      </c>
      <c r="E1127" s="3">
        <v>0</v>
      </c>
      <c r="F1127" s="3">
        <v>0</v>
      </c>
      <c r="G1127" s="3">
        <f t="shared" si="101"/>
        <v>0</v>
      </c>
      <c r="H1127" s="8" t="e">
        <f t="shared" si="102"/>
        <v>#DIV/0!</v>
      </c>
      <c r="I1127" s="31">
        <f t="shared" si="103"/>
        <v>0</v>
      </c>
      <c r="J1127" s="22">
        <f t="shared" si="104"/>
        <v>0</v>
      </c>
    </row>
    <row r="1128" spans="1:10" x14ac:dyDescent="0.2">
      <c r="A1128" s="11" t="s">
        <v>111</v>
      </c>
      <c r="B1128" s="34" t="s">
        <v>112</v>
      </c>
      <c r="C1128" s="3">
        <v>0</v>
      </c>
      <c r="D1128" s="3">
        <v>0</v>
      </c>
      <c r="E1128" s="3">
        <v>0</v>
      </c>
      <c r="F1128" s="3">
        <v>0</v>
      </c>
      <c r="G1128" s="3">
        <f t="shared" ref="G1128:G1191" si="105">E1128-F1128</f>
        <v>0</v>
      </c>
      <c r="H1128" s="8" t="e">
        <f t="shared" ref="H1128:H1191" si="106">F1128/E1128*100</f>
        <v>#DIV/0!</v>
      </c>
      <c r="I1128" s="31">
        <f t="shared" ref="I1128:I1191" si="107">F1128-C1128</f>
        <v>0</v>
      </c>
      <c r="J1128" s="22">
        <f t="shared" ref="J1128:J1139" si="108">IF(C1128=0,0,F1128/C1128*100-100)</f>
        <v>0</v>
      </c>
    </row>
    <row r="1129" spans="1:10" x14ac:dyDescent="0.2">
      <c r="A1129" s="11" t="s">
        <v>113</v>
      </c>
      <c r="B1129" s="34" t="s">
        <v>114</v>
      </c>
      <c r="C1129" s="3">
        <v>0</v>
      </c>
      <c r="D1129" s="3">
        <v>0</v>
      </c>
      <c r="E1129" s="3">
        <v>0</v>
      </c>
      <c r="F1129" s="3">
        <v>0</v>
      </c>
      <c r="G1129" s="3">
        <f t="shared" si="105"/>
        <v>0</v>
      </c>
      <c r="H1129" s="8" t="e">
        <f t="shared" si="106"/>
        <v>#DIV/0!</v>
      </c>
      <c r="I1129" s="31">
        <f t="shared" si="107"/>
        <v>0</v>
      </c>
      <c r="J1129" s="22">
        <f t="shared" si="108"/>
        <v>0</v>
      </c>
    </row>
    <row r="1130" spans="1:10" x14ac:dyDescent="0.2">
      <c r="A1130" s="11" t="s">
        <v>115</v>
      </c>
      <c r="B1130" s="34" t="s">
        <v>116</v>
      </c>
      <c r="C1130" s="3">
        <v>0</v>
      </c>
      <c r="D1130" s="3">
        <v>0</v>
      </c>
      <c r="E1130" s="3">
        <v>0</v>
      </c>
      <c r="F1130" s="3">
        <v>0</v>
      </c>
      <c r="G1130" s="3">
        <f t="shared" si="105"/>
        <v>0</v>
      </c>
      <c r="H1130" s="8" t="e">
        <f t="shared" si="106"/>
        <v>#DIV/0!</v>
      </c>
      <c r="I1130" s="31">
        <f t="shared" si="107"/>
        <v>0</v>
      </c>
      <c r="J1130" s="22">
        <f t="shared" si="108"/>
        <v>0</v>
      </c>
    </row>
    <row r="1131" spans="1:10" x14ac:dyDescent="0.2">
      <c r="A1131" s="11" t="s">
        <v>117</v>
      </c>
      <c r="B1131" s="34" t="s">
        <v>118</v>
      </c>
      <c r="C1131" s="3">
        <v>0</v>
      </c>
      <c r="D1131" s="3">
        <v>0</v>
      </c>
      <c r="E1131" s="3">
        <v>0</v>
      </c>
      <c r="F1131" s="3">
        <v>0</v>
      </c>
      <c r="G1131" s="3">
        <f t="shared" si="105"/>
        <v>0</v>
      </c>
      <c r="H1131" s="8" t="e">
        <f t="shared" si="106"/>
        <v>#DIV/0!</v>
      </c>
      <c r="I1131" s="31">
        <f t="shared" si="107"/>
        <v>0</v>
      </c>
      <c r="J1131" s="22">
        <f t="shared" si="108"/>
        <v>0</v>
      </c>
    </row>
    <row r="1132" spans="1:10" x14ac:dyDescent="0.2">
      <c r="A1132" s="11" t="s">
        <v>119</v>
      </c>
      <c r="B1132" s="34" t="s">
        <v>120</v>
      </c>
      <c r="C1132" s="3">
        <v>0</v>
      </c>
      <c r="D1132" s="3">
        <v>0</v>
      </c>
      <c r="E1132" s="3">
        <v>0</v>
      </c>
      <c r="F1132" s="3">
        <v>0</v>
      </c>
      <c r="G1132" s="3">
        <f t="shared" si="105"/>
        <v>0</v>
      </c>
      <c r="H1132" s="8" t="e">
        <f t="shared" si="106"/>
        <v>#DIV/0!</v>
      </c>
      <c r="I1132" s="31">
        <f t="shared" si="107"/>
        <v>0</v>
      </c>
      <c r="J1132" s="22">
        <f t="shared" si="108"/>
        <v>0</v>
      </c>
    </row>
    <row r="1133" spans="1:10" x14ac:dyDescent="0.2">
      <c r="A1133" s="11" t="s">
        <v>121</v>
      </c>
      <c r="B1133" s="34" t="s">
        <v>122</v>
      </c>
      <c r="C1133" s="3">
        <v>0</v>
      </c>
      <c r="D1133" s="3">
        <v>0</v>
      </c>
      <c r="E1133" s="3">
        <v>0</v>
      </c>
      <c r="F1133" s="3">
        <v>0</v>
      </c>
      <c r="G1133" s="3">
        <f t="shared" si="105"/>
        <v>0</v>
      </c>
      <c r="H1133" s="8" t="e">
        <f t="shared" si="106"/>
        <v>#DIV/0!</v>
      </c>
      <c r="I1133" s="31">
        <f t="shared" si="107"/>
        <v>0</v>
      </c>
      <c r="J1133" s="22">
        <f t="shared" si="108"/>
        <v>0</v>
      </c>
    </row>
    <row r="1134" spans="1:10" x14ac:dyDescent="0.2">
      <c r="A1134" s="11" t="s">
        <v>123</v>
      </c>
      <c r="B1134" s="34" t="s">
        <v>124</v>
      </c>
      <c r="C1134" s="3">
        <v>0</v>
      </c>
      <c r="D1134" s="3">
        <v>0</v>
      </c>
      <c r="E1134" s="3">
        <v>0</v>
      </c>
      <c r="F1134" s="3">
        <v>0</v>
      </c>
      <c r="G1134" s="3">
        <f t="shared" si="105"/>
        <v>0</v>
      </c>
      <c r="H1134" s="8" t="e">
        <f t="shared" si="106"/>
        <v>#DIV/0!</v>
      </c>
      <c r="I1134" s="31">
        <f t="shared" si="107"/>
        <v>0</v>
      </c>
      <c r="J1134" s="22">
        <f t="shared" si="108"/>
        <v>0</v>
      </c>
    </row>
    <row r="1135" spans="1:10" x14ac:dyDescent="0.2">
      <c r="A1135" s="11" t="s">
        <v>127</v>
      </c>
      <c r="B1135" s="34" t="s">
        <v>128</v>
      </c>
      <c r="C1135" s="3">
        <v>0</v>
      </c>
      <c r="D1135" s="3">
        <v>0</v>
      </c>
      <c r="E1135" s="3">
        <v>0</v>
      </c>
      <c r="F1135" s="3">
        <v>0</v>
      </c>
      <c r="G1135" s="3">
        <f t="shared" si="105"/>
        <v>0</v>
      </c>
      <c r="H1135" s="8" t="e">
        <f t="shared" si="106"/>
        <v>#DIV/0!</v>
      </c>
      <c r="I1135" s="31">
        <f t="shared" si="107"/>
        <v>0</v>
      </c>
      <c r="J1135" s="22">
        <f t="shared" si="108"/>
        <v>0</v>
      </c>
    </row>
    <row r="1136" spans="1:10" x14ac:dyDescent="0.2">
      <c r="A1136" s="11" t="s">
        <v>133</v>
      </c>
      <c r="B1136" s="34" t="s">
        <v>134</v>
      </c>
      <c r="C1136" s="3">
        <v>0</v>
      </c>
      <c r="D1136" s="3">
        <v>0</v>
      </c>
      <c r="E1136" s="3">
        <v>0</v>
      </c>
      <c r="F1136" s="3">
        <v>0</v>
      </c>
      <c r="G1136" s="3">
        <f t="shared" si="105"/>
        <v>0</v>
      </c>
      <c r="H1136" s="8" t="e">
        <f t="shared" si="106"/>
        <v>#DIV/0!</v>
      </c>
      <c r="I1136" s="31">
        <f t="shared" si="107"/>
        <v>0</v>
      </c>
      <c r="J1136" s="22">
        <f t="shared" si="108"/>
        <v>0</v>
      </c>
    </row>
    <row r="1137" spans="1:10" x14ac:dyDescent="0.2">
      <c r="A1137" s="11" t="s">
        <v>135</v>
      </c>
      <c r="B1137" s="34" t="s">
        <v>136</v>
      </c>
      <c r="C1137" s="3">
        <v>0</v>
      </c>
      <c r="D1137" s="96">
        <v>19700</v>
      </c>
      <c r="E1137" s="96">
        <v>19700</v>
      </c>
      <c r="F1137" s="96">
        <v>19700</v>
      </c>
      <c r="G1137" s="3">
        <f t="shared" si="105"/>
        <v>0</v>
      </c>
      <c r="H1137" s="8">
        <f t="shared" si="106"/>
        <v>100</v>
      </c>
      <c r="I1137" s="31">
        <f t="shared" si="107"/>
        <v>19700</v>
      </c>
      <c r="J1137" s="22">
        <f t="shared" si="108"/>
        <v>0</v>
      </c>
    </row>
    <row r="1138" spans="1:10" x14ac:dyDescent="0.2">
      <c r="A1138" s="11" t="s">
        <v>137</v>
      </c>
      <c r="B1138" s="34" t="s">
        <v>138</v>
      </c>
      <c r="C1138" s="3">
        <v>0</v>
      </c>
      <c r="D1138" s="96">
        <v>19700</v>
      </c>
      <c r="E1138" s="96">
        <v>19700</v>
      </c>
      <c r="F1138" s="96">
        <v>19700</v>
      </c>
      <c r="G1138" s="3">
        <f t="shared" si="105"/>
        <v>0</v>
      </c>
      <c r="H1138" s="8">
        <f t="shared" si="106"/>
        <v>100</v>
      </c>
      <c r="I1138" s="31">
        <f t="shared" si="107"/>
        <v>19700</v>
      </c>
      <c r="J1138" s="22">
        <f t="shared" si="108"/>
        <v>0</v>
      </c>
    </row>
    <row r="1139" spans="1:10" x14ac:dyDescent="0.2">
      <c r="A1139" s="11" t="s">
        <v>139</v>
      </c>
      <c r="B1139" s="34" t="s">
        <v>140</v>
      </c>
      <c r="C1139" s="3">
        <v>0</v>
      </c>
      <c r="D1139" s="96">
        <v>19700</v>
      </c>
      <c r="E1139" s="96">
        <v>19700</v>
      </c>
      <c r="F1139" s="96">
        <v>19700</v>
      </c>
      <c r="G1139" s="3">
        <f t="shared" si="105"/>
        <v>0</v>
      </c>
      <c r="H1139" s="8">
        <f t="shared" si="106"/>
        <v>100</v>
      </c>
      <c r="I1139" s="31">
        <f t="shared" si="107"/>
        <v>19700</v>
      </c>
      <c r="J1139" s="22">
        <f t="shared" si="108"/>
        <v>0</v>
      </c>
    </row>
    <row r="1140" spans="1:10" ht="25.5" x14ac:dyDescent="0.2">
      <c r="A1140" s="93" t="s">
        <v>165</v>
      </c>
      <c r="B1140" s="94" t="s">
        <v>166</v>
      </c>
      <c r="C1140" s="86">
        <v>193431.87</v>
      </c>
      <c r="D1140" s="81">
        <v>266974</v>
      </c>
      <c r="E1140" s="81">
        <v>266974</v>
      </c>
      <c r="F1140" s="81">
        <v>254052.99</v>
      </c>
      <c r="G1140" s="86">
        <f t="shared" si="105"/>
        <v>12921.010000000009</v>
      </c>
      <c r="H1140" s="89">
        <f t="shared" si="106"/>
        <v>95.160199120513596</v>
      </c>
      <c r="I1140" s="91">
        <f t="shared" si="107"/>
        <v>60621.119999999995</v>
      </c>
      <c r="J1140" s="92">
        <f t="shared" ref="J1140:J1191" si="109">IF(C1140=0,0,F1140/C1140*100-100)</f>
        <v>31.339778703478402</v>
      </c>
    </row>
    <row r="1141" spans="1:10" x14ac:dyDescent="0.2">
      <c r="A1141" s="11" t="s">
        <v>99</v>
      </c>
      <c r="B1141" s="34" t="s">
        <v>100</v>
      </c>
      <c r="C1141" s="3">
        <v>193431.87</v>
      </c>
      <c r="D1141" s="70">
        <v>266974</v>
      </c>
      <c r="E1141" s="70">
        <v>266974</v>
      </c>
      <c r="F1141" s="70">
        <v>254052.99</v>
      </c>
      <c r="G1141" s="3">
        <f t="shared" si="105"/>
        <v>12921.010000000009</v>
      </c>
      <c r="H1141" s="8">
        <f t="shared" si="106"/>
        <v>95.160199120513596</v>
      </c>
      <c r="I1141" s="31">
        <f t="shared" si="107"/>
        <v>60621.119999999995</v>
      </c>
      <c r="J1141" s="22">
        <f t="shared" si="109"/>
        <v>31.339778703478402</v>
      </c>
    </row>
    <row r="1142" spans="1:10" x14ac:dyDescent="0.2">
      <c r="A1142" s="11" t="s">
        <v>101</v>
      </c>
      <c r="B1142" s="34" t="s">
        <v>102</v>
      </c>
      <c r="C1142" s="3">
        <v>158253.43</v>
      </c>
      <c r="D1142" s="70">
        <v>213930</v>
      </c>
      <c r="E1142" s="70">
        <v>213930</v>
      </c>
      <c r="F1142" s="70">
        <v>213929.13</v>
      </c>
      <c r="G1142" s="3">
        <f t="shared" si="105"/>
        <v>0.86999999999534339</v>
      </c>
      <c r="H1142" s="8">
        <f t="shared" si="106"/>
        <v>99.999593324919374</v>
      </c>
      <c r="I1142" s="31">
        <f t="shared" si="107"/>
        <v>55675.700000000012</v>
      </c>
      <c r="J1142" s="22">
        <f t="shared" si="109"/>
        <v>35.181354363061843</v>
      </c>
    </row>
    <row r="1143" spans="1:10" x14ac:dyDescent="0.2">
      <c r="A1143" s="11" t="s">
        <v>103</v>
      </c>
      <c r="B1143" s="34" t="s">
        <v>104</v>
      </c>
      <c r="C1143" s="3">
        <v>129729.37</v>
      </c>
      <c r="D1143" s="70">
        <v>175352</v>
      </c>
      <c r="E1143" s="70">
        <v>175352</v>
      </c>
      <c r="F1143" s="70">
        <v>175352</v>
      </c>
      <c r="G1143" s="3">
        <f t="shared" si="105"/>
        <v>0</v>
      </c>
      <c r="H1143" s="8">
        <f t="shared" si="106"/>
        <v>100</v>
      </c>
      <c r="I1143" s="31">
        <f t="shared" si="107"/>
        <v>45622.630000000005</v>
      </c>
      <c r="J1143" s="22">
        <f t="shared" si="109"/>
        <v>35.167541474995204</v>
      </c>
    </row>
    <row r="1144" spans="1:10" x14ac:dyDescent="0.2">
      <c r="A1144" s="11" t="s">
        <v>105</v>
      </c>
      <c r="B1144" s="34" t="s">
        <v>106</v>
      </c>
      <c r="C1144" s="3">
        <v>129729.37</v>
      </c>
      <c r="D1144" s="70">
        <v>175352</v>
      </c>
      <c r="E1144" s="70">
        <v>175352</v>
      </c>
      <c r="F1144" s="70">
        <v>175352</v>
      </c>
      <c r="G1144" s="3">
        <f t="shared" si="105"/>
        <v>0</v>
      </c>
      <c r="H1144" s="8">
        <f t="shared" si="106"/>
        <v>100</v>
      </c>
      <c r="I1144" s="31">
        <f t="shared" si="107"/>
        <v>45622.630000000005</v>
      </c>
      <c r="J1144" s="22">
        <f t="shared" si="109"/>
        <v>35.167541474995204</v>
      </c>
    </row>
    <row r="1145" spans="1:10" x14ac:dyDescent="0.2">
      <c r="A1145" s="11" t="s">
        <v>107</v>
      </c>
      <c r="B1145" s="34" t="s">
        <v>108</v>
      </c>
      <c r="C1145" s="3">
        <v>28524.06</v>
      </c>
      <c r="D1145" s="70">
        <v>38578</v>
      </c>
      <c r="E1145" s="70">
        <v>38578</v>
      </c>
      <c r="F1145" s="70">
        <v>38577.129999999997</v>
      </c>
      <c r="G1145" s="3">
        <f t="shared" si="105"/>
        <v>0.87000000000261934</v>
      </c>
      <c r="H1145" s="8">
        <f t="shared" si="106"/>
        <v>99.997744828658824</v>
      </c>
      <c r="I1145" s="31">
        <f t="shared" si="107"/>
        <v>10053.069999999996</v>
      </c>
      <c r="J1145" s="22">
        <f t="shared" si="109"/>
        <v>35.244176319920797</v>
      </c>
    </row>
    <row r="1146" spans="1:10" x14ac:dyDescent="0.2">
      <c r="A1146" s="11" t="s">
        <v>109</v>
      </c>
      <c r="B1146" s="34" t="s">
        <v>110</v>
      </c>
      <c r="C1146" s="3">
        <v>34598.44</v>
      </c>
      <c r="D1146" s="70">
        <v>53044</v>
      </c>
      <c r="E1146" s="70">
        <v>53044</v>
      </c>
      <c r="F1146" s="70">
        <v>40123.86</v>
      </c>
      <c r="G1146" s="3">
        <f t="shared" si="105"/>
        <v>12920.14</v>
      </c>
      <c r="H1146" s="8">
        <f t="shared" si="106"/>
        <v>75.642598597390844</v>
      </c>
      <c r="I1146" s="31">
        <f t="shared" si="107"/>
        <v>5525.4199999999983</v>
      </c>
      <c r="J1146" s="22">
        <f t="shared" si="109"/>
        <v>15.970142006402583</v>
      </c>
    </row>
    <row r="1147" spans="1:10" x14ac:dyDescent="0.2">
      <c r="A1147" s="11" t="s">
        <v>111</v>
      </c>
      <c r="B1147" s="34" t="s">
        <v>112</v>
      </c>
      <c r="C1147" s="3">
        <v>9150</v>
      </c>
      <c r="D1147" s="70">
        <v>35944</v>
      </c>
      <c r="E1147" s="70">
        <v>35944</v>
      </c>
      <c r="F1147" s="70">
        <v>35426.18</v>
      </c>
      <c r="G1147" s="3">
        <f t="shared" si="105"/>
        <v>517.81999999999971</v>
      </c>
      <c r="H1147" s="8">
        <f t="shared" si="106"/>
        <v>98.559370131315376</v>
      </c>
      <c r="I1147" s="31">
        <f t="shared" si="107"/>
        <v>26276.18</v>
      </c>
      <c r="J1147" s="22">
        <f t="shared" si="109"/>
        <v>287.17136612021858</v>
      </c>
    </row>
    <row r="1148" spans="1:10" x14ac:dyDescent="0.2">
      <c r="A1148" s="11" t="s">
        <v>113</v>
      </c>
      <c r="B1148" s="34" t="s">
        <v>114</v>
      </c>
      <c r="C1148" s="3">
        <v>25448.44</v>
      </c>
      <c r="D1148" s="70">
        <v>17100</v>
      </c>
      <c r="E1148" s="70">
        <v>17100</v>
      </c>
      <c r="F1148" s="70">
        <v>4697.68</v>
      </c>
      <c r="G1148" s="3">
        <f t="shared" si="105"/>
        <v>12402.32</v>
      </c>
      <c r="H1148" s="8">
        <f t="shared" si="106"/>
        <v>27.471812865497075</v>
      </c>
      <c r="I1148" s="31">
        <f t="shared" si="107"/>
        <v>-20750.759999999998</v>
      </c>
      <c r="J1148" s="22">
        <f t="shared" si="109"/>
        <v>-81.540400904731285</v>
      </c>
    </row>
    <row r="1149" spans="1:10" x14ac:dyDescent="0.2">
      <c r="A1149" s="11" t="s">
        <v>115</v>
      </c>
      <c r="B1149" s="34" t="s">
        <v>116</v>
      </c>
      <c r="C1149" s="3">
        <v>0</v>
      </c>
      <c r="D1149" s="3">
        <v>0</v>
      </c>
      <c r="E1149" s="3">
        <v>0</v>
      </c>
      <c r="F1149" s="3">
        <v>0</v>
      </c>
      <c r="G1149" s="3">
        <f t="shared" si="105"/>
        <v>0</v>
      </c>
      <c r="H1149" s="8" t="e">
        <f t="shared" si="106"/>
        <v>#DIV/0!</v>
      </c>
      <c r="I1149" s="31">
        <f t="shared" si="107"/>
        <v>0</v>
      </c>
      <c r="J1149" s="22">
        <f t="shared" si="109"/>
        <v>0</v>
      </c>
    </row>
    <row r="1150" spans="1:10" x14ac:dyDescent="0.2">
      <c r="A1150" s="11" t="s">
        <v>117</v>
      </c>
      <c r="B1150" s="34" t="s">
        <v>118</v>
      </c>
      <c r="C1150" s="3">
        <v>0</v>
      </c>
      <c r="D1150" s="3">
        <v>0</v>
      </c>
      <c r="E1150" s="3">
        <v>0</v>
      </c>
      <c r="F1150" s="3">
        <v>0</v>
      </c>
      <c r="G1150" s="3">
        <f t="shared" si="105"/>
        <v>0</v>
      </c>
      <c r="H1150" s="8" t="e">
        <f t="shared" si="106"/>
        <v>#DIV/0!</v>
      </c>
      <c r="I1150" s="31">
        <f t="shared" si="107"/>
        <v>0</v>
      </c>
      <c r="J1150" s="22">
        <f t="shared" si="109"/>
        <v>0</v>
      </c>
    </row>
    <row r="1151" spans="1:10" x14ac:dyDescent="0.2">
      <c r="A1151" s="11" t="s">
        <v>119</v>
      </c>
      <c r="B1151" s="34" t="s">
        <v>120</v>
      </c>
      <c r="C1151" s="3">
        <v>0</v>
      </c>
      <c r="D1151" s="3">
        <v>0</v>
      </c>
      <c r="E1151" s="3">
        <v>0</v>
      </c>
      <c r="F1151" s="3">
        <v>0</v>
      </c>
      <c r="G1151" s="3">
        <f t="shared" si="105"/>
        <v>0</v>
      </c>
      <c r="H1151" s="8" t="e">
        <f t="shared" si="106"/>
        <v>#DIV/0!</v>
      </c>
      <c r="I1151" s="31">
        <f t="shared" si="107"/>
        <v>0</v>
      </c>
      <c r="J1151" s="22">
        <f t="shared" si="109"/>
        <v>0</v>
      </c>
    </row>
    <row r="1152" spans="1:10" x14ac:dyDescent="0.2">
      <c r="A1152" s="11" t="s">
        <v>121</v>
      </c>
      <c r="B1152" s="34" t="s">
        <v>122</v>
      </c>
      <c r="C1152" s="3">
        <v>0</v>
      </c>
      <c r="D1152" s="3">
        <v>0</v>
      </c>
      <c r="E1152" s="3">
        <v>0</v>
      </c>
      <c r="F1152" s="3">
        <v>0</v>
      </c>
      <c r="G1152" s="3">
        <f t="shared" si="105"/>
        <v>0</v>
      </c>
      <c r="H1152" s="8" t="e">
        <f t="shared" si="106"/>
        <v>#DIV/0!</v>
      </c>
      <c r="I1152" s="31">
        <f t="shared" si="107"/>
        <v>0</v>
      </c>
      <c r="J1152" s="22">
        <f t="shared" si="109"/>
        <v>0</v>
      </c>
    </row>
    <row r="1153" spans="1:10" x14ac:dyDescent="0.2">
      <c r="A1153" s="11" t="s">
        <v>123</v>
      </c>
      <c r="B1153" s="34" t="s">
        <v>124</v>
      </c>
      <c r="C1153" s="3">
        <v>0</v>
      </c>
      <c r="D1153" s="3">
        <v>0</v>
      </c>
      <c r="E1153" s="3">
        <v>0</v>
      </c>
      <c r="F1153" s="3">
        <v>0</v>
      </c>
      <c r="G1153" s="3">
        <f t="shared" si="105"/>
        <v>0</v>
      </c>
      <c r="H1153" s="8" t="e">
        <f t="shared" si="106"/>
        <v>#DIV/0!</v>
      </c>
      <c r="I1153" s="31">
        <f t="shared" si="107"/>
        <v>0</v>
      </c>
      <c r="J1153" s="22">
        <f t="shared" si="109"/>
        <v>0</v>
      </c>
    </row>
    <row r="1154" spans="1:10" x14ac:dyDescent="0.2">
      <c r="A1154" s="11" t="s">
        <v>127</v>
      </c>
      <c r="B1154" s="34" t="s">
        <v>128</v>
      </c>
      <c r="C1154" s="3">
        <v>0</v>
      </c>
      <c r="D1154" s="3">
        <v>0</v>
      </c>
      <c r="E1154" s="3">
        <v>0</v>
      </c>
      <c r="F1154" s="3">
        <v>0</v>
      </c>
      <c r="G1154" s="3">
        <f t="shared" si="105"/>
        <v>0</v>
      </c>
      <c r="H1154" s="8" t="e">
        <f t="shared" si="106"/>
        <v>#DIV/0!</v>
      </c>
      <c r="I1154" s="31">
        <f t="shared" si="107"/>
        <v>0</v>
      </c>
      <c r="J1154" s="22">
        <f t="shared" si="109"/>
        <v>0</v>
      </c>
    </row>
    <row r="1155" spans="1:10" x14ac:dyDescent="0.2">
      <c r="A1155" s="11" t="s">
        <v>133</v>
      </c>
      <c r="B1155" s="34" t="s">
        <v>134</v>
      </c>
      <c r="C1155" s="3">
        <v>580</v>
      </c>
      <c r="D1155" s="3">
        <v>0</v>
      </c>
      <c r="E1155" s="3">
        <v>580</v>
      </c>
      <c r="F1155" s="3">
        <v>580</v>
      </c>
      <c r="G1155" s="3">
        <f t="shared" si="105"/>
        <v>0</v>
      </c>
      <c r="H1155" s="8">
        <f t="shared" si="106"/>
        <v>100</v>
      </c>
      <c r="I1155" s="31">
        <f t="shared" si="107"/>
        <v>0</v>
      </c>
      <c r="J1155" s="22">
        <f t="shared" si="109"/>
        <v>0</v>
      </c>
    </row>
    <row r="1156" spans="1:10" x14ac:dyDescent="0.2">
      <c r="A1156" s="11" t="s">
        <v>135</v>
      </c>
      <c r="B1156" s="34" t="s">
        <v>136</v>
      </c>
      <c r="C1156" s="3">
        <v>0</v>
      </c>
      <c r="D1156" s="3">
        <v>0</v>
      </c>
      <c r="E1156" s="3">
        <v>0</v>
      </c>
      <c r="F1156" s="3">
        <v>0</v>
      </c>
      <c r="G1156" s="3">
        <f t="shared" si="105"/>
        <v>0</v>
      </c>
      <c r="H1156" s="8" t="e">
        <f t="shared" si="106"/>
        <v>#DIV/0!</v>
      </c>
      <c r="I1156" s="31">
        <f t="shared" si="107"/>
        <v>0</v>
      </c>
      <c r="J1156" s="22">
        <f t="shared" si="109"/>
        <v>0</v>
      </c>
    </row>
    <row r="1157" spans="1:10" x14ac:dyDescent="0.2">
      <c r="A1157" s="11" t="s">
        <v>137</v>
      </c>
      <c r="B1157" s="34" t="s">
        <v>138</v>
      </c>
      <c r="C1157" s="3">
        <v>0</v>
      </c>
      <c r="D1157" s="3">
        <v>0</v>
      </c>
      <c r="E1157" s="3">
        <v>0</v>
      </c>
      <c r="F1157" s="3">
        <v>0</v>
      </c>
      <c r="G1157" s="3">
        <f t="shared" si="105"/>
        <v>0</v>
      </c>
      <c r="H1157" s="8" t="e">
        <f t="shared" si="106"/>
        <v>#DIV/0!</v>
      </c>
      <c r="I1157" s="31">
        <f t="shared" si="107"/>
        <v>0</v>
      </c>
      <c r="J1157" s="22">
        <f t="shared" si="109"/>
        <v>0</v>
      </c>
    </row>
    <row r="1158" spans="1:10" x14ac:dyDescent="0.2">
      <c r="A1158" s="11" t="s">
        <v>139</v>
      </c>
      <c r="B1158" s="34" t="s">
        <v>140</v>
      </c>
      <c r="C1158" s="3">
        <v>0</v>
      </c>
      <c r="D1158" s="3">
        <v>0</v>
      </c>
      <c r="E1158" s="3">
        <v>0</v>
      </c>
      <c r="F1158" s="3">
        <v>0</v>
      </c>
      <c r="G1158" s="3">
        <f t="shared" si="105"/>
        <v>0</v>
      </c>
      <c r="H1158" s="8" t="e">
        <f t="shared" si="106"/>
        <v>#DIV/0!</v>
      </c>
      <c r="I1158" s="31">
        <f t="shared" si="107"/>
        <v>0</v>
      </c>
      <c r="J1158" s="22">
        <f t="shared" si="109"/>
        <v>0</v>
      </c>
    </row>
    <row r="1159" spans="1:10" hidden="1" x14ac:dyDescent="0.2">
      <c r="A1159" s="24" t="s">
        <v>167</v>
      </c>
      <c r="B1159" s="40" t="s">
        <v>168</v>
      </c>
      <c r="C1159" s="29">
        <v>0</v>
      </c>
      <c r="D1159" s="29">
        <v>0</v>
      </c>
      <c r="E1159" s="29">
        <v>0</v>
      </c>
      <c r="F1159" s="29">
        <v>0</v>
      </c>
      <c r="G1159" s="29">
        <f t="shared" si="105"/>
        <v>0</v>
      </c>
      <c r="H1159" s="25" t="e">
        <f t="shared" si="106"/>
        <v>#DIV/0!</v>
      </c>
      <c r="I1159" s="30">
        <f t="shared" si="107"/>
        <v>0</v>
      </c>
      <c r="J1159" s="26">
        <f t="shared" si="109"/>
        <v>0</v>
      </c>
    </row>
    <row r="1160" spans="1:10" hidden="1" x14ac:dyDescent="0.2">
      <c r="A1160" s="11" t="s">
        <v>99</v>
      </c>
      <c r="B1160" s="34" t="s">
        <v>100</v>
      </c>
      <c r="C1160" s="3">
        <v>0</v>
      </c>
      <c r="D1160" s="3">
        <v>0</v>
      </c>
      <c r="E1160" s="3">
        <v>0</v>
      </c>
      <c r="F1160" s="3">
        <v>0</v>
      </c>
      <c r="G1160" s="3">
        <f t="shared" si="105"/>
        <v>0</v>
      </c>
      <c r="H1160" s="8" t="e">
        <f t="shared" si="106"/>
        <v>#DIV/0!</v>
      </c>
      <c r="I1160" s="31">
        <f t="shared" si="107"/>
        <v>0</v>
      </c>
      <c r="J1160" s="22">
        <f t="shared" si="109"/>
        <v>0</v>
      </c>
    </row>
    <row r="1161" spans="1:10" hidden="1" x14ac:dyDescent="0.2">
      <c r="A1161" s="11" t="s">
        <v>101</v>
      </c>
      <c r="B1161" s="34" t="s">
        <v>102</v>
      </c>
      <c r="C1161" s="3">
        <v>0</v>
      </c>
      <c r="D1161" s="3">
        <v>0</v>
      </c>
      <c r="E1161" s="3">
        <v>0</v>
      </c>
      <c r="F1161" s="3">
        <v>0</v>
      </c>
      <c r="G1161" s="3">
        <f t="shared" si="105"/>
        <v>0</v>
      </c>
      <c r="H1161" s="8" t="e">
        <f t="shared" si="106"/>
        <v>#DIV/0!</v>
      </c>
      <c r="I1161" s="31">
        <f t="shared" si="107"/>
        <v>0</v>
      </c>
      <c r="J1161" s="22">
        <f t="shared" si="109"/>
        <v>0</v>
      </c>
    </row>
    <row r="1162" spans="1:10" hidden="1" x14ac:dyDescent="0.2">
      <c r="A1162" s="11" t="s">
        <v>103</v>
      </c>
      <c r="B1162" s="34" t="s">
        <v>104</v>
      </c>
      <c r="C1162" s="3">
        <v>0</v>
      </c>
      <c r="D1162" s="3">
        <v>0</v>
      </c>
      <c r="E1162" s="3">
        <v>0</v>
      </c>
      <c r="F1162" s="3">
        <v>0</v>
      </c>
      <c r="G1162" s="3">
        <f t="shared" si="105"/>
        <v>0</v>
      </c>
      <c r="H1162" s="8" t="e">
        <f t="shared" si="106"/>
        <v>#DIV/0!</v>
      </c>
      <c r="I1162" s="31">
        <f t="shared" si="107"/>
        <v>0</v>
      </c>
      <c r="J1162" s="22">
        <f t="shared" si="109"/>
        <v>0</v>
      </c>
    </row>
    <row r="1163" spans="1:10" hidden="1" x14ac:dyDescent="0.2">
      <c r="A1163" s="11" t="s">
        <v>105</v>
      </c>
      <c r="B1163" s="34" t="s">
        <v>106</v>
      </c>
      <c r="C1163" s="3">
        <v>0</v>
      </c>
      <c r="D1163" s="3">
        <v>0</v>
      </c>
      <c r="E1163" s="3">
        <v>0</v>
      </c>
      <c r="F1163" s="3">
        <v>0</v>
      </c>
      <c r="G1163" s="3">
        <f t="shared" si="105"/>
        <v>0</v>
      </c>
      <c r="H1163" s="8" t="e">
        <f t="shared" si="106"/>
        <v>#DIV/0!</v>
      </c>
      <c r="I1163" s="31">
        <f t="shared" si="107"/>
        <v>0</v>
      </c>
      <c r="J1163" s="22">
        <f t="shared" si="109"/>
        <v>0</v>
      </c>
    </row>
    <row r="1164" spans="1:10" hidden="1" x14ac:dyDescent="0.2">
      <c r="A1164" s="11" t="s">
        <v>107</v>
      </c>
      <c r="B1164" s="34" t="s">
        <v>108</v>
      </c>
      <c r="C1164" s="3">
        <v>0</v>
      </c>
      <c r="D1164" s="3">
        <v>0</v>
      </c>
      <c r="E1164" s="3">
        <v>0</v>
      </c>
      <c r="F1164" s="3">
        <v>0</v>
      </c>
      <c r="G1164" s="3">
        <f t="shared" si="105"/>
        <v>0</v>
      </c>
      <c r="H1164" s="8" t="e">
        <f t="shared" si="106"/>
        <v>#DIV/0!</v>
      </c>
      <c r="I1164" s="31">
        <f t="shared" si="107"/>
        <v>0</v>
      </c>
      <c r="J1164" s="22">
        <f t="shared" si="109"/>
        <v>0</v>
      </c>
    </row>
    <row r="1165" spans="1:10" hidden="1" x14ac:dyDescent="0.2">
      <c r="A1165" s="11" t="s">
        <v>109</v>
      </c>
      <c r="B1165" s="34" t="s">
        <v>110</v>
      </c>
      <c r="C1165" s="3">
        <v>0</v>
      </c>
      <c r="D1165" s="3">
        <v>0</v>
      </c>
      <c r="E1165" s="3">
        <v>0</v>
      </c>
      <c r="F1165" s="3">
        <v>0</v>
      </c>
      <c r="G1165" s="3">
        <f t="shared" si="105"/>
        <v>0</v>
      </c>
      <c r="H1165" s="8" t="e">
        <f t="shared" si="106"/>
        <v>#DIV/0!</v>
      </c>
      <c r="I1165" s="31">
        <f t="shared" si="107"/>
        <v>0</v>
      </c>
      <c r="J1165" s="22">
        <f t="shared" si="109"/>
        <v>0</v>
      </c>
    </row>
    <row r="1166" spans="1:10" hidden="1" x14ac:dyDescent="0.2">
      <c r="A1166" s="11" t="s">
        <v>111</v>
      </c>
      <c r="B1166" s="34" t="s">
        <v>112</v>
      </c>
      <c r="C1166" s="3">
        <v>0</v>
      </c>
      <c r="D1166" s="3">
        <v>0</v>
      </c>
      <c r="E1166" s="3">
        <v>0</v>
      </c>
      <c r="F1166" s="3">
        <v>0</v>
      </c>
      <c r="G1166" s="3">
        <f t="shared" si="105"/>
        <v>0</v>
      </c>
      <c r="H1166" s="8" t="e">
        <f t="shared" si="106"/>
        <v>#DIV/0!</v>
      </c>
      <c r="I1166" s="31">
        <f t="shared" si="107"/>
        <v>0</v>
      </c>
      <c r="J1166" s="22">
        <f t="shared" si="109"/>
        <v>0</v>
      </c>
    </row>
    <row r="1167" spans="1:10" hidden="1" x14ac:dyDescent="0.2">
      <c r="A1167" s="11" t="s">
        <v>113</v>
      </c>
      <c r="B1167" s="34" t="s">
        <v>114</v>
      </c>
      <c r="C1167" s="3">
        <v>0</v>
      </c>
      <c r="D1167" s="3">
        <v>0</v>
      </c>
      <c r="E1167" s="3">
        <v>0</v>
      </c>
      <c r="F1167" s="3">
        <v>0</v>
      </c>
      <c r="G1167" s="3">
        <f t="shared" si="105"/>
        <v>0</v>
      </c>
      <c r="H1167" s="8" t="e">
        <f t="shared" si="106"/>
        <v>#DIV/0!</v>
      </c>
      <c r="I1167" s="31">
        <f t="shared" si="107"/>
        <v>0</v>
      </c>
      <c r="J1167" s="22">
        <f t="shared" si="109"/>
        <v>0</v>
      </c>
    </row>
    <row r="1168" spans="1:10" hidden="1" x14ac:dyDescent="0.2">
      <c r="A1168" s="11" t="s">
        <v>115</v>
      </c>
      <c r="B1168" s="34" t="s">
        <v>116</v>
      </c>
      <c r="C1168" s="3">
        <v>0</v>
      </c>
      <c r="D1168" s="3">
        <v>0</v>
      </c>
      <c r="E1168" s="3">
        <v>0</v>
      </c>
      <c r="F1168" s="3">
        <v>0</v>
      </c>
      <c r="G1168" s="3">
        <f t="shared" si="105"/>
        <v>0</v>
      </c>
      <c r="H1168" s="8" t="e">
        <f t="shared" si="106"/>
        <v>#DIV/0!</v>
      </c>
      <c r="I1168" s="31">
        <f t="shared" si="107"/>
        <v>0</v>
      </c>
      <c r="J1168" s="22">
        <f t="shared" si="109"/>
        <v>0</v>
      </c>
    </row>
    <row r="1169" spans="1:10" x14ac:dyDescent="0.2">
      <c r="A1169" s="93" t="s">
        <v>169</v>
      </c>
      <c r="B1169" s="94" t="s">
        <v>170</v>
      </c>
      <c r="C1169" s="86">
        <v>27860</v>
      </c>
      <c r="D1169" s="86">
        <v>0</v>
      </c>
      <c r="E1169" s="86">
        <v>0</v>
      </c>
      <c r="F1169" s="86">
        <v>0</v>
      </c>
      <c r="G1169" s="86">
        <f t="shared" si="105"/>
        <v>0</v>
      </c>
      <c r="H1169" s="89" t="e">
        <f t="shared" si="106"/>
        <v>#DIV/0!</v>
      </c>
      <c r="I1169" s="91">
        <f t="shared" si="107"/>
        <v>-27860</v>
      </c>
      <c r="J1169" s="92">
        <f t="shared" si="109"/>
        <v>-100</v>
      </c>
    </row>
    <row r="1170" spans="1:10" x14ac:dyDescent="0.2">
      <c r="A1170" s="11" t="s">
        <v>99</v>
      </c>
      <c r="B1170" s="34" t="s">
        <v>100</v>
      </c>
      <c r="C1170" s="32">
        <v>0</v>
      </c>
      <c r="D1170" s="32">
        <v>0</v>
      </c>
      <c r="E1170" s="32">
        <v>0</v>
      </c>
      <c r="F1170" s="32">
        <v>0</v>
      </c>
      <c r="G1170" s="32">
        <f t="shared" si="105"/>
        <v>0</v>
      </c>
      <c r="H1170" s="23" t="e">
        <f t="shared" si="106"/>
        <v>#DIV/0!</v>
      </c>
      <c r="I1170" s="31">
        <f t="shared" si="107"/>
        <v>0</v>
      </c>
      <c r="J1170" s="22">
        <f t="shared" si="109"/>
        <v>0</v>
      </c>
    </row>
    <row r="1171" spans="1:10" x14ac:dyDescent="0.2">
      <c r="A1171" s="11" t="s">
        <v>101</v>
      </c>
      <c r="B1171" s="34" t="s">
        <v>102</v>
      </c>
      <c r="C1171" s="32">
        <v>0</v>
      </c>
      <c r="D1171" s="32">
        <v>0</v>
      </c>
      <c r="E1171" s="32">
        <v>0</v>
      </c>
      <c r="F1171" s="32">
        <v>0</v>
      </c>
      <c r="G1171" s="32">
        <f t="shared" si="105"/>
        <v>0</v>
      </c>
      <c r="H1171" s="23" t="e">
        <f t="shared" si="106"/>
        <v>#DIV/0!</v>
      </c>
      <c r="I1171" s="31">
        <f t="shared" si="107"/>
        <v>0</v>
      </c>
      <c r="J1171" s="22">
        <f t="shared" si="109"/>
        <v>0</v>
      </c>
    </row>
    <row r="1172" spans="1:10" x14ac:dyDescent="0.2">
      <c r="A1172" s="11" t="s">
        <v>103</v>
      </c>
      <c r="B1172" s="34" t="s">
        <v>104</v>
      </c>
      <c r="C1172" s="32">
        <v>0</v>
      </c>
      <c r="D1172" s="32">
        <v>0</v>
      </c>
      <c r="E1172" s="32">
        <v>0</v>
      </c>
      <c r="F1172" s="32">
        <v>0</v>
      </c>
      <c r="G1172" s="32">
        <f t="shared" si="105"/>
        <v>0</v>
      </c>
      <c r="H1172" s="23" t="e">
        <f t="shared" si="106"/>
        <v>#DIV/0!</v>
      </c>
      <c r="I1172" s="31">
        <f t="shared" si="107"/>
        <v>0</v>
      </c>
      <c r="J1172" s="22">
        <f t="shared" si="109"/>
        <v>0</v>
      </c>
    </row>
    <row r="1173" spans="1:10" x14ac:dyDescent="0.2">
      <c r="A1173" s="11" t="s">
        <v>105</v>
      </c>
      <c r="B1173" s="34" t="s">
        <v>106</v>
      </c>
      <c r="C1173" s="32">
        <v>0</v>
      </c>
      <c r="D1173" s="32">
        <v>0</v>
      </c>
      <c r="E1173" s="32">
        <v>0</v>
      </c>
      <c r="F1173" s="32">
        <v>0</v>
      </c>
      <c r="G1173" s="32">
        <f t="shared" si="105"/>
        <v>0</v>
      </c>
      <c r="H1173" s="23" t="e">
        <f t="shared" si="106"/>
        <v>#DIV/0!</v>
      </c>
      <c r="I1173" s="31">
        <f t="shared" si="107"/>
        <v>0</v>
      </c>
      <c r="J1173" s="22">
        <f t="shared" si="109"/>
        <v>0</v>
      </c>
    </row>
    <row r="1174" spans="1:10" x14ac:dyDescent="0.2">
      <c r="A1174" s="11" t="s">
        <v>107</v>
      </c>
      <c r="B1174" s="34" t="s">
        <v>108</v>
      </c>
      <c r="C1174" s="32">
        <v>0</v>
      </c>
      <c r="D1174" s="32">
        <v>0</v>
      </c>
      <c r="E1174" s="32">
        <v>0</v>
      </c>
      <c r="F1174" s="32">
        <v>0</v>
      </c>
      <c r="G1174" s="32">
        <f t="shared" si="105"/>
        <v>0</v>
      </c>
      <c r="H1174" s="23" t="e">
        <f t="shared" si="106"/>
        <v>#DIV/0!</v>
      </c>
      <c r="I1174" s="31">
        <f t="shared" si="107"/>
        <v>0</v>
      </c>
      <c r="J1174" s="22">
        <f t="shared" si="109"/>
        <v>0</v>
      </c>
    </row>
    <row r="1175" spans="1:10" x14ac:dyDescent="0.2">
      <c r="A1175" s="11" t="s">
        <v>109</v>
      </c>
      <c r="B1175" s="34" t="s">
        <v>110</v>
      </c>
      <c r="C1175" s="32">
        <v>0</v>
      </c>
      <c r="D1175" s="32">
        <v>0</v>
      </c>
      <c r="E1175" s="32">
        <v>0</v>
      </c>
      <c r="F1175" s="32">
        <v>0</v>
      </c>
      <c r="G1175" s="32">
        <f t="shared" si="105"/>
        <v>0</v>
      </c>
      <c r="H1175" s="23" t="e">
        <f t="shared" si="106"/>
        <v>#DIV/0!</v>
      </c>
      <c r="I1175" s="31">
        <f t="shared" si="107"/>
        <v>0</v>
      </c>
      <c r="J1175" s="22">
        <f t="shared" si="109"/>
        <v>0</v>
      </c>
    </row>
    <row r="1176" spans="1:10" x14ac:dyDescent="0.2">
      <c r="A1176" s="11" t="s">
        <v>111</v>
      </c>
      <c r="B1176" s="34" t="s">
        <v>112</v>
      </c>
      <c r="C1176" s="32">
        <v>0</v>
      </c>
      <c r="D1176" s="32">
        <v>0</v>
      </c>
      <c r="E1176" s="32">
        <v>0</v>
      </c>
      <c r="F1176" s="32">
        <v>0</v>
      </c>
      <c r="G1176" s="32">
        <f t="shared" si="105"/>
        <v>0</v>
      </c>
      <c r="H1176" s="23" t="e">
        <f t="shared" si="106"/>
        <v>#DIV/0!</v>
      </c>
      <c r="I1176" s="31">
        <f t="shared" si="107"/>
        <v>0</v>
      </c>
      <c r="J1176" s="22">
        <f t="shared" si="109"/>
        <v>0</v>
      </c>
    </row>
    <row r="1177" spans="1:10" x14ac:dyDescent="0.2">
      <c r="A1177" s="11" t="s">
        <v>113</v>
      </c>
      <c r="B1177" s="34" t="s">
        <v>114</v>
      </c>
      <c r="C1177" s="32">
        <v>0</v>
      </c>
      <c r="D1177" s="32">
        <v>0</v>
      </c>
      <c r="E1177" s="32">
        <v>0</v>
      </c>
      <c r="F1177" s="32">
        <v>0</v>
      </c>
      <c r="G1177" s="32">
        <f t="shared" si="105"/>
        <v>0</v>
      </c>
      <c r="H1177" s="23" t="e">
        <f t="shared" si="106"/>
        <v>#DIV/0!</v>
      </c>
      <c r="I1177" s="31">
        <f t="shared" si="107"/>
        <v>0</v>
      </c>
      <c r="J1177" s="22">
        <f t="shared" si="109"/>
        <v>0</v>
      </c>
    </row>
    <row r="1178" spans="1:10" x14ac:dyDescent="0.2">
      <c r="A1178" s="11" t="s">
        <v>115</v>
      </c>
      <c r="B1178" s="34" t="s">
        <v>116</v>
      </c>
      <c r="C1178" s="32">
        <v>0</v>
      </c>
      <c r="D1178" s="32">
        <v>0</v>
      </c>
      <c r="E1178" s="32">
        <v>0</v>
      </c>
      <c r="F1178" s="32">
        <v>0</v>
      </c>
      <c r="G1178" s="32">
        <f t="shared" si="105"/>
        <v>0</v>
      </c>
      <c r="H1178" s="23" t="e">
        <f t="shared" si="106"/>
        <v>#DIV/0!</v>
      </c>
      <c r="I1178" s="31">
        <f t="shared" si="107"/>
        <v>0</v>
      </c>
      <c r="J1178" s="22">
        <f t="shared" si="109"/>
        <v>0</v>
      </c>
    </row>
    <row r="1179" spans="1:10" x14ac:dyDescent="0.2">
      <c r="A1179" s="11" t="s">
        <v>135</v>
      </c>
      <c r="B1179" s="34" t="s">
        <v>136</v>
      </c>
      <c r="C1179" s="3">
        <v>27860</v>
      </c>
      <c r="D1179" s="32">
        <v>0</v>
      </c>
      <c r="E1179" s="32">
        <v>0</v>
      </c>
      <c r="F1179" s="32">
        <v>0</v>
      </c>
      <c r="G1179" s="3">
        <f t="shared" si="105"/>
        <v>0</v>
      </c>
      <c r="H1179" s="8" t="e">
        <f t="shared" si="106"/>
        <v>#DIV/0!</v>
      </c>
      <c r="I1179" s="31">
        <f t="shared" si="107"/>
        <v>-27860</v>
      </c>
      <c r="J1179" s="22">
        <f t="shared" si="109"/>
        <v>-100</v>
      </c>
    </row>
    <row r="1180" spans="1:10" x14ac:dyDescent="0.2">
      <c r="A1180" s="11" t="s">
        <v>137</v>
      </c>
      <c r="B1180" s="34" t="s">
        <v>138</v>
      </c>
      <c r="C1180" s="3">
        <v>27860</v>
      </c>
      <c r="D1180" s="32">
        <v>0</v>
      </c>
      <c r="E1180" s="32">
        <v>0</v>
      </c>
      <c r="F1180" s="32">
        <v>0</v>
      </c>
      <c r="G1180" s="3">
        <f t="shared" si="105"/>
        <v>0</v>
      </c>
      <c r="H1180" s="8" t="e">
        <f t="shared" si="106"/>
        <v>#DIV/0!</v>
      </c>
      <c r="I1180" s="31">
        <f t="shared" si="107"/>
        <v>-27860</v>
      </c>
      <c r="J1180" s="22">
        <f t="shared" si="109"/>
        <v>-100</v>
      </c>
    </row>
    <row r="1181" spans="1:10" x14ac:dyDescent="0.2">
      <c r="A1181" s="11" t="s">
        <v>139</v>
      </c>
      <c r="B1181" s="34" t="s">
        <v>140</v>
      </c>
      <c r="C1181" s="3">
        <v>27860</v>
      </c>
      <c r="D1181" s="32">
        <v>0</v>
      </c>
      <c r="E1181" s="32">
        <v>0</v>
      </c>
      <c r="F1181" s="32">
        <v>0</v>
      </c>
      <c r="G1181" s="3">
        <f t="shared" si="105"/>
        <v>0</v>
      </c>
      <c r="H1181" s="8" t="e">
        <f t="shared" si="106"/>
        <v>#DIV/0!</v>
      </c>
      <c r="I1181" s="31">
        <f t="shared" si="107"/>
        <v>-27860</v>
      </c>
      <c r="J1181" s="22">
        <f t="shared" si="109"/>
        <v>-100</v>
      </c>
    </row>
    <row r="1182" spans="1:10" x14ac:dyDescent="0.2">
      <c r="A1182" s="93" t="s">
        <v>171</v>
      </c>
      <c r="B1182" s="94" t="s">
        <v>172</v>
      </c>
      <c r="C1182" s="86">
        <v>0</v>
      </c>
      <c r="D1182" s="86">
        <v>0</v>
      </c>
      <c r="E1182" s="86">
        <v>0</v>
      </c>
      <c r="F1182" s="86">
        <v>0</v>
      </c>
      <c r="G1182" s="86">
        <f t="shared" si="105"/>
        <v>0</v>
      </c>
      <c r="H1182" s="89" t="e">
        <f t="shared" si="106"/>
        <v>#DIV/0!</v>
      </c>
      <c r="I1182" s="91">
        <f t="shared" si="107"/>
        <v>0</v>
      </c>
      <c r="J1182" s="92">
        <f t="shared" si="109"/>
        <v>0</v>
      </c>
    </row>
    <row r="1183" spans="1:10" x14ac:dyDescent="0.2">
      <c r="A1183" s="11" t="s">
        <v>99</v>
      </c>
      <c r="B1183" s="34" t="s">
        <v>100</v>
      </c>
      <c r="C1183" s="3">
        <v>0</v>
      </c>
      <c r="D1183" s="3">
        <v>0</v>
      </c>
      <c r="E1183" s="3">
        <v>0</v>
      </c>
      <c r="F1183" s="3">
        <v>0</v>
      </c>
      <c r="G1183" s="3">
        <f t="shared" si="105"/>
        <v>0</v>
      </c>
      <c r="H1183" s="8" t="e">
        <f t="shared" si="106"/>
        <v>#DIV/0!</v>
      </c>
      <c r="I1183" s="31">
        <f t="shared" si="107"/>
        <v>0</v>
      </c>
      <c r="J1183" s="22">
        <f t="shared" si="109"/>
        <v>0</v>
      </c>
    </row>
    <row r="1184" spans="1:10" x14ac:dyDescent="0.2">
      <c r="A1184" s="11" t="s">
        <v>109</v>
      </c>
      <c r="B1184" s="34" t="s">
        <v>110</v>
      </c>
      <c r="C1184" s="3">
        <v>0</v>
      </c>
      <c r="D1184" s="3">
        <v>0</v>
      </c>
      <c r="E1184" s="3">
        <v>0</v>
      </c>
      <c r="F1184" s="3">
        <v>0</v>
      </c>
      <c r="G1184" s="3">
        <f t="shared" si="105"/>
        <v>0</v>
      </c>
      <c r="H1184" s="8" t="e">
        <f t="shared" si="106"/>
        <v>#DIV/0!</v>
      </c>
      <c r="I1184" s="31">
        <f t="shared" si="107"/>
        <v>0</v>
      </c>
      <c r="J1184" s="22">
        <f t="shared" si="109"/>
        <v>0</v>
      </c>
    </row>
    <row r="1185" spans="1:10" x14ac:dyDescent="0.2">
      <c r="A1185" s="11" t="s">
        <v>111</v>
      </c>
      <c r="B1185" s="34" t="s">
        <v>112</v>
      </c>
      <c r="C1185" s="3">
        <v>0</v>
      </c>
      <c r="D1185" s="3">
        <v>0</v>
      </c>
      <c r="E1185" s="3">
        <v>0</v>
      </c>
      <c r="F1185" s="3">
        <v>0</v>
      </c>
      <c r="G1185" s="3">
        <f t="shared" si="105"/>
        <v>0</v>
      </c>
      <c r="H1185" s="8" t="e">
        <f t="shared" si="106"/>
        <v>#DIV/0!</v>
      </c>
      <c r="I1185" s="31">
        <f t="shared" si="107"/>
        <v>0</v>
      </c>
      <c r="J1185" s="22">
        <f t="shared" si="109"/>
        <v>0</v>
      </c>
    </row>
    <row r="1186" spans="1:10" ht="25.5" x14ac:dyDescent="0.2">
      <c r="A1186" s="11" t="s">
        <v>129</v>
      </c>
      <c r="B1186" s="34" t="s">
        <v>130</v>
      </c>
      <c r="C1186" s="3">
        <v>0</v>
      </c>
      <c r="D1186" s="3">
        <v>0</v>
      </c>
      <c r="E1186" s="3">
        <v>0</v>
      </c>
      <c r="F1186" s="3">
        <v>0</v>
      </c>
      <c r="G1186" s="3">
        <f t="shared" si="105"/>
        <v>0</v>
      </c>
      <c r="H1186" s="8" t="e">
        <f t="shared" si="106"/>
        <v>#DIV/0!</v>
      </c>
      <c r="I1186" s="31">
        <f t="shared" si="107"/>
        <v>0</v>
      </c>
      <c r="J1186" s="22">
        <f t="shared" si="109"/>
        <v>0</v>
      </c>
    </row>
    <row r="1187" spans="1:10" ht="25.5" x14ac:dyDescent="0.2">
      <c r="A1187" s="11" t="s">
        <v>131</v>
      </c>
      <c r="B1187" s="34" t="s">
        <v>132</v>
      </c>
      <c r="C1187" s="3">
        <v>0</v>
      </c>
      <c r="D1187" s="3">
        <v>0</v>
      </c>
      <c r="E1187" s="3">
        <v>0</v>
      </c>
      <c r="F1187" s="3">
        <v>0</v>
      </c>
      <c r="G1187" s="3">
        <f t="shared" si="105"/>
        <v>0</v>
      </c>
      <c r="H1187" s="8" t="e">
        <f t="shared" si="106"/>
        <v>#DIV/0!</v>
      </c>
      <c r="I1187" s="31">
        <f t="shared" si="107"/>
        <v>0</v>
      </c>
      <c r="J1187" s="22">
        <f t="shared" si="109"/>
        <v>0</v>
      </c>
    </row>
    <row r="1188" spans="1:10" x14ac:dyDescent="0.2">
      <c r="A1188" s="11" t="s">
        <v>149</v>
      </c>
      <c r="B1188" s="34" t="s">
        <v>150</v>
      </c>
      <c r="C1188" s="3">
        <v>0</v>
      </c>
      <c r="D1188" s="3">
        <v>0</v>
      </c>
      <c r="E1188" s="3">
        <v>0</v>
      </c>
      <c r="F1188" s="3">
        <v>0</v>
      </c>
      <c r="G1188" s="3">
        <f t="shared" si="105"/>
        <v>0</v>
      </c>
      <c r="H1188" s="8" t="e">
        <f t="shared" si="106"/>
        <v>#DIV/0!</v>
      </c>
      <c r="I1188" s="31">
        <f t="shared" si="107"/>
        <v>0</v>
      </c>
      <c r="J1188" s="22">
        <f t="shared" si="109"/>
        <v>0</v>
      </c>
    </row>
    <row r="1189" spans="1:10" x14ac:dyDescent="0.2">
      <c r="A1189" s="11" t="s">
        <v>151</v>
      </c>
      <c r="B1189" s="34" t="s">
        <v>152</v>
      </c>
      <c r="C1189" s="3">
        <v>0</v>
      </c>
      <c r="D1189" s="3">
        <v>0</v>
      </c>
      <c r="E1189" s="3">
        <v>0</v>
      </c>
      <c r="F1189" s="3">
        <v>0</v>
      </c>
      <c r="G1189" s="3">
        <f t="shared" si="105"/>
        <v>0</v>
      </c>
      <c r="H1189" s="8" t="e">
        <f t="shared" si="106"/>
        <v>#DIV/0!</v>
      </c>
      <c r="I1189" s="31">
        <f t="shared" si="107"/>
        <v>0</v>
      </c>
      <c r="J1189" s="22">
        <f t="shared" si="109"/>
        <v>0</v>
      </c>
    </row>
    <row r="1190" spans="1:10" x14ac:dyDescent="0.2">
      <c r="A1190" s="93" t="s">
        <v>99</v>
      </c>
      <c r="B1190" s="94" t="s">
        <v>173</v>
      </c>
      <c r="C1190" s="86">
        <v>386973</v>
      </c>
      <c r="D1190" s="86">
        <v>0</v>
      </c>
      <c r="E1190" s="86">
        <v>0</v>
      </c>
      <c r="F1190" s="86">
        <v>0</v>
      </c>
      <c r="G1190" s="86">
        <f t="shared" si="105"/>
        <v>0</v>
      </c>
      <c r="H1190" s="89" t="e">
        <f t="shared" si="106"/>
        <v>#DIV/0!</v>
      </c>
      <c r="I1190" s="91">
        <f t="shared" si="107"/>
        <v>-386973</v>
      </c>
      <c r="J1190" s="92">
        <f t="shared" si="109"/>
        <v>-100</v>
      </c>
    </row>
    <row r="1191" spans="1:10" x14ac:dyDescent="0.2">
      <c r="A1191" s="11" t="s">
        <v>99</v>
      </c>
      <c r="B1191" s="34" t="s">
        <v>100</v>
      </c>
      <c r="C1191" s="32">
        <v>0</v>
      </c>
      <c r="D1191" s="32">
        <v>0</v>
      </c>
      <c r="E1191" s="32">
        <v>0</v>
      </c>
      <c r="F1191" s="32">
        <v>0</v>
      </c>
      <c r="G1191" s="32">
        <f t="shared" si="105"/>
        <v>0</v>
      </c>
      <c r="H1191" s="23" t="e">
        <f t="shared" si="106"/>
        <v>#DIV/0!</v>
      </c>
      <c r="I1191" s="31">
        <f t="shared" si="107"/>
        <v>0</v>
      </c>
      <c r="J1191" s="22">
        <f t="shared" si="109"/>
        <v>0</v>
      </c>
    </row>
    <row r="1192" spans="1:10" x14ac:dyDescent="0.2">
      <c r="A1192" s="11" t="s">
        <v>109</v>
      </c>
      <c r="B1192" s="34" t="s">
        <v>110</v>
      </c>
      <c r="C1192" s="32">
        <v>0</v>
      </c>
      <c r="D1192" s="32">
        <v>0</v>
      </c>
      <c r="E1192" s="32">
        <v>0</v>
      </c>
      <c r="F1192" s="32">
        <v>0</v>
      </c>
      <c r="G1192" s="32">
        <f t="shared" ref="G1192:G1255" si="110">E1192-F1192</f>
        <v>0</v>
      </c>
      <c r="H1192" s="23" t="e">
        <f t="shared" ref="H1192:H1255" si="111">F1192/E1192*100</f>
        <v>#DIV/0!</v>
      </c>
      <c r="I1192" s="31">
        <f t="shared" ref="I1192:I1255" si="112">F1192-C1192</f>
        <v>0</v>
      </c>
      <c r="J1192" s="22">
        <f t="shared" ref="J1192:J1255" si="113">IF(C1192=0,0,F1192/C1192*100-100)</f>
        <v>0</v>
      </c>
    </row>
    <row r="1193" spans="1:10" ht="25.5" x14ac:dyDescent="0.2">
      <c r="A1193" s="11" t="s">
        <v>129</v>
      </c>
      <c r="B1193" s="34" t="s">
        <v>130</v>
      </c>
      <c r="C1193" s="32">
        <v>0</v>
      </c>
      <c r="D1193" s="32">
        <v>0</v>
      </c>
      <c r="E1193" s="32">
        <v>0</v>
      </c>
      <c r="F1193" s="32">
        <v>0</v>
      </c>
      <c r="G1193" s="32">
        <f t="shared" si="110"/>
        <v>0</v>
      </c>
      <c r="H1193" s="23" t="e">
        <f t="shared" si="111"/>
        <v>#DIV/0!</v>
      </c>
      <c r="I1193" s="31">
        <f t="shared" si="112"/>
        <v>0</v>
      </c>
      <c r="J1193" s="22">
        <f t="shared" si="113"/>
        <v>0</v>
      </c>
    </row>
    <row r="1194" spans="1:10" ht="25.5" x14ac:dyDescent="0.2">
      <c r="A1194" s="11" t="s">
        <v>131</v>
      </c>
      <c r="B1194" s="34" t="s">
        <v>132</v>
      </c>
      <c r="C1194" s="32">
        <v>0</v>
      </c>
      <c r="D1194" s="32">
        <v>0</v>
      </c>
      <c r="E1194" s="32">
        <v>0</v>
      </c>
      <c r="F1194" s="32">
        <v>0</v>
      </c>
      <c r="G1194" s="32">
        <f t="shared" si="110"/>
        <v>0</v>
      </c>
      <c r="H1194" s="23" t="e">
        <f t="shared" si="111"/>
        <v>#DIV/0!</v>
      </c>
      <c r="I1194" s="31">
        <f t="shared" si="112"/>
        <v>0</v>
      </c>
      <c r="J1194" s="22">
        <f t="shared" si="113"/>
        <v>0</v>
      </c>
    </row>
    <row r="1195" spans="1:10" x14ac:dyDescent="0.2">
      <c r="A1195" s="11" t="s">
        <v>174</v>
      </c>
      <c r="B1195" s="34" t="s">
        <v>175</v>
      </c>
      <c r="C1195" s="3">
        <v>0</v>
      </c>
      <c r="D1195" s="3">
        <v>0</v>
      </c>
      <c r="E1195" s="3">
        <v>0</v>
      </c>
      <c r="F1195" s="3">
        <v>0</v>
      </c>
      <c r="G1195" s="3">
        <f t="shared" si="110"/>
        <v>0</v>
      </c>
      <c r="H1195" s="8" t="e">
        <f t="shared" si="111"/>
        <v>#DIV/0!</v>
      </c>
      <c r="I1195" s="31">
        <f t="shared" si="112"/>
        <v>0</v>
      </c>
      <c r="J1195" s="22">
        <f t="shared" si="113"/>
        <v>0</v>
      </c>
    </row>
    <row r="1196" spans="1:10" x14ac:dyDescent="0.2">
      <c r="A1196" s="11" t="s">
        <v>176</v>
      </c>
      <c r="B1196" s="34" t="s">
        <v>177</v>
      </c>
      <c r="C1196" s="3">
        <v>0</v>
      </c>
      <c r="D1196" s="3">
        <v>0</v>
      </c>
      <c r="E1196" s="3">
        <v>0</v>
      </c>
      <c r="F1196" s="3">
        <v>0</v>
      </c>
      <c r="G1196" s="3">
        <f t="shared" si="110"/>
        <v>0</v>
      </c>
      <c r="H1196" s="8" t="e">
        <f t="shared" si="111"/>
        <v>#DIV/0!</v>
      </c>
      <c r="I1196" s="31">
        <f t="shared" si="112"/>
        <v>0</v>
      </c>
      <c r="J1196" s="22">
        <f t="shared" si="113"/>
        <v>0</v>
      </c>
    </row>
    <row r="1197" spans="1:10" x14ac:dyDescent="0.2">
      <c r="A1197" s="11" t="s">
        <v>149</v>
      </c>
      <c r="B1197" s="34" t="s">
        <v>150</v>
      </c>
      <c r="C1197" s="3">
        <v>0</v>
      </c>
      <c r="D1197" s="3">
        <v>0</v>
      </c>
      <c r="E1197" s="3">
        <v>0</v>
      </c>
      <c r="F1197" s="3">
        <v>0</v>
      </c>
      <c r="G1197" s="3">
        <f t="shared" si="110"/>
        <v>0</v>
      </c>
      <c r="H1197" s="8" t="e">
        <f t="shared" si="111"/>
        <v>#DIV/0!</v>
      </c>
      <c r="I1197" s="31">
        <f t="shared" si="112"/>
        <v>0</v>
      </c>
      <c r="J1197" s="22">
        <f t="shared" si="113"/>
        <v>0</v>
      </c>
    </row>
    <row r="1198" spans="1:10" x14ac:dyDescent="0.2">
      <c r="A1198" s="11" t="s">
        <v>151</v>
      </c>
      <c r="B1198" s="34" t="s">
        <v>152</v>
      </c>
      <c r="C1198" s="3">
        <v>0</v>
      </c>
      <c r="D1198" s="3">
        <v>0</v>
      </c>
      <c r="E1198" s="3">
        <v>0</v>
      </c>
      <c r="F1198" s="3">
        <v>0</v>
      </c>
      <c r="G1198" s="3">
        <f t="shared" si="110"/>
        <v>0</v>
      </c>
      <c r="H1198" s="8" t="e">
        <f t="shared" si="111"/>
        <v>#DIV/0!</v>
      </c>
      <c r="I1198" s="31">
        <f t="shared" si="112"/>
        <v>0</v>
      </c>
      <c r="J1198" s="22">
        <f t="shared" si="113"/>
        <v>0</v>
      </c>
    </row>
    <row r="1199" spans="1:10" x14ac:dyDescent="0.2">
      <c r="A1199" s="11" t="s">
        <v>135</v>
      </c>
      <c r="B1199" s="34" t="s">
        <v>136</v>
      </c>
      <c r="C1199" s="3">
        <v>386973</v>
      </c>
      <c r="D1199" s="3">
        <v>0</v>
      </c>
      <c r="E1199" s="32">
        <v>0</v>
      </c>
      <c r="F1199" s="32">
        <v>0</v>
      </c>
      <c r="G1199" s="3">
        <f t="shared" si="110"/>
        <v>0</v>
      </c>
      <c r="H1199" s="8" t="e">
        <f t="shared" si="111"/>
        <v>#DIV/0!</v>
      </c>
      <c r="I1199" s="31">
        <f t="shared" si="112"/>
        <v>-386973</v>
      </c>
      <c r="J1199" s="22">
        <f t="shared" si="113"/>
        <v>-100</v>
      </c>
    </row>
    <row r="1200" spans="1:10" x14ac:dyDescent="0.2">
      <c r="A1200" s="11" t="s">
        <v>137</v>
      </c>
      <c r="B1200" s="34" t="s">
        <v>138</v>
      </c>
      <c r="C1200" s="3">
        <v>218440</v>
      </c>
      <c r="D1200" s="3">
        <v>0</v>
      </c>
      <c r="E1200" s="32">
        <v>0</v>
      </c>
      <c r="F1200" s="32">
        <v>0</v>
      </c>
      <c r="G1200" s="3">
        <f t="shared" si="110"/>
        <v>0</v>
      </c>
      <c r="H1200" s="8" t="e">
        <f t="shared" si="111"/>
        <v>#DIV/0!</v>
      </c>
      <c r="I1200" s="31">
        <f t="shared" si="112"/>
        <v>-218440</v>
      </c>
      <c r="J1200" s="22">
        <f t="shared" si="113"/>
        <v>-100</v>
      </c>
    </row>
    <row r="1201" spans="1:10" x14ac:dyDescent="0.2">
      <c r="A1201" s="11" t="s">
        <v>139</v>
      </c>
      <c r="B1201" s="34" t="s">
        <v>140</v>
      </c>
      <c r="C1201" s="3">
        <v>218440</v>
      </c>
      <c r="D1201" s="3">
        <v>0</v>
      </c>
      <c r="E1201" s="32">
        <v>0</v>
      </c>
      <c r="F1201" s="32">
        <v>0</v>
      </c>
      <c r="G1201" s="3">
        <f t="shared" si="110"/>
        <v>0</v>
      </c>
      <c r="H1201" s="8" t="e">
        <f t="shared" si="111"/>
        <v>#DIV/0!</v>
      </c>
      <c r="I1201" s="31">
        <f t="shared" si="112"/>
        <v>-218440</v>
      </c>
      <c r="J1201" s="22">
        <f t="shared" si="113"/>
        <v>-100</v>
      </c>
    </row>
    <row r="1202" spans="1:10" x14ac:dyDescent="0.2">
      <c r="A1202" s="11" t="s">
        <v>178</v>
      </c>
      <c r="B1202" s="34" t="s">
        <v>179</v>
      </c>
      <c r="C1202" s="3">
        <v>168533</v>
      </c>
      <c r="D1202" s="3">
        <v>0</v>
      </c>
      <c r="E1202" s="32">
        <v>0</v>
      </c>
      <c r="F1202" s="32">
        <v>0</v>
      </c>
      <c r="G1202" s="3">
        <f t="shared" si="110"/>
        <v>0</v>
      </c>
      <c r="H1202" s="8" t="e">
        <f t="shared" si="111"/>
        <v>#DIV/0!</v>
      </c>
      <c r="I1202" s="31">
        <f t="shared" si="112"/>
        <v>-168533</v>
      </c>
      <c r="J1202" s="22">
        <f t="shared" si="113"/>
        <v>-100</v>
      </c>
    </row>
    <row r="1203" spans="1:10" x14ac:dyDescent="0.2">
      <c r="A1203" s="11" t="s">
        <v>180</v>
      </c>
      <c r="B1203" s="34" t="s">
        <v>181</v>
      </c>
      <c r="C1203" s="3">
        <v>168533</v>
      </c>
      <c r="D1203" s="3">
        <v>0</v>
      </c>
      <c r="E1203" s="32">
        <v>0</v>
      </c>
      <c r="F1203" s="32">
        <v>0</v>
      </c>
      <c r="G1203" s="3">
        <f t="shared" si="110"/>
        <v>0</v>
      </c>
      <c r="H1203" s="8" t="e">
        <f t="shared" si="111"/>
        <v>#DIV/0!</v>
      </c>
      <c r="I1203" s="31">
        <f t="shared" si="112"/>
        <v>-168533</v>
      </c>
      <c r="J1203" s="22">
        <f t="shared" si="113"/>
        <v>-100</v>
      </c>
    </row>
    <row r="1204" spans="1:10" ht="25.5" x14ac:dyDescent="0.2">
      <c r="A1204" s="93" t="s">
        <v>105</v>
      </c>
      <c r="B1204" s="94" t="s">
        <v>182</v>
      </c>
      <c r="C1204" s="86">
        <v>168533</v>
      </c>
      <c r="D1204" s="86">
        <v>0</v>
      </c>
      <c r="E1204" s="86">
        <v>0</v>
      </c>
      <c r="F1204" s="86">
        <v>0</v>
      </c>
      <c r="G1204" s="86">
        <f t="shared" si="110"/>
        <v>0</v>
      </c>
      <c r="H1204" s="89" t="e">
        <f t="shared" si="111"/>
        <v>#DIV/0!</v>
      </c>
      <c r="I1204" s="91">
        <f t="shared" si="112"/>
        <v>-168533</v>
      </c>
      <c r="J1204" s="92">
        <f t="shared" si="113"/>
        <v>-100</v>
      </c>
    </row>
    <row r="1205" spans="1:10" x14ac:dyDescent="0.2">
      <c r="A1205" s="11" t="s">
        <v>99</v>
      </c>
      <c r="B1205" s="34" t="s">
        <v>100</v>
      </c>
      <c r="C1205" s="32">
        <v>0</v>
      </c>
      <c r="D1205" s="32">
        <v>0</v>
      </c>
      <c r="E1205" s="32">
        <v>0</v>
      </c>
      <c r="F1205" s="32">
        <v>0</v>
      </c>
      <c r="G1205" s="32">
        <f t="shared" si="110"/>
        <v>0</v>
      </c>
      <c r="H1205" s="23" t="e">
        <f t="shared" si="111"/>
        <v>#DIV/0!</v>
      </c>
      <c r="I1205" s="31">
        <f t="shared" si="112"/>
        <v>0</v>
      </c>
      <c r="J1205" s="22">
        <f t="shared" si="113"/>
        <v>0</v>
      </c>
    </row>
    <row r="1206" spans="1:10" x14ac:dyDescent="0.2">
      <c r="A1206" s="11" t="s">
        <v>109</v>
      </c>
      <c r="B1206" s="34" t="s">
        <v>110</v>
      </c>
      <c r="C1206" s="32">
        <v>0</v>
      </c>
      <c r="D1206" s="32">
        <v>0</v>
      </c>
      <c r="E1206" s="32">
        <v>0</v>
      </c>
      <c r="F1206" s="32">
        <v>0</v>
      </c>
      <c r="G1206" s="32">
        <f t="shared" si="110"/>
        <v>0</v>
      </c>
      <c r="H1206" s="23" t="e">
        <f t="shared" si="111"/>
        <v>#DIV/0!</v>
      </c>
      <c r="I1206" s="31">
        <f t="shared" si="112"/>
        <v>0</v>
      </c>
      <c r="J1206" s="22">
        <f t="shared" si="113"/>
        <v>0</v>
      </c>
    </row>
    <row r="1207" spans="1:10" ht="25.5" x14ac:dyDescent="0.2">
      <c r="A1207" s="11" t="s">
        <v>129</v>
      </c>
      <c r="B1207" s="34" t="s">
        <v>130</v>
      </c>
      <c r="C1207" s="32">
        <v>0</v>
      </c>
      <c r="D1207" s="32">
        <v>0</v>
      </c>
      <c r="E1207" s="32">
        <v>0</v>
      </c>
      <c r="F1207" s="32">
        <v>0</v>
      </c>
      <c r="G1207" s="32">
        <f t="shared" si="110"/>
        <v>0</v>
      </c>
      <c r="H1207" s="23" t="e">
        <f t="shared" si="111"/>
        <v>#DIV/0!</v>
      </c>
      <c r="I1207" s="31">
        <f t="shared" si="112"/>
        <v>0</v>
      </c>
      <c r="J1207" s="22">
        <f t="shared" si="113"/>
        <v>0</v>
      </c>
    </row>
    <row r="1208" spans="1:10" ht="25.5" x14ac:dyDescent="0.2">
      <c r="A1208" s="11" t="s">
        <v>131</v>
      </c>
      <c r="B1208" s="34" t="s">
        <v>132</v>
      </c>
      <c r="C1208" s="32">
        <v>0</v>
      </c>
      <c r="D1208" s="32">
        <v>0</v>
      </c>
      <c r="E1208" s="32">
        <v>0</v>
      </c>
      <c r="F1208" s="32">
        <v>0</v>
      </c>
      <c r="G1208" s="32">
        <f t="shared" si="110"/>
        <v>0</v>
      </c>
      <c r="H1208" s="23" t="e">
        <f t="shared" si="111"/>
        <v>#DIV/0!</v>
      </c>
      <c r="I1208" s="31">
        <f t="shared" si="112"/>
        <v>0</v>
      </c>
      <c r="J1208" s="22">
        <f t="shared" si="113"/>
        <v>0</v>
      </c>
    </row>
    <row r="1209" spans="1:10" x14ac:dyDescent="0.2">
      <c r="A1209" s="11" t="s">
        <v>174</v>
      </c>
      <c r="B1209" s="34" t="s">
        <v>175</v>
      </c>
      <c r="C1209" s="3">
        <v>0</v>
      </c>
      <c r="D1209" s="3">
        <v>0</v>
      </c>
      <c r="E1209" s="3">
        <v>0</v>
      </c>
      <c r="F1209" s="3">
        <v>0</v>
      </c>
      <c r="G1209" s="3">
        <f t="shared" si="110"/>
        <v>0</v>
      </c>
      <c r="H1209" s="8" t="e">
        <f t="shared" si="111"/>
        <v>#DIV/0!</v>
      </c>
      <c r="I1209" s="31">
        <f t="shared" si="112"/>
        <v>0</v>
      </c>
      <c r="J1209" s="22">
        <f t="shared" si="113"/>
        <v>0</v>
      </c>
    </row>
    <row r="1210" spans="1:10" x14ac:dyDescent="0.2">
      <c r="A1210" s="11" t="s">
        <v>176</v>
      </c>
      <c r="B1210" s="34" t="s">
        <v>177</v>
      </c>
      <c r="C1210" s="3">
        <v>0</v>
      </c>
      <c r="D1210" s="3">
        <v>0</v>
      </c>
      <c r="E1210" s="3">
        <v>0</v>
      </c>
      <c r="F1210" s="3">
        <v>0</v>
      </c>
      <c r="G1210" s="3">
        <f t="shared" si="110"/>
        <v>0</v>
      </c>
      <c r="H1210" s="8" t="e">
        <f t="shared" si="111"/>
        <v>#DIV/0!</v>
      </c>
      <c r="I1210" s="31">
        <f t="shared" si="112"/>
        <v>0</v>
      </c>
      <c r="J1210" s="22">
        <f t="shared" si="113"/>
        <v>0</v>
      </c>
    </row>
    <row r="1211" spans="1:10" x14ac:dyDescent="0.2">
      <c r="A1211" s="11" t="s">
        <v>135</v>
      </c>
      <c r="B1211" s="34" t="s">
        <v>136</v>
      </c>
      <c r="C1211" s="3">
        <v>168533</v>
      </c>
      <c r="D1211" s="3">
        <v>0</v>
      </c>
      <c r="E1211" s="3">
        <v>0</v>
      </c>
      <c r="F1211" s="3">
        <v>0</v>
      </c>
      <c r="G1211" s="3">
        <f t="shared" si="110"/>
        <v>0</v>
      </c>
      <c r="H1211" s="8" t="e">
        <f t="shared" si="111"/>
        <v>#DIV/0!</v>
      </c>
      <c r="I1211" s="31">
        <f t="shared" si="112"/>
        <v>-168533</v>
      </c>
      <c r="J1211" s="22">
        <f t="shared" si="113"/>
        <v>-100</v>
      </c>
    </row>
    <row r="1212" spans="1:10" x14ac:dyDescent="0.2">
      <c r="A1212" s="11" t="s">
        <v>178</v>
      </c>
      <c r="B1212" s="34" t="s">
        <v>179</v>
      </c>
      <c r="C1212" s="3">
        <v>168533</v>
      </c>
      <c r="D1212" s="3">
        <v>0</v>
      </c>
      <c r="E1212" s="3">
        <v>0</v>
      </c>
      <c r="F1212" s="3">
        <v>0</v>
      </c>
      <c r="G1212" s="3">
        <f t="shared" si="110"/>
        <v>0</v>
      </c>
      <c r="H1212" s="8" t="e">
        <f t="shared" si="111"/>
        <v>#DIV/0!</v>
      </c>
      <c r="I1212" s="31">
        <f t="shared" si="112"/>
        <v>-168533</v>
      </c>
      <c r="J1212" s="22">
        <f t="shared" si="113"/>
        <v>-100</v>
      </c>
    </row>
    <row r="1213" spans="1:10" x14ac:dyDescent="0.2">
      <c r="A1213" s="11" t="s">
        <v>180</v>
      </c>
      <c r="B1213" s="34" t="s">
        <v>181</v>
      </c>
      <c r="C1213" s="3">
        <v>168533</v>
      </c>
      <c r="D1213" s="3">
        <v>0</v>
      </c>
      <c r="E1213" s="3">
        <v>0</v>
      </c>
      <c r="F1213" s="3">
        <v>0</v>
      </c>
      <c r="G1213" s="3">
        <f t="shared" si="110"/>
        <v>0</v>
      </c>
      <c r="H1213" s="8" t="e">
        <f t="shared" si="111"/>
        <v>#DIV/0!</v>
      </c>
      <c r="I1213" s="31">
        <f t="shared" si="112"/>
        <v>-168533</v>
      </c>
      <c r="J1213" s="22">
        <f t="shared" si="113"/>
        <v>-100</v>
      </c>
    </row>
    <row r="1214" spans="1:10" x14ac:dyDescent="0.2">
      <c r="A1214" s="93" t="s">
        <v>183</v>
      </c>
      <c r="B1214" s="94" t="s">
        <v>184</v>
      </c>
      <c r="C1214" s="86">
        <v>0</v>
      </c>
      <c r="D1214" s="86">
        <v>0</v>
      </c>
      <c r="E1214" s="86">
        <v>0</v>
      </c>
      <c r="F1214" s="86">
        <v>0</v>
      </c>
      <c r="G1214" s="86">
        <f t="shared" si="110"/>
        <v>0</v>
      </c>
      <c r="H1214" s="89" t="e">
        <f t="shared" si="111"/>
        <v>#DIV/0!</v>
      </c>
      <c r="I1214" s="91">
        <f t="shared" si="112"/>
        <v>0</v>
      </c>
      <c r="J1214" s="92">
        <f t="shared" si="113"/>
        <v>0</v>
      </c>
    </row>
    <row r="1215" spans="1:10" x14ac:dyDescent="0.2">
      <c r="A1215" s="11" t="s">
        <v>99</v>
      </c>
      <c r="B1215" s="34" t="s">
        <v>100</v>
      </c>
      <c r="C1215" s="3">
        <v>0</v>
      </c>
      <c r="D1215" s="3">
        <v>0</v>
      </c>
      <c r="E1215" s="3">
        <v>0</v>
      </c>
      <c r="F1215" s="3">
        <v>0</v>
      </c>
      <c r="G1215" s="3">
        <f t="shared" si="110"/>
        <v>0</v>
      </c>
      <c r="H1215" s="8" t="e">
        <f t="shared" si="111"/>
        <v>#DIV/0!</v>
      </c>
      <c r="I1215" s="31">
        <f t="shared" si="112"/>
        <v>0</v>
      </c>
      <c r="J1215" s="22">
        <f t="shared" si="113"/>
        <v>0</v>
      </c>
    </row>
    <row r="1216" spans="1:10" x14ac:dyDescent="0.2">
      <c r="A1216" s="11" t="s">
        <v>149</v>
      </c>
      <c r="B1216" s="34" t="s">
        <v>150</v>
      </c>
      <c r="C1216" s="3">
        <v>0</v>
      </c>
      <c r="D1216" s="3">
        <v>0</v>
      </c>
      <c r="E1216" s="3">
        <v>0</v>
      </c>
      <c r="F1216" s="3">
        <v>0</v>
      </c>
      <c r="G1216" s="3">
        <f t="shared" si="110"/>
        <v>0</v>
      </c>
      <c r="H1216" s="8" t="e">
        <f t="shared" si="111"/>
        <v>#DIV/0!</v>
      </c>
      <c r="I1216" s="31">
        <f t="shared" si="112"/>
        <v>0</v>
      </c>
      <c r="J1216" s="22">
        <f t="shared" si="113"/>
        <v>0</v>
      </c>
    </row>
    <row r="1217" spans="1:10" x14ac:dyDescent="0.2">
      <c r="A1217" s="11" t="s">
        <v>151</v>
      </c>
      <c r="B1217" s="34" t="s">
        <v>152</v>
      </c>
      <c r="C1217" s="3">
        <v>0</v>
      </c>
      <c r="D1217" s="3">
        <v>0</v>
      </c>
      <c r="E1217" s="3">
        <v>0</v>
      </c>
      <c r="F1217" s="3">
        <v>0</v>
      </c>
      <c r="G1217" s="3">
        <f t="shared" si="110"/>
        <v>0</v>
      </c>
      <c r="H1217" s="8" t="e">
        <f t="shared" si="111"/>
        <v>#DIV/0!</v>
      </c>
      <c r="I1217" s="31">
        <f t="shared" si="112"/>
        <v>0</v>
      </c>
      <c r="J1217" s="22">
        <f t="shared" si="113"/>
        <v>0</v>
      </c>
    </row>
    <row r="1218" spans="1:10" x14ac:dyDescent="0.2">
      <c r="A1218" s="93" t="s">
        <v>185</v>
      </c>
      <c r="B1218" s="94" t="s">
        <v>186</v>
      </c>
      <c r="C1218" s="86">
        <v>218440</v>
      </c>
      <c r="D1218" s="86">
        <v>0</v>
      </c>
      <c r="E1218" s="86">
        <v>0</v>
      </c>
      <c r="F1218" s="86">
        <v>0</v>
      </c>
      <c r="G1218" s="86">
        <f t="shared" si="110"/>
        <v>0</v>
      </c>
      <c r="H1218" s="89" t="e">
        <f t="shared" si="111"/>
        <v>#DIV/0!</v>
      </c>
      <c r="I1218" s="91">
        <f t="shared" si="112"/>
        <v>-218440</v>
      </c>
      <c r="J1218" s="92">
        <f t="shared" si="113"/>
        <v>-100</v>
      </c>
    </row>
    <row r="1219" spans="1:10" x14ac:dyDescent="0.2">
      <c r="A1219" s="11" t="s">
        <v>135</v>
      </c>
      <c r="B1219" s="34" t="s">
        <v>136</v>
      </c>
      <c r="C1219" s="3">
        <v>218440</v>
      </c>
      <c r="D1219" s="3">
        <v>0</v>
      </c>
      <c r="E1219" s="3">
        <v>0</v>
      </c>
      <c r="F1219" s="3">
        <v>0</v>
      </c>
      <c r="G1219" s="3">
        <f t="shared" si="110"/>
        <v>0</v>
      </c>
      <c r="H1219" s="8" t="e">
        <f t="shared" si="111"/>
        <v>#DIV/0!</v>
      </c>
      <c r="I1219" s="31">
        <f t="shared" si="112"/>
        <v>-218440</v>
      </c>
      <c r="J1219" s="22">
        <f t="shared" si="113"/>
        <v>-100</v>
      </c>
    </row>
    <row r="1220" spans="1:10" x14ac:dyDescent="0.2">
      <c r="A1220" s="11" t="s">
        <v>137</v>
      </c>
      <c r="B1220" s="34" t="s">
        <v>138</v>
      </c>
      <c r="C1220" s="3">
        <v>218440</v>
      </c>
      <c r="D1220" s="3">
        <v>0</v>
      </c>
      <c r="E1220" s="3">
        <v>0</v>
      </c>
      <c r="F1220" s="3">
        <v>0</v>
      </c>
      <c r="G1220" s="3">
        <f t="shared" si="110"/>
        <v>0</v>
      </c>
      <c r="H1220" s="8" t="e">
        <f t="shared" si="111"/>
        <v>#DIV/0!</v>
      </c>
      <c r="I1220" s="31">
        <f t="shared" si="112"/>
        <v>-218440</v>
      </c>
      <c r="J1220" s="22">
        <f t="shared" si="113"/>
        <v>-100</v>
      </c>
    </row>
    <row r="1221" spans="1:10" x14ac:dyDescent="0.2">
      <c r="A1221" s="11" t="s">
        <v>139</v>
      </c>
      <c r="B1221" s="34" t="s">
        <v>140</v>
      </c>
      <c r="C1221" s="3">
        <v>218440</v>
      </c>
      <c r="D1221" s="3">
        <v>0</v>
      </c>
      <c r="E1221" s="3">
        <v>0</v>
      </c>
      <c r="F1221" s="3">
        <v>0</v>
      </c>
      <c r="G1221" s="3">
        <f t="shared" si="110"/>
        <v>0</v>
      </c>
      <c r="H1221" s="8" t="e">
        <f t="shared" si="111"/>
        <v>#DIV/0!</v>
      </c>
      <c r="I1221" s="31">
        <f t="shared" si="112"/>
        <v>-218440</v>
      </c>
      <c r="J1221" s="22">
        <f t="shared" si="113"/>
        <v>-100</v>
      </c>
    </row>
    <row r="1222" spans="1:10" x14ac:dyDescent="0.2">
      <c r="A1222" s="93" t="s">
        <v>135</v>
      </c>
      <c r="B1222" s="94" t="s">
        <v>187</v>
      </c>
      <c r="C1222" s="86">
        <v>0</v>
      </c>
      <c r="D1222" s="86">
        <v>0</v>
      </c>
      <c r="E1222" s="86">
        <v>0</v>
      </c>
      <c r="F1222" s="86">
        <v>0</v>
      </c>
      <c r="G1222" s="86">
        <f t="shared" si="110"/>
        <v>0</v>
      </c>
      <c r="H1222" s="89" t="e">
        <f t="shared" si="111"/>
        <v>#DIV/0!</v>
      </c>
      <c r="I1222" s="91">
        <f t="shared" si="112"/>
        <v>0</v>
      </c>
      <c r="J1222" s="92">
        <f t="shared" si="113"/>
        <v>0</v>
      </c>
    </row>
    <row r="1223" spans="1:10" x14ac:dyDescent="0.2">
      <c r="A1223" s="11" t="s">
        <v>99</v>
      </c>
      <c r="B1223" s="34" t="s">
        <v>100</v>
      </c>
      <c r="C1223" s="3">
        <v>0</v>
      </c>
      <c r="D1223" s="3">
        <v>0</v>
      </c>
      <c r="E1223" s="3">
        <v>0</v>
      </c>
      <c r="F1223" s="3">
        <v>0</v>
      </c>
      <c r="G1223" s="3">
        <f t="shared" si="110"/>
        <v>0</v>
      </c>
      <c r="H1223" s="8" t="e">
        <f t="shared" si="111"/>
        <v>#DIV/0!</v>
      </c>
      <c r="I1223" s="31">
        <f t="shared" si="112"/>
        <v>0</v>
      </c>
      <c r="J1223" s="22">
        <f t="shared" si="113"/>
        <v>0</v>
      </c>
    </row>
    <row r="1224" spans="1:10" x14ac:dyDescent="0.2">
      <c r="A1224" s="11" t="s">
        <v>174</v>
      </c>
      <c r="B1224" s="34" t="s">
        <v>175</v>
      </c>
      <c r="C1224" s="3">
        <v>0</v>
      </c>
      <c r="D1224" s="3">
        <v>0</v>
      </c>
      <c r="E1224" s="3">
        <v>0</v>
      </c>
      <c r="F1224" s="3">
        <v>0</v>
      </c>
      <c r="G1224" s="3">
        <f t="shared" si="110"/>
        <v>0</v>
      </c>
      <c r="H1224" s="8" t="e">
        <f t="shared" si="111"/>
        <v>#DIV/0!</v>
      </c>
      <c r="I1224" s="31">
        <f t="shared" si="112"/>
        <v>0</v>
      </c>
      <c r="J1224" s="22">
        <f t="shared" si="113"/>
        <v>0</v>
      </c>
    </row>
    <row r="1225" spans="1:10" x14ac:dyDescent="0.2">
      <c r="A1225" s="11" t="s">
        <v>176</v>
      </c>
      <c r="B1225" s="34" t="s">
        <v>177</v>
      </c>
      <c r="C1225" s="3">
        <v>0</v>
      </c>
      <c r="D1225" s="3">
        <v>0</v>
      </c>
      <c r="E1225" s="3">
        <v>0</v>
      </c>
      <c r="F1225" s="3">
        <v>0</v>
      </c>
      <c r="G1225" s="3">
        <f t="shared" si="110"/>
        <v>0</v>
      </c>
      <c r="H1225" s="8" t="e">
        <f t="shared" si="111"/>
        <v>#DIV/0!</v>
      </c>
      <c r="I1225" s="31">
        <f t="shared" si="112"/>
        <v>0</v>
      </c>
      <c r="J1225" s="22">
        <f t="shared" si="113"/>
        <v>0</v>
      </c>
    </row>
    <row r="1226" spans="1:10" x14ac:dyDescent="0.2">
      <c r="A1226" s="11" t="s">
        <v>149</v>
      </c>
      <c r="B1226" s="34" t="s">
        <v>150</v>
      </c>
      <c r="C1226" s="3">
        <v>0</v>
      </c>
      <c r="D1226" s="3">
        <v>0</v>
      </c>
      <c r="E1226" s="3">
        <v>0</v>
      </c>
      <c r="F1226" s="3">
        <v>0</v>
      </c>
      <c r="G1226" s="3">
        <f t="shared" si="110"/>
        <v>0</v>
      </c>
      <c r="H1226" s="8" t="e">
        <f t="shared" si="111"/>
        <v>#DIV/0!</v>
      </c>
      <c r="I1226" s="31">
        <f t="shared" si="112"/>
        <v>0</v>
      </c>
      <c r="J1226" s="22">
        <f t="shared" si="113"/>
        <v>0</v>
      </c>
    </row>
    <row r="1227" spans="1:10" x14ac:dyDescent="0.2">
      <c r="A1227" s="11" t="s">
        <v>151</v>
      </c>
      <c r="B1227" s="34" t="s">
        <v>152</v>
      </c>
      <c r="C1227" s="3">
        <v>0</v>
      </c>
      <c r="D1227" s="3">
        <v>0</v>
      </c>
      <c r="E1227" s="3">
        <v>0</v>
      </c>
      <c r="F1227" s="3">
        <v>0</v>
      </c>
      <c r="G1227" s="3">
        <f t="shared" si="110"/>
        <v>0</v>
      </c>
      <c r="H1227" s="8" t="e">
        <f t="shared" si="111"/>
        <v>#DIV/0!</v>
      </c>
      <c r="I1227" s="31">
        <f t="shared" si="112"/>
        <v>0</v>
      </c>
      <c r="J1227" s="22">
        <f t="shared" si="113"/>
        <v>0</v>
      </c>
    </row>
    <row r="1228" spans="1:10" ht="38.25" x14ac:dyDescent="0.2">
      <c r="A1228" s="93" t="s">
        <v>188</v>
      </c>
      <c r="B1228" s="94" t="s">
        <v>189</v>
      </c>
      <c r="C1228" s="86">
        <v>0</v>
      </c>
      <c r="D1228" s="86">
        <v>0</v>
      </c>
      <c r="E1228" s="86">
        <v>0</v>
      </c>
      <c r="F1228" s="86">
        <v>0</v>
      </c>
      <c r="G1228" s="86">
        <f t="shared" si="110"/>
        <v>0</v>
      </c>
      <c r="H1228" s="89" t="e">
        <f t="shared" si="111"/>
        <v>#DIV/0!</v>
      </c>
      <c r="I1228" s="91">
        <f t="shared" si="112"/>
        <v>0</v>
      </c>
      <c r="J1228" s="92">
        <f t="shared" si="113"/>
        <v>0</v>
      </c>
    </row>
    <row r="1229" spans="1:10" x14ac:dyDescent="0.2">
      <c r="A1229" s="11" t="s">
        <v>99</v>
      </c>
      <c r="B1229" s="34" t="s">
        <v>100</v>
      </c>
      <c r="C1229" s="3">
        <v>0</v>
      </c>
      <c r="D1229" s="3">
        <v>0</v>
      </c>
      <c r="E1229" s="3">
        <v>0</v>
      </c>
      <c r="F1229" s="3">
        <v>0</v>
      </c>
      <c r="G1229" s="3">
        <f t="shared" si="110"/>
        <v>0</v>
      </c>
      <c r="H1229" s="8" t="e">
        <f t="shared" si="111"/>
        <v>#DIV/0!</v>
      </c>
      <c r="I1229" s="31">
        <f t="shared" si="112"/>
        <v>0</v>
      </c>
      <c r="J1229" s="22">
        <f t="shared" si="113"/>
        <v>0</v>
      </c>
    </row>
    <row r="1230" spans="1:10" x14ac:dyDescent="0.2">
      <c r="A1230" s="11" t="s">
        <v>149</v>
      </c>
      <c r="B1230" s="34" t="s">
        <v>150</v>
      </c>
      <c r="C1230" s="3">
        <v>0</v>
      </c>
      <c r="D1230" s="3">
        <v>0</v>
      </c>
      <c r="E1230" s="3">
        <v>0</v>
      </c>
      <c r="F1230" s="3">
        <v>0</v>
      </c>
      <c r="G1230" s="3">
        <f t="shared" si="110"/>
        <v>0</v>
      </c>
      <c r="H1230" s="8" t="e">
        <f t="shared" si="111"/>
        <v>#DIV/0!</v>
      </c>
      <c r="I1230" s="31">
        <f t="shared" si="112"/>
        <v>0</v>
      </c>
      <c r="J1230" s="22">
        <f t="shared" si="113"/>
        <v>0</v>
      </c>
    </row>
    <row r="1231" spans="1:10" x14ac:dyDescent="0.2">
      <c r="A1231" s="11" t="s">
        <v>151</v>
      </c>
      <c r="B1231" s="34" t="s">
        <v>152</v>
      </c>
      <c r="C1231" s="3">
        <v>0</v>
      </c>
      <c r="D1231" s="3">
        <v>0</v>
      </c>
      <c r="E1231" s="3">
        <v>0</v>
      </c>
      <c r="F1231" s="3">
        <v>0</v>
      </c>
      <c r="G1231" s="3">
        <f t="shared" si="110"/>
        <v>0</v>
      </c>
      <c r="H1231" s="8" t="e">
        <f t="shared" si="111"/>
        <v>#DIV/0!</v>
      </c>
      <c r="I1231" s="31">
        <f t="shared" si="112"/>
        <v>0</v>
      </c>
      <c r="J1231" s="22">
        <f t="shared" si="113"/>
        <v>0</v>
      </c>
    </row>
    <row r="1232" spans="1:10" ht="25.5" x14ac:dyDescent="0.2">
      <c r="A1232" s="93" t="s">
        <v>190</v>
      </c>
      <c r="B1232" s="94" t="s">
        <v>191</v>
      </c>
      <c r="C1232" s="86">
        <v>0</v>
      </c>
      <c r="D1232" s="86">
        <v>0</v>
      </c>
      <c r="E1232" s="86">
        <v>0</v>
      </c>
      <c r="F1232" s="86">
        <v>0</v>
      </c>
      <c r="G1232" s="86">
        <f t="shared" si="110"/>
        <v>0</v>
      </c>
      <c r="H1232" s="89" t="e">
        <f t="shared" si="111"/>
        <v>#DIV/0!</v>
      </c>
      <c r="I1232" s="91">
        <f t="shared" si="112"/>
        <v>0</v>
      </c>
      <c r="J1232" s="92">
        <f t="shared" si="113"/>
        <v>0</v>
      </c>
    </row>
    <row r="1233" spans="1:10" x14ac:dyDescent="0.2">
      <c r="A1233" s="11" t="s">
        <v>99</v>
      </c>
      <c r="B1233" s="34" t="s">
        <v>100</v>
      </c>
      <c r="C1233" s="3">
        <v>0</v>
      </c>
      <c r="D1233" s="3">
        <v>0</v>
      </c>
      <c r="E1233" s="3">
        <v>0</v>
      </c>
      <c r="F1233" s="3">
        <v>0</v>
      </c>
      <c r="G1233" s="3">
        <f t="shared" si="110"/>
        <v>0</v>
      </c>
      <c r="H1233" s="8" t="e">
        <f t="shared" si="111"/>
        <v>#DIV/0!</v>
      </c>
      <c r="I1233" s="31">
        <f t="shared" si="112"/>
        <v>0</v>
      </c>
      <c r="J1233" s="22">
        <f t="shared" si="113"/>
        <v>0</v>
      </c>
    </row>
    <row r="1234" spans="1:10" x14ac:dyDescent="0.2">
      <c r="A1234" s="11" t="s">
        <v>174</v>
      </c>
      <c r="B1234" s="34" t="s">
        <v>175</v>
      </c>
      <c r="C1234" s="3">
        <v>0</v>
      </c>
      <c r="D1234" s="3">
        <v>0</v>
      </c>
      <c r="E1234" s="3">
        <v>0</v>
      </c>
      <c r="F1234" s="3">
        <v>0</v>
      </c>
      <c r="G1234" s="3">
        <f t="shared" si="110"/>
        <v>0</v>
      </c>
      <c r="H1234" s="8" t="e">
        <f t="shared" si="111"/>
        <v>#DIV/0!</v>
      </c>
      <c r="I1234" s="31">
        <f t="shared" si="112"/>
        <v>0</v>
      </c>
      <c r="J1234" s="22">
        <f t="shared" si="113"/>
        <v>0</v>
      </c>
    </row>
    <row r="1235" spans="1:10" x14ac:dyDescent="0.2">
      <c r="A1235" s="11" t="s">
        <v>176</v>
      </c>
      <c r="B1235" s="34" t="s">
        <v>177</v>
      </c>
      <c r="C1235" s="3">
        <v>0</v>
      </c>
      <c r="D1235" s="3">
        <v>0</v>
      </c>
      <c r="E1235" s="3">
        <v>0</v>
      </c>
      <c r="F1235" s="3">
        <v>0</v>
      </c>
      <c r="G1235" s="3">
        <f t="shared" si="110"/>
        <v>0</v>
      </c>
      <c r="H1235" s="8" t="e">
        <f t="shared" si="111"/>
        <v>#DIV/0!</v>
      </c>
      <c r="I1235" s="31">
        <f t="shared" si="112"/>
        <v>0</v>
      </c>
      <c r="J1235" s="22">
        <f t="shared" si="113"/>
        <v>0</v>
      </c>
    </row>
    <row r="1236" spans="1:10" x14ac:dyDescent="0.2">
      <c r="A1236" s="93" t="s">
        <v>192</v>
      </c>
      <c r="B1236" s="94" t="s">
        <v>193</v>
      </c>
      <c r="C1236" s="86">
        <v>0</v>
      </c>
      <c r="D1236" s="86">
        <v>0</v>
      </c>
      <c r="E1236" s="86">
        <v>0</v>
      </c>
      <c r="F1236" s="86">
        <v>0</v>
      </c>
      <c r="G1236" s="86">
        <f t="shared" si="110"/>
        <v>0</v>
      </c>
      <c r="H1236" s="89" t="e">
        <f t="shared" si="111"/>
        <v>#DIV/0!</v>
      </c>
      <c r="I1236" s="91">
        <f t="shared" si="112"/>
        <v>0</v>
      </c>
      <c r="J1236" s="92">
        <f t="shared" si="113"/>
        <v>0</v>
      </c>
    </row>
    <row r="1237" spans="1:10" x14ac:dyDescent="0.2">
      <c r="A1237" s="11" t="s">
        <v>99</v>
      </c>
      <c r="B1237" s="34" t="s">
        <v>100</v>
      </c>
      <c r="C1237" s="3">
        <v>0</v>
      </c>
      <c r="D1237" s="3">
        <v>0</v>
      </c>
      <c r="E1237" s="3">
        <v>0</v>
      </c>
      <c r="F1237" s="3">
        <v>0</v>
      </c>
      <c r="G1237" s="3">
        <f t="shared" si="110"/>
        <v>0</v>
      </c>
      <c r="H1237" s="8" t="e">
        <f t="shared" si="111"/>
        <v>#DIV/0!</v>
      </c>
      <c r="I1237" s="31">
        <f t="shared" si="112"/>
        <v>0</v>
      </c>
      <c r="J1237" s="22">
        <f t="shared" si="113"/>
        <v>0</v>
      </c>
    </row>
    <row r="1238" spans="1:10" x14ac:dyDescent="0.2">
      <c r="A1238" s="11" t="s">
        <v>149</v>
      </c>
      <c r="B1238" s="34" t="s">
        <v>150</v>
      </c>
      <c r="C1238" s="3">
        <v>0</v>
      </c>
      <c r="D1238" s="3">
        <v>0</v>
      </c>
      <c r="E1238" s="3">
        <v>0</v>
      </c>
      <c r="F1238" s="3">
        <v>0</v>
      </c>
      <c r="G1238" s="3">
        <f t="shared" si="110"/>
        <v>0</v>
      </c>
      <c r="H1238" s="8" t="e">
        <f t="shared" si="111"/>
        <v>#DIV/0!</v>
      </c>
      <c r="I1238" s="31">
        <f t="shared" si="112"/>
        <v>0</v>
      </c>
      <c r="J1238" s="22">
        <f t="shared" si="113"/>
        <v>0</v>
      </c>
    </row>
    <row r="1239" spans="1:10" x14ac:dyDescent="0.2">
      <c r="A1239" s="11" t="s">
        <v>151</v>
      </c>
      <c r="B1239" s="34" t="s">
        <v>152</v>
      </c>
      <c r="C1239" s="3">
        <v>0</v>
      </c>
      <c r="D1239" s="3">
        <v>0</v>
      </c>
      <c r="E1239" s="3">
        <v>0</v>
      </c>
      <c r="F1239" s="3">
        <v>0</v>
      </c>
      <c r="G1239" s="3">
        <f t="shared" si="110"/>
        <v>0</v>
      </c>
      <c r="H1239" s="8" t="e">
        <f t="shared" si="111"/>
        <v>#DIV/0!</v>
      </c>
      <c r="I1239" s="31">
        <f t="shared" si="112"/>
        <v>0</v>
      </c>
      <c r="J1239" s="22">
        <f t="shared" si="113"/>
        <v>0</v>
      </c>
    </row>
    <row r="1240" spans="1:10" x14ac:dyDescent="0.2">
      <c r="A1240" s="93" t="s">
        <v>194</v>
      </c>
      <c r="B1240" s="94" t="s">
        <v>195</v>
      </c>
      <c r="C1240" s="86">
        <v>149779.14000000001</v>
      </c>
      <c r="D1240" s="81">
        <v>141586</v>
      </c>
      <c r="E1240" s="81">
        <v>141586</v>
      </c>
      <c r="F1240" s="81">
        <v>104588.7</v>
      </c>
      <c r="G1240" s="86">
        <f t="shared" si="110"/>
        <v>36997.300000000003</v>
      </c>
      <c r="H1240" s="89">
        <f t="shared" si="111"/>
        <v>73.869379740934832</v>
      </c>
      <c r="I1240" s="91">
        <f t="shared" si="112"/>
        <v>-45190.440000000017</v>
      </c>
      <c r="J1240" s="92">
        <f t="shared" si="113"/>
        <v>-30.171384346311513</v>
      </c>
    </row>
    <row r="1241" spans="1:10" x14ac:dyDescent="0.2">
      <c r="A1241" s="11" t="s">
        <v>99</v>
      </c>
      <c r="B1241" s="34" t="s">
        <v>100</v>
      </c>
      <c r="C1241" s="3">
        <v>81302.540000000008</v>
      </c>
      <c r="D1241" s="70">
        <v>29121</v>
      </c>
      <c r="E1241" s="70">
        <v>29121</v>
      </c>
      <c r="F1241" s="70">
        <v>12186.7</v>
      </c>
      <c r="G1241" s="3">
        <f t="shared" si="110"/>
        <v>16934.3</v>
      </c>
      <c r="H1241" s="8">
        <f t="shared" si="111"/>
        <v>41.848494213797608</v>
      </c>
      <c r="I1241" s="31">
        <f t="shared" si="112"/>
        <v>-69115.840000000011</v>
      </c>
      <c r="J1241" s="22">
        <f t="shared" si="113"/>
        <v>-85.010677403190599</v>
      </c>
    </row>
    <row r="1242" spans="1:10" x14ac:dyDescent="0.2">
      <c r="A1242" s="11" t="s">
        <v>101</v>
      </c>
      <c r="B1242" s="34" t="s">
        <v>102</v>
      </c>
      <c r="C1242" s="3">
        <v>0</v>
      </c>
      <c r="D1242" s="70">
        <v>0</v>
      </c>
      <c r="E1242" s="70">
        <v>0</v>
      </c>
      <c r="F1242" s="3">
        <v>0</v>
      </c>
      <c r="G1242" s="3">
        <f t="shared" si="110"/>
        <v>0</v>
      </c>
      <c r="H1242" s="8" t="e">
        <f t="shared" si="111"/>
        <v>#DIV/0!</v>
      </c>
      <c r="I1242" s="31">
        <f t="shared" si="112"/>
        <v>0</v>
      </c>
      <c r="J1242" s="22">
        <f t="shared" si="113"/>
        <v>0</v>
      </c>
    </row>
    <row r="1243" spans="1:10" x14ac:dyDescent="0.2">
      <c r="A1243" s="11" t="s">
        <v>103</v>
      </c>
      <c r="B1243" s="34" t="s">
        <v>104</v>
      </c>
      <c r="C1243" s="3">
        <v>0</v>
      </c>
      <c r="D1243" s="70">
        <v>0</v>
      </c>
      <c r="E1243" s="70">
        <v>0</v>
      </c>
      <c r="F1243" s="3">
        <v>0</v>
      </c>
      <c r="G1243" s="3">
        <f t="shared" si="110"/>
        <v>0</v>
      </c>
      <c r="H1243" s="8" t="e">
        <f t="shared" si="111"/>
        <v>#DIV/0!</v>
      </c>
      <c r="I1243" s="31">
        <f t="shared" si="112"/>
        <v>0</v>
      </c>
      <c r="J1243" s="22">
        <f t="shared" si="113"/>
        <v>0</v>
      </c>
    </row>
    <row r="1244" spans="1:10" x14ac:dyDescent="0.2">
      <c r="A1244" s="11" t="s">
        <v>105</v>
      </c>
      <c r="B1244" s="34" t="s">
        <v>106</v>
      </c>
      <c r="C1244" s="3">
        <v>0</v>
      </c>
      <c r="D1244" s="3">
        <v>0</v>
      </c>
      <c r="E1244" s="3">
        <v>0</v>
      </c>
      <c r="F1244" s="3">
        <v>0</v>
      </c>
      <c r="G1244" s="3">
        <f t="shared" si="110"/>
        <v>0</v>
      </c>
      <c r="H1244" s="8" t="e">
        <f t="shared" si="111"/>
        <v>#DIV/0!</v>
      </c>
      <c r="I1244" s="31">
        <f t="shared" si="112"/>
        <v>0</v>
      </c>
      <c r="J1244" s="22">
        <f t="shared" si="113"/>
        <v>0</v>
      </c>
    </row>
    <row r="1245" spans="1:10" x14ac:dyDescent="0.2">
      <c r="A1245" s="11" t="s">
        <v>107</v>
      </c>
      <c r="B1245" s="34" t="s">
        <v>108</v>
      </c>
      <c r="C1245" s="3">
        <v>0</v>
      </c>
      <c r="D1245" s="3">
        <v>0</v>
      </c>
      <c r="E1245" s="3">
        <v>0</v>
      </c>
      <c r="F1245" s="3">
        <v>0</v>
      </c>
      <c r="G1245" s="3">
        <f t="shared" si="110"/>
        <v>0</v>
      </c>
      <c r="H1245" s="8" t="e">
        <f t="shared" si="111"/>
        <v>#DIV/0!</v>
      </c>
      <c r="I1245" s="31">
        <f t="shared" si="112"/>
        <v>0</v>
      </c>
      <c r="J1245" s="22">
        <f t="shared" si="113"/>
        <v>0</v>
      </c>
    </row>
    <row r="1246" spans="1:10" x14ac:dyDescent="0.2">
      <c r="A1246" s="11" t="s">
        <v>109</v>
      </c>
      <c r="B1246" s="34" t="s">
        <v>110</v>
      </c>
      <c r="C1246" s="3">
        <v>81302.540000000008</v>
      </c>
      <c r="D1246" s="70">
        <v>29121</v>
      </c>
      <c r="E1246" s="70">
        <v>29121</v>
      </c>
      <c r="F1246" s="70">
        <v>12186.7</v>
      </c>
      <c r="G1246" s="3">
        <f t="shared" si="110"/>
        <v>16934.3</v>
      </c>
      <c r="H1246" s="8">
        <f t="shared" si="111"/>
        <v>41.848494213797608</v>
      </c>
      <c r="I1246" s="31">
        <f t="shared" si="112"/>
        <v>-69115.840000000011</v>
      </c>
      <c r="J1246" s="22">
        <f t="shared" si="113"/>
        <v>-85.010677403190599</v>
      </c>
    </row>
    <row r="1247" spans="1:10" x14ac:dyDescent="0.2">
      <c r="A1247" s="11" t="s">
        <v>111</v>
      </c>
      <c r="B1247" s="34" t="s">
        <v>112</v>
      </c>
      <c r="C1247" s="3">
        <v>46068.54</v>
      </c>
      <c r="D1247" s="70">
        <v>14121</v>
      </c>
      <c r="E1247" s="70">
        <v>14121</v>
      </c>
      <c r="F1247" s="70">
        <v>6086.7</v>
      </c>
      <c r="G1247" s="3">
        <f t="shared" si="110"/>
        <v>8034.3</v>
      </c>
      <c r="H1247" s="8">
        <f t="shared" si="111"/>
        <v>43.103887826641177</v>
      </c>
      <c r="I1247" s="31">
        <f t="shared" si="112"/>
        <v>-39981.840000000004</v>
      </c>
      <c r="J1247" s="22">
        <f t="shared" si="113"/>
        <v>-86.787729760917102</v>
      </c>
    </row>
    <row r="1248" spans="1:10" x14ac:dyDescent="0.2">
      <c r="A1248" s="11" t="s">
        <v>113</v>
      </c>
      <c r="B1248" s="34" t="s">
        <v>114</v>
      </c>
      <c r="C1248" s="3">
        <v>35234</v>
      </c>
      <c r="D1248" s="70">
        <v>15000</v>
      </c>
      <c r="E1248" s="70">
        <v>15000</v>
      </c>
      <c r="F1248" s="3">
        <v>6100</v>
      </c>
      <c r="G1248" s="3">
        <f t="shared" si="110"/>
        <v>8900</v>
      </c>
      <c r="H1248" s="8">
        <f t="shared" si="111"/>
        <v>40.666666666666664</v>
      </c>
      <c r="I1248" s="31">
        <f t="shared" si="112"/>
        <v>-29134</v>
      </c>
      <c r="J1248" s="22">
        <f t="shared" si="113"/>
        <v>-82.687177158426522</v>
      </c>
    </row>
    <row r="1249" spans="1:10" x14ac:dyDescent="0.2">
      <c r="A1249" s="11" t="s">
        <v>115</v>
      </c>
      <c r="B1249" s="34" t="s">
        <v>116</v>
      </c>
      <c r="C1249" s="3">
        <v>0</v>
      </c>
      <c r="D1249" s="3">
        <v>0</v>
      </c>
      <c r="E1249" s="3">
        <v>0</v>
      </c>
      <c r="F1249" s="3">
        <v>0</v>
      </c>
      <c r="G1249" s="3">
        <f t="shared" si="110"/>
        <v>0</v>
      </c>
      <c r="H1249" s="8" t="e">
        <f t="shared" si="111"/>
        <v>#DIV/0!</v>
      </c>
      <c r="I1249" s="31">
        <f t="shared" si="112"/>
        <v>0</v>
      </c>
      <c r="J1249" s="22">
        <f t="shared" si="113"/>
        <v>0</v>
      </c>
    </row>
    <row r="1250" spans="1:10" x14ac:dyDescent="0.2">
      <c r="A1250" s="11" t="s">
        <v>117</v>
      </c>
      <c r="B1250" s="34" t="s">
        <v>118</v>
      </c>
      <c r="C1250" s="3">
        <v>0</v>
      </c>
      <c r="D1250" s="3">
        <v>0</v>
      </c>
      <c r="E1250" s="3">
        <v>0</v>
      </c>
      <c r="F1250" s="3">
        <v>0</v>
      </c>
      <c r="G1250" s="3">
        <f t="shared" si="110"/>
        <v>0</v>
      </c>
      <c r="H1250" s="8" t="e">
        <f t="shared" si="111"/>
        <v>#DIV/0!</v>
      </c>
      <c r="I1250" s="31">
        <f t="shared" si="112"/>
        <v>0</v>
      </c>
      <c r="J1250" s="22">
        <f t="shared" si="113"/>
        <v>0</v>
      </c>
    </row>
    <row r="1251" spans="1:10" x14ac:dyDescent="0.2">
      <c r="A1251" s="11" t="s">
        <v>119</v>
      </c>
      <c r="B1251" s="34" t="s">
        <v>120</v>
      </c>
      <c r="C1251" s="3">
        <v>0</v>
      </c>
      <c r="D1251" s="3">
        <v>0</v>
      </c>
      <c r="E1251" s="3">
        <v>0</v>
      </c>
      <c r="F1251" s="3">
        <v>0</v>
      </c>
      <c r="G1251" s="3">
        <f t="shared" si="110"/>
        <v>0</v>
      </c>
      <c r="H1251" s="8" t="e">
        <f t="shared" si="111"/>
        <v>#DIV/0!</v>
      </c>
      <c r="I1251" s="31">
        <f t="shared" si="112"/>
        <v>0</v>
      </c>
      <c r="J1251" s="22">
        <f t="shared" si="113"/>
        <v>0</v>
      </c>
    </row>
    <row r="1252" spans="1:10" x14ac:dyDescent="0.2">
      <c r="A1252" s="11" t="s">
        <v>121</v>
      </c>
      <c r="B1252" s="34" t="s">
        <v>122</v>
      </c>
      <c r="C1252" s="3">
        <v>0</v>
      </c>
      <c r="D1252" s="3">
        <v>0</v>
      </c>
      <c r="E1252" s="3">
        <v>0</v>
      </c>
      <c r="F1252" s="3">
        <v>0</v>
      </c>
      <c r="G1252" s="3">
        <f t="shared" si="110"/>
        <v>0</v>
      </c>
      <c r="H1252" s="8" t="e">
        <f t="shared" si="111"/>
        <v>#DIV/0!</v>
      </c>
      <c r="I1252" s="31">
        <f t="shared" si="112"/>
        <v>0</v>
      </c>
      <c r="J1252" s="22">
        <f t="shared" si="113"/>
        <v>0</v>
      </c>
    </row>
    <row r="1253" spans="1:10" x14ac:dyDescent="0.2">
      <c r="A1253" s="11" t="s">
        <v>123</v>
      </c>
      <c r="B1253" s="34" t="s">
        <v>124</v>
      </c>
      <c r="C1253" s="3">
        <v>0</v>
      </c>
      <c r="D1253" s="3">
        <v>0</v>
      </c>
      <c r="E1253" s="3">
        <v>0</v>
      </c>
      <c r="F1253" s="3">
        <v>0</v>
      </c>
      <c r="G1253" s="3">
        <f t="shared" si="110"/>
        <v>0</v>
      </c>
      <c r="H1253" s="8" t="e">
        <f t="shared" si="111"/>
        <v>#DIV/0!</v>
      </c>
      <c r="I1253" s="31">
        <f t="shared" si="112"/>
        <v>0</v>
      </c>
      <c r="J1253" s="22">
        <f t="shared" si="113"/>
        <v>0</v>
      </c>
    </row>
    <row r="1254" spans="1:10" x14ac:dyDescent="0.2">
      <c r="A1254" s="11" t="s">
        <v>127</v>
      </c>
      <c r="B1254" s="34" t="s">
        <v>128</v>
      </c>
      <c r="C1254" s="3">
        <v>0</v>
      </c>
      <c r="D1254" s="3">
        <v>0</v>
      </c>
      <c r="E1254" s="3">
        <v>0</v>
      </c>
      <c r="F1254" s="3">
        <v>0</v>
      </c>
      <c r="G1254" s="3">
        <f t="shared" si="110"/>
        <v>0</v>
      </c>
      <c r="H1254" s="8" t="e">
        <f t="shared" si="111"/>
        <v>#DIV/0!</v>
      </c>
      <c r="I1254" s="31">
        <f t="shared" si="112"/>
        <v>0</v>
      </c>
      <c r="J1254" s="22">
        <f t="shared" si="113"/>
        <v>0</v>
      </c>
    </row>
    <row r="1255" spans="1:10" ht="25.5" x14ac:dyDescent="0.2">
      <c r="A1255" s="11" t="s">
        <v>129</v>
      </c>
      <c r="B1255" s="34" t="s">
        <v>130</v>
      </c>
      <c r="C1255" s="3">
        <v>0</v>
      </c>
      <c r="D1255" s="3">
        <v>0</v>
      </c>
      <c r="E1255" s="3">
        <v>0</v>
      </c>
      <c r="F1255" s="3">
        <v>0</v>
      </c>
      <c r="G1255" s="3">
        <f t="shared" si="110"/>
        <v>0</v>
      </c>
      <c r="H1255" s="8" t="e">
        <f t="shared" si="111"/>
        <v>#DIV/0!</v>
      </c>
      <c r="I1255" s="31">
        <f t="shared" si="112"/>
        <v>0</v>
      </c>
      <c r="J1255" s="22">
        <f t="shared" si="113"/>
        <v>0</v>
      </c>
    </row>
    <row r="1256" spans="1:10" ht="25.5" x14ac:dyDescent="0.2">
      <c r="A1256" s="11" t="s">
        <v>131</v>
      </c>
      <c r="B1256" s="34" t="s">
        <v>132</v>
      </c>
      <c r="C1256" s="3">
        <v>0</v>
      </c>
      <c r="D1256" s="3">
        <v>0</v>
      </c>
      <c r="E1256" s="3">
        <v>0</v>
      </c>
      <c r="F1256" s="3">
        <v>0</v>
      </c>
      <c r="G1256" s="3">
        <f t="shared" ref="G1256:G1319" si="114">E1256-F1256</f>
        <v>0</v>
      </c>
      <c r="H1256" s="8" t="e">
        <f t="shared" ref="H1256:H1319" si="115">F1256/E1256*100</f>
        <v>#DIV/0!</v>
      </c>
      <c r="I1256" s="31">
        <f t="shared" ref="I1256:I1319" si="116">F1256-C1256</f>
        <v>0</v>
      </c>
      <c r="J1256" s="22">
        <f t="shared" ref="J1256:J1319" si="117">IF(C1256=0,0,F1256/C1256*100-100)</f>
        <v>0</v>
      </c>
    </row>
    <row r="1257" spans="1:10" x14ac:dyDescent="0.2">
      <c r="A1257" s="11" t="s">
        <v>133</v>
      </c>
      <c r="B1257" s="34" t="s">
        <v>134</v>
      </c>
      <c r="C1257" s="3">
        <v>0</v>
      </c>
      <c r="D1257" s="3">
        <v>0</v>
      </c>
      <c r="E1257" s="3">
        <v>0</v>
      </c>
      <c r="F1257" s="3">
        <v>0</v>
      </c>
      <c r="G1257" s="3">
        <f t="shared" si="114"/>
        <v>0</v>
      </c>
      <c r="H1257" s="8" t="e">
        <f t="shared" si="115"/>
        <v>#DIV/0!</v>
      </c>
      <c r="I1257" s="31">
        <f t="shared" si="116"/>
        <v>0</v>
      </c>
      <c r="J1257" s="22">
        <f t="shared" si="117"/>
        <v>0</v>
      </c>
    </row>
    <row r="1258" spans="1:10" x14ac:dyDescent="0.2">
      <c r="A1258" s="11" t="s">
        <v>135</v>
      </c>
      <c r="B1258" s="34" t="s">
        <v>136</v>
      </c>
      <c r="C1258" s="3">
        <v>68476.600000000006</v>
      </c>
      <c r="D1258" s="70">
        <v>112465</v>
      </c>
      <c r="E1258" s="70">
        <v>112465</v>
      </c>
      <c r="F1258" s="70">
        <v>92402</v>
      </c>
      <c r="G1258" s="3">
        <f t="shared" si="114"/>
        <v>20063</v>
      </c>
      <c r="H1258" s="8">
        <f t="shared" si="115"/>
        <v>82.160672209131732</v>
      </c>
      <c r="I1258" s="31">
        <f t="shared" si="116"/>
        <v>23925.399999999994</v>
      </c>
      <c r="J1258" s="22">
        <f t="shared" si="117"/>
        <v>34.939526787252845</v>
      </c>
    </row>
    <row r="1259" spans="1:10" x14ac:dyDescent="0.2">
      <c r="A1259" s="11" t="s">
        <v>137</v>
      </c>
      <c r="B1259" s="34" t="s">
        <v>138</v>
      </c>
      <c r="C1259" s="3">
        <v>68476.600000000006</v>
      </c>
      <c r="D1259" s="70">
        <v>112465</v>
      </c>
      <c r="E1259" s="70">
        <v>112465</v>
      </c>
      <c r="F1259" s="70">
        <v>92402</v>
      </c>
      <c r="G1259" s="3">
        <f t="shared" si="114"/>
        <v>20063</v>
      </c>
      <c r="H1259" s="8">
        <f t="shared" si="115"/>
        <v>82.160672209131732</v>
      </c>
      <c r="I1259" s="31">
        <f t="shared" si="116"/>
        <v>23925.399999999994</v>
      </c>
      <c r="J1259" s="22">
        <f t="shared" si="117"/>
        <v>34.939526787252845</v>
      </c>
    </row>
    <row r="1260" spans="1:10" x14ac:dyDescent="0.2">
      <c r="A1260" s="11" t="s">
        <v>139</v>
      </c>
      <c r="B1260" s="34" t="s">
        <v>140</v>
      </c>
      <c r="C1260" s="3">
        <v>68476.600000000006</v>
      </c>
      <c r="D1260" s="70">
        <v>112465</v>
      </c>
      <c r="E1260" s="70">
        <v>112465</v>
      </c>
      <c r="F1260" s="70">
        <v>92402</v>
      </c>
      <c r="G1260" s="3">
        <f t="shared" si="114"/>
        <v>20063</v>
      </c>
      <c r="H1260" s="8">
        <f t="shared" si="115"/>
        <v>82.160672209131732</v>
      </c>
      <c r="I1260" s="31">
        <f t="shared" si="116"/>
        <v>23925.399999999994</v>
      </c>
      <c r="J1260" s="22">
        <f t="shared" si="117"/>
        <v>34.939526787252845</v>
      </c>
    </row>
    <row r="1261" spans="1:10" x14ac:dyDescent="0.2">
      <c r="A1261" s="93" t="s">
        <v>196</v>
      </c>
      <c r="B1261" s="94" t="s">
        <v>197</v>
      </c>
      <c r="C1261" s="86">
        <v>18100.12</v>
      </c>
      <c r="D1261" s="81">
        <v>18986</v>
      </c>
      <c r="E1261" s="81">
        <v>18986</v>
      </c>
      <c r="F1261" s="81">
        <v>8198.7000000000007</v>
      </c>
      <c r="G1261" s="86">
        <f t="shared" si="114"/>
        <v>10787.3</v>
      </c>
      <c r="H1261" s="89">
        <f t="shared" si="115"/>
        <v>43.182871589592338</v>
      </c>
      <c r="I1261" s="91">
        <f t="shared" si="116"/>
        <v>-9901.4199999999983</v>
      </c>
      <c r="J1261" s="92">
        <f t="shared" si="117"/>
        <v>-54.703615224650434</v>
      </c>
    </row>
    <row r="1262" spans="1:10" x14ac:dyDescent="0.2">
      <c r="A1262" s="11" t="s">
        <v>99</v>
      </c>
      <c r="B1262" s="34" t="s">
        <v>100</v>
      </c>
      <c r="C1262" s="3">
        <v>1361.5</v>
      </c>
      <c r="D1262" s="70">
        <v>1241</v>
      </c>
      <c r="E1262" s="70">
        <v>1241</v>
      </c>
      <c r="F1262" s="70">
        <v>506.7</v>
      </c>
      <c r="G1262" s="3">
        <f t="shared" si="114"/>
        <v>734.3</v>
      </c>
      <c r="H1262" s="8">
        <f t="shared" si="115"/>
        <v>40.829975825946818</v>
      </c>
      <c r="I1262" s="31">
        <f t="shared" si="116"/>
        <v>-854.8</v>
      </c>
      <c r="J1262" s="22">
        <f t="shared" si="117"/>
        <v>-62.783694454645612</v>
      </c>
    </row>
    <row r="1263" spans="1:10" x14ac:dyDescent="0.2">
      <c r="A1263" s="11" t="s">
        <v>101</v>
      </c>
      <c r="B1263" s="34" t="s">
        <v>102</v>
      </c>
      <c r="C1263" s="3">
        <v>0</v>
      </c>
      <c r="D1263" s="3">
        <v>0</v>
      </c>
      <c r="E1263" s="3">
        <v>0</v>
      </c>
      <c r="F1263" s="3">
        <v>0</v>
      </c>
      <c r="G1263" s="3">
        <f t="shared" si="114"/>
        <v>0</v>
      </c>
      <c r="H1263" s="8" t="e">
        <f t="shared" si="115"/>
        <v>#DIV/0!</v>
      </c>
      <c r="I1263" s="31">
        <f t="shared" si="116"/>
        <v>0</v>
      </c>
      <c r="J1263" s="22">
        <f t="shared" si="117"/>
        <v>0</v>
      </c>
    </row>
    <row r="1264" spans="1:10" x14ac:dyDescent="0.2">
      <c r="A1264" s="11" t="s">
        <v>103</v>
      </c>
      <c r="B1264" s="34" t="s">
        <v>104</v>
      </c>
      <c r="C1264" s="3">
        <v>0</v>
      </c>
      <c r="D1264" s="3">
        <v>0</v>
      </c>
      <c r="E1264" s="3">
        <v>0</v>
      </c>
      <c r="F1264" s="3">
        <v>0</v>
      </c>
      <c r="G1264" s="3">
        <f t="shared" si="114"/>
        <v>0</v>
      </c>
      <c r="H1264" s="8" t="e">
        <f t="shared" si="115"/>
        <v>#DIV/0!</v>
      </c>
      <c r="I1264" s="31">
        <f t="shared" si="116"/>
        <v>0</v>
      </c>
      <c r="J1264" s="22">
        <f t="shared" si="117"/>
        <v>0</v>
      </c>
    </row>
    <row r="1265" spans="1:10" x14ac:dyDescent="0.2">
      <c r="A1265" s="11" t="s">
        <v>105</v>
      </c>
      <c r="B1265" s="34" t="s">
        <v>106</v>
      </c>
      <c r="C1265" s="3">
        <v>0</v>
      </c>
      <c r="D1265" s="3">
        <v>0</v>
      </c>
      <c r="E1265" s="3">
        <v>0</v>
      </c>
      <c r="F1265" s="3">
        <v>0</v>
      </c>
      <c r="G1265" s="3">
        <f t="shared" si="114"/>
        <v>0</v>
      </c>
      <c r="H1265" s="8" t="e">
        <f t="shared" si="115"/>
        <v>#DIV/0!</v>
      </c>
      <c r="I1265" s="31">
        <f t="shared" si="116"/>
        <v>0</v>
      </c>
      <c r="J1265" s="22">
        <f t="shared" si="117"/>
        <v>0</v>
      </c>
    </row>
    <row r="1266" spans="1:10" x14ac:dyDescent="0.2">
      <c r="A1266" s="11" t="s">
        <v>107</v>
      </c>
      <c r="B1266" s="34" t="s">
        <v>108</v>
      </c>
      <c r="C1266" s="3">
        <v>0</v>
      </c>
      <c r="D1266" s="3">
        <v>0</v>
      </c>
      <c r="E1266" s="3">
        <v>0</v>
      </c>
      <c r="F1266" s="3">
        <v>0</v>
      </c>
      <c r="G1266" s="3">
        <f t="shared" si="114"/>
        <v>0</v>
      </c>
      <c r="H1266" s="8" t="e">
        <f t="shared" si="115"/>
        <v>#DIV/0!</v>
      </c>
      <c r="I1266" s="31">
        <f t="shared" si="116"/>
        <v>0</v>
      </c>
      <c r="J1266" s="22">
        <f t="shared" si="117"/>
        <v>0</v>
      </c>
    </row>
    <row r="1267" spans="1:10" x14ac:dyDescent="0.2">
      <c r="A1267" s="11" t="s">
        <v>109</v>
      </c>
      <c r="B1267" s="34" t="s">
        <v>110</v>
      </c>
      <c r="C1267" s="3">
        <v>1361.5</v>
      </c>
      <c r="D1267" s="70">
        <v>1241</v>
      </c>
      <c r="E1267" s="70">
        <v>1241</v>
      </c>
      <c r="F1267" s="70">
        <v>506.7</v>
      </c>
      <c r="G1267" s="3">
        <f t="shared" si="114"/>
        <v>734.3</v>
      </c>
      <c r="H1267" s="8">
        <f t="shared" si="115"/>
        <v>40.829975825946818</v>
      </c>
      <c r="I1267" s="31">
        <f t="shared" si="116"/>
        <v>-854.8</v>
      </c>
      <c r="J1267" s="22">
        <f t="shared" si="117"/>
        <v>-62.783694454645612</v>
      </c>
    </row>
    <row r="1268" spans="1:10" x14ac:dyDescent="0.2">
      <c r="A1268" s="11" t="s">
        <v>111</v>
      </c>
      <c r="B1268" s="34" t="s">
        <v>112</v>
      </c>
      <c r="C1268" s="3">
        <v>1361.5</v>
      </c>
      <c r="D1268" s="70">
        <v>1241</v>
      </c>
      <c r="E1268" s="70">
        <v>1241</v>
      </c>
      <c r="F1268" s="70">
        <v>506.7</v>
      </c>
      <c r="G1268" s="3">
        <f t="shared" si="114"/>
        <v>734.3</v>
      </c>
      <c r="H1268" s="8">
        <f t="shared" si="115"/>
        <v>40.829975825946818</v>
      </c>
      <c r="I1268" s="31">
        <f t="shared" si="116"/>
        <v>-854.8</v>
      </c>
      <c r="J1268" s="22">
        <f t="shared" si="117"/>
        <v>-62.783694454645612</v>
      </c>
    </row>
    <row r="1269" spans="1:10" x14ac:dyDescent="0.2">
      <c r="A1269" s="11" t="s">
        <v>113</v>
      </c>
      <c r="B1269" s="34" t="s">
        <v>114</v>
      </c>
      <c r="C1269" s="3">
        <v>0</v>
      </c>
      <c r="D1269" s="3">
        <v>0</v>
      </c>
      <c r="E1269" s="3">
        <v>0</v>
      </c>
      <c r="F1269" s="3">
        <v>0</v>
      </c>
      <c r="G1269" s="3">
        <f t="shared" si="114"/>
        <v>0</v>
      </c>
      <c r="H1269" s="8" t="e">
        <f t="shared" si="115"/>
        <v>#DIV/0!</v>
      </c>
      <c r="I1269" s="31">
        <f t="shared" si="116"/>
        <v>0</v>
      </c>
      <c r="J1269" s="22">
        <f t="shared" si="117"/>
        <v>0</v>
      </c>
    </row>
    <row r="1270" spans="1:10" x14ac:dyDescent="0.2">
      <c r="A1270" s="11" t="s">
        <v>115</v>
      </c>
      <c r="B1270" s="34" t="s">
        <v>116</v>
      </c>
      <c r="C1270" s="3">
        <v>0</v>
      </c>
      <c r="D1270" s="3">
        <v>0</v>
      </c>
      <c r="E1270" s="3">
        <v>0</v>
      </c>
      <c r="F1270" s="3">
        <v>0</v>
      </c>
      <c r="G1270" s="3">
        <f t="shared" si="114"/>
        <v>0</v>
      </c>
      <c r="H1270" s="8" t="e">
        <f t="shared" si="115"/>
        <v>#DIV/0!</v>
      </c>
      <c r="I1270" s="31">
        <f t="shared" si="116"/>
        <v>0</v>
      </c>
      <c r="J1270" s="22">
        <f t="shared" si="117"/>
        <v>0</v>
      </c>
    </row>
    <row r="1271" spans="1:10" x14ac:dyDescent="0.2">
      <c r="A1271" s="11" t="s">
        <v>117</v>
      </c>
      <c r="B1271" s="34" t="s">
        <v>118</v>
      </c>
      <c r="C1271" s="3">
        <v>0</v>
      </c>
      <c r="D1271" s="3">
        <v>0</v>
      </c>
      <c r="E1271" s="3">
        <v>0</v>
      </c>
      <c r="F1271" s="3">
        <v>0</v>
      </c>
      <c r="G1271" s="3">
        <f t="shared" si="114"/>
        <v>0</v>
      </c>
      <c r="H1271" s="8" t="e">
        <f t="shared" si="115"/>
        <v>#DIV/0!</v>
      </c>
      <c r="I1271" s="31">
        <f t="shared" si="116"/>
        <v>0</v>
      </c>
      <c r="J1271" s="22">
        <f t="shared" si="117"/>
        <v>0</v>
      </c>
    </row>
    <row r="1272" spans="1:10" x14ac:dyDescent="0.2">
      <c r="A1272" s="11" t="s">
        <v>119</v>
      </c>
      <c r="B1272" s="34" t="s">
        <v>120</v>
      </c>
      <c r="C1272" s="3">
        <v>0</v>
      </c>
      <c r="D1272" s="3">
        <v>0</v>
      </c>
      <c r="E1272" s="3">
        <v>0</v>
      </c>
      <c r="F1272" s="3">
        <v>0</v>
      </c>
      <c r="G1272" s="3">
        <f t="shared" si="114"/>
        <v>0</v>
      </c>
      <c r="H1272" s="8" t="e">
        <f t="shared" si="115"/>
        <v>#DIV/0!</v>
      </c>
      <c r="I1272" s="31">
        <f t="shared" si="116"/>
        <v>0</v>
      </c>
      <c r="J1272" s="22">
        <f t="shared" si="117"/>
        <v>0</v>
      </c>
    </row>
    <row r="1273" spans="1:10" x14ac:dyDescent="0.2">
      <c r="A1273" s="11" t="s">
        <v>121</v>
      </c>
      <c r="B1273" s="34" t="s">
        <v>122</v>
      </c>
      <c r="C1273" s="3">
        <v>0</v>
      </c>
      <c r="D1273" s="3">
        <v>0</v>
      </c>
      <c r="E1273" s="3">
        <v>0</v>
      </c>
      <c r="F1273" s="3">
        <v>0</v>
      </c>
      <c r="G1273" s="3">
        <f t="shared" si="114"/>
        <v>0</v>
      </c>
      <c r="H1273" s="8" t="e">
        <f t="shared" si="115"/>
        <v>#DIV/0!</v>
      </c>
      <c r="I1273" s="31">
        <f t="shared" si="116"/>
        <v>0</v>
      </c>
      <c r="J1273" s="22">
        <f t="shared" si="117"/>
        <v>0</v>
      </c>
    </row>
    <row r="1274" spans="1:10" x14ac:dyDescent="0.2">
      <c r="A1274" s="11" t="s">
        <v>123</v>
      </c>
      <c r="B1274" s="34" t="s">
        <v>124</v>
      </c>
      <c r="C1274" s="3">
        <v>0</v>
      </c>
      <c r="D1274" s="3">
        <v>0</v>
      </c>
      <c r="E1274" s="3">
        <v>0</v>
      </c>
      <c r="F1274" s="3">
        <v>0</v>
      </c>
      <c r="G1274" s="3">
        <f t="shared" si="114"/>
        <v>0</v>
      </c>
      <c r="H1274" s="8" t="e">
        <f t="shared" si="115"/>
        <v>#DIV/0!</v>
      </c>
      <c r="I1274" s="31">
        <f t="shared" si="116"/>
        <v>0</v>
      </c>
      <c r="J1274" s="22">
        <f t="shared" si="117"/>
        <v>0</v>
      </c>
    </row>
    <row r="1275" spans="1:10" x14ac:dyDescent="0.2">
      <c r="A1275" s="11" t="s">
        <v>127</v>
      </c>
      <c r="B1275" s="34" t="s">
        <v>128</v>
      </c>
      <c r="C1275" s="3">
        <v>0</v>
      </c>
      <c r="D1275" s="3">
        <v>0</v>
      </c>
      <c r="E1275" s="3">
        <v>0</v>
      </c>
      <c r="F1275" s="3">
        <v>0</v>
      </c>
      <c r="G1275" s="3">
        <f t="shared" si="114"/>
        <v>0</v>
      </c>
      <c r="H1275" s="8" t="e">
        <f t="shared" si="115"/>
        <v>#DIV/0!</v>
      </c>
      <c r="I1275" s="31">
        <f t="shared" si="116"/>
        <v>0</v>
      </c>
      <c r="J1275" s="22">
        <f t="shared" si="117"/>
        <v>0</v>
      </c>
    </row>
    <row r="1276" spans="1:10" x14ac:dyDescent="0.2">
      <c r="A1276" s="11" t="s">
        <v>133</v>
      </c>
      <c r="B1276" s="34" t="s">
        <v>134</v>
      </c>
      <c r="C1276" s="3">
        <v>0</v>
      </c>
      <c r="D1276" s="3">
        <v>0</v>
      </c>
      <c r="E1276" s="3">
        <v>0</v>
      </c>
      <c r="F1276" s="3">
        <v>0</v>
      </c>
      <c r="G1276" s="3">
        <f t="shared" si="114"/>
        <v>0</v>
      </c>
      <c r="H1276" s="8" t="e">
        <f t="shared" si="115"/>
        <v>#DIV/0!</v>
      </c>
      <c r="I1276" s="31">
        <f t="shared" si="116"/>
        <v>0</v>
      </c>
      <c r="J1276" s="22">
        <f t="shared" si="117"/>
        <v>0</v>
      </c>
    </row>
    <row r="1277" spans="1:10" x14ac:dyDescent="0.2">
      <c r="A1277" s="11" t="s">
        <v>135</v>
      </c>
      <c r="B1277" s="34" t="s">
        <v>136</v>
      </c>
      <c r="C1277" s="3">
        <v>16738.62</v>
      </c>
      <c r="D1277" s="70">
        <v>17745</v>
      </c>
      <c r="E1277" s="70">
        <v>17745</v>
      </c>
      <c r="F1277" s="70">
        <v>7692</v>
      </c>
      <c r="G1277" s="3">
        <f t="shared" si="114"/>
        <v>10053</v>
      </c>
      <c r="H1277" s="8">
        <f t="shared" si="115"/>
        <v>43.34742180896027</v>
      </c>
      <c r="I1277" s="31">
        <f t="shared" si="116"/>
        <v>-9046.619999999999</v>
      </c>
      <c r="J1277" s="22">
        <f t="shared" si="117"/>
        <v>-54.046390921115353</v>
      </c>
    </row>
    <row r="1278" spans="1:10" x14ac:dyDescent="0.2">
      <c r="A1278" s="11" t="s">
        <v>137</v>
      </c>
      <c r="B1278" s="34" t="s">
        <v>138</v>
      </c>
      <c r="C1278" s="3">
        <v>16738.62</v>
      </c>
      <c r="D1278" s="70">
        <v>17745</v>
      </c>
      <c r="E1278" s="70">
        <v>17745</v>
      </c>
      <c r="F1278" s="70">
        <v>7692</v>
      </c>
      <c r="G1278" s="3">
        <f t="shared" si="114"/>
        <v>10053</v>
      </c>
      <c r="H1278" s="8">
        <f t="shared" si="115"/>
        <v>43.34742180896027</v>
      </c>
      <c r="I1278" s="31">
        <f t="shared" si="116"/>
        <v>-9046.619999999999</v>
      </c>
      <c r="J1278" s="22">
        <f t="shared" si="117"/>
        <v>-54.046390921115353</v>
      </c>
    </row>
    <row r="1279" spans="1:10" x14ac:dyDescent="0.2">
      <c r="A1279" s="11" t="s">
        <v>139</v>
      </c>
      <c r="B1279" s="34" t="s">
        <v>140</v>
      </c>
      <c r="C1279" s="3">
        <v>16738.62</v>
      </c>
      <c r="D1279" s="70">
        <v>17745</v>
      </c>
      <c r="E1279" s="70">
        <v>17745</v>
      </c>
      <c r="F1279" s="70">
        <v>7692</v>
      </c>
      <c r="G1279" s="3">
        <f t="shared" si="114"/>
        <v>10053</v>
      </c>
      <c r="H1279" s="8">
        <f t="shared" si="115"/>
        <v>43.34742180896027</v>
      </c>
      <c r="I1279" s="31">
        <f t="shared" si="116"/>
        <v>-9046.619999999999</v>
      </c>
      <c r="J1279" s="22">
        <f t="shared" si="117"/>
        <v>-54.046390921115353</v>
      </c>
    </row>
    <row r="1280" spans="1:10" ht="25.5" x14ac:dyDescent="0.2">
      <c r="A1280" s="93" t="s">
        <v>198</v>
      </c>
      <c r="B1280" s="94" t="s">
        <v>199</v>
      </c>
      <c r="C1280" s="86">
        <v>131679.02000000002</v>
      </c>
      <c r="D1280" s="81">
        <v>122600</v>
      </c>
      <c r="E1280" s="81">
        <v>122600</v>
      </c>
      <c r="F1280" s="81">
        <v>96390</v>
      </c>
      <c r="G1280" s="86">
        <f t="shared" si="114"/>
        <v>26210</v>
      </c>
      <c r="H1280" s="89">
        <f t="shared" si="115"/>
        <v>78.621533442088094</v>
      </c>
      <c r="I1280" s="91">
        <f t="shared" si="116"/>
        <v>-35289.020000000019</v>
      </c>
      <c r="J1280" s="92">
        <f t="shared" si="117"/>
        <v>-26.799272959352223</v>
      </c>
    </row>
    <row r="1281" spans="1:10" x14ac:dyDescent="0.2">
      <c r="A1281" s="11" t="s">
        <v>99</v>
      </c>
      <c r="B1281" s="34" t="s">
        <v>100</v>
      </c>
      <c r="C1281" s="3">
        <v>79941.040000000008</v>
      </c>
      <c r="D1281" s="70">
        <v>27880</v>
      </c>
      <c r="E1281" s="70">
        <v>27880</v>
      </c>
      <c r="F1281" s="70">
        <v>11680</v>
      </c>
      <c r="G1281" s="3">
        <f t="shared" si="114"/>
        <v>16200</v>
      </c>
      <c r="H1281" s="8">
        <f t="shared" si="115"/>
        <v>41.89383070301291</v>
      </c>
      <c r="I1281" s="31">
        <f t="shared" si="116"/>
        <v>-68261.040000000008</v>
      </c>
      <c r="J1281" s="22">
        <f t="shared" si="117"/>
        <v>-85.38923186388368</v>
      </c>
    </row>
    <row r="1282" spans="1:10" x14ac:dyDescent="0.2">
      <c r="A1282" s="11" t="s">
        <v>101</v>
      </c>
      <c r="B1282" s="34" t="s">
        <v>102</v>
      </c>
      <c r="C1282" s="3">
        <v>0</v>
      </c>
      <c r="D1282" s="3">
        <v>0</v>
      </c>
      <c r="E1282" s="3">
        <v>0</v>
      </c>
      <c r="F1282" s="3">
        <v>0</v>
      </c>
      <c r="G1282" s="3">
        <f t="shared" si="114"/>
        <v>0</v>
      </c>
      <c r="H1282" s="8" t="e">
        <f t="shared" si="115"/>
        <v>#DIV/0!</v>
      </c>
      <c r="I1282" s="31">
        <f t="shared" si="116"/>
        <v>0</v>
      </c>
      <c r="J1282" s="22">
        <f t="shared" si="117"/>
        <v>0</v>
      </c>
    </row>
    <row r="1283" spans="1:10" x14ac:dyDescent="0.2">
      <c r="A1283" s="11" t="s">
        <v>103</v>
      </c>
      <c r="B1283" s="34" t="s">
        <v>104</v>
      </c>
      <c r="C1283" s="3">
        <v>0</v>
      </c>
      <c r="D1283" s="3">
        <v>0</v>
      </c>
      <c r="E1283" s="3">
        <v>0</v>
      </c>
      <c r="F1283" s="3">
        <v>0</v>
      </c>
      <c r="G1283" s="3">
        <f t="shared" si="114"/>
        <v>0</v>
      </c>
      <c r="H1283" s="8" t="e">
        <f t="shared" si="115"/>
        <v>#DIV/0!</v>
      </c>
      <c r="I1283" s="31">
        <f t="shared" si="116"/>
        <v>0</v>
      </c>
      <c r="J1283" s="22">
        <f t="shared" si="117"/>
        <v>0</v>
      </c>
    </row>
    <row r="1284" spans="1:10" x14ac:dyDescent="0.2">
      <c r="A1284" s="11" t="s">
        <v>105</v>
      </c>
      <c r="B1284" s="34" t="s">
        <v>106</v>
      </c>
      <c r="C1284" s="3">
        <v>0</v>
      </c>
      <c r="D1284" s="3">
        <v>0</v>
      </c>
      <c r="E1284" s="3">
        <v>0</v>
      </c>
      <c r="F1284" s="3">
        <v>0</v>
      </c>
      <c r="G1284" s="3">
        <f t="shared" si="114"/>
        <v>0</v>
      </c>
      <c r="H1284" s="8" t="e">
        <f t="shared" si="115"/>
        <v>#DIV/0!</v>
      </c>
      <c r="I1284" s="31">
        <f t="shared" si="116"/>
        <v>0</v>
      </c>
      <c r="J1284" s="22">
        <f t="shared" si="117"/>
        <v>0</v>
      </c>
    </row>
    <row r="1285" spans="1:10" x14ac:dyDescent="0.2">
      <c r="A1285" s="11" t="s">
        <v>107</v>
      </c>
      <c r="B1285" s="34" t="s">
        <v>108</v>
      </c>
      <c r="C1285" s="3">
        <v>0</v>
      </c>
      <c r="D1285" s="3">
        <v>0</v>
      </c>
      <c r="E1285" s="3">
        <v>0</v>
      </c>
      <c r="F1285" s="3">
        <v>0</v>
      </c>
      <c r="G1285" s="3">
        <f t="shared" si="114"/>
        <v>0</v>
      </c>
      <c r="H1285" s="8" t="e">
        <f t="shared" si="115"/>
        <v>#DIV/0!</v>
      </c>
      <c r="I1285" s="31">
        <f t="shared" si="116"/>
        <v>0</v>
      </c>
      <c r="J1285" s="22">
        <f t="shared" si="117"/>
        <v>0</v>
      </c>
    </row>
    <row r="1286" spans="1:10" x14ac:dyDescent="0.2">
      <c r="A1286" s="11" t="s">
        <v>109</v>
      </c>
      <c r="B1286" s="34" t="s">
        <v>110</v>
      </c>
      <c r="C1286" s="3">
        <v>79941.040000000008</v>
      </c>
      <c r="D1286" s="70">
        <v>27880</v>
      </c>
      <c r="E1286" s="70">
        <v>27880</v>
      </c>
      <c r="F1286" s="70">
        <v>11680</v>
      </c>
      <c r="G1286" s="3">
        <f t="shared" si="114"/>
        <v>16200</v>
      </c>
      <c r="H1286" s="8">
        <f t="shared" si="115"/>
        <v>41.89383070301291</v>
      </c>
      <c r="I1286" s="31">
        <f t="shared" si="116"/>
        <v>-68261.040000000008</v>
      </c>
      <c r="J1286" s="22">
        <f t="shared" si="117"/>
        <v>-85.38923186388368</v>
      </c>
    </row>
    <row r="1287" spans="1:10" x14ac:dyDescent="0.2">
      <c r="A1287" s="11" t="s">
        <v>111</v>
      </c>
      <c r="B1287" s="34" t="s">
        <v>112</v>
      </c>
      <c r="C1287" s="3">
        <v>44707.040000000001</v>
      </c>
      <c r="D1287" s="70">
        <v>12880</v>
      </c>
      <c r="E1287" s="70">
        <v>12880</v>
      </c>
      <c r="F1287" s="70">
        <v>5580</v>
      </c>
      <c r="G1287" s="3">
        <f t="shared" si="114"/>
        <v>7300</v>
      </c>
      <c r="H1287" s="8">
        <f t="shared" si="115"/>
        <v>43.322981366459629</v>
      </c>
      <c r="I1287" s="31">
        <f t="shared" si="116"/>
        <v>-39127.040000000001</v>
      </c>
      <c r="J1287" s="22">
        <f t="shared" si="117"/>
        <v>-87.518744251464653</v>
      </c>
    </row>
    <row r="1288" spans="1:10" x14ac:dyDescent="0.2">
      <c r="A1288" s="11" t="s">
        <v>113</v>
      </c>
      <c r="B1288" s="34" t="s">
        <v>114</v>
      </c>
      <c r="C1288" s="3">
        <v>35234</v>
      </c>
      <c r="D1288" s="3">
        <v>15000</v>
      </c>
      <c r="E1288" s="3">
        <v>15000</v>
      </c>
      <c r="F1288" s="3">
        <v>6100</v>
      </c>
      <c r="G1288" s="3">
        <f t="shared" si="114"/>
        <v>8900</v>
      </c>
      <c r="H1288" s="8">
        <f t="shared" si="115"/>
        <v>40.666666666666664</v>
      </c>
      <c r="I1288" s="31">
        <f t="shared" si="116"/>
        <v>-29134</v>
      </c>
      <c r="J1288" s="22">
        <f t="shared" si="117"/>
        <v>-82.687177158426522</v>
      </c>
    </row>
    <row r="1289" spans="1:10" x14ac:dyDescent="0.2">
      <c r="A1289" s="11" t="s">
        <v>115</v>
      </c>
      <c r="B1289" s="34" t="s">
        <v>116</v>
      </c>
      <c r="C1289" s="3">
        <v>0</v>
      </c>
      <c r="D1289" s="3">
        <v>0</v>
      </c>
      <c r="E1289" s="3">
        <v>0</v>
      </c>
      <c r="F1289" s="3">
        <v>0</v>
      </c>
      <c r="G1289" s="3">
        <f t="shared" si="114"/>
        <v>0</v>
      </c>
      <c r="H1289" s="8" t="e">
        <f t="shared" si="115"/>
        <v>#DIV/0!</v>
      </c>
      <c r="I1289" s="31">
        <f t="shared" si="116"/>
        <v>0</v>
      </c>
      <c r="J1289" s="22">
        <f t="shared" si="117"/>
        <v>0</v>
      </c>
    </row>
    <row r="1290" spans="1:10" x14ac:dyDescent="0.2">
      <c r="A1290" s="11" t="s">
        <v>117</v>
      </c>
      <c r="B1290" s="34" t="s">
        <v>118</v>
      </c>
      <c r="C1290" s="3">
        <v>0</v>
      </c>
      <c r="D1290" s="3">
        <v>0</v>
      </c>
      <c r="E1290" s="3">
        <v>0</v>
      </c>
      <c r="F1290" s="3">
        <v>0</v>
      </c>
      <c r="G1290" s="3">
        <f t="shared" si="114"/>
        <v>0</v>
      </c>
      <c r="H1290" s="8" t="e">
        <f t="shared" si="115"/>
        <v>#DIV/0!</v>
      </c>
      <c r="I1290" s="31">
        <f t="shared" si="116"/>
        <v>0</v>
      </c>
      <c r="J1290" s="22">
        <f t="shared" si="117"/>
        <v>0</v>
      </c>
    </row>
    <row r="1291" spans="1:10" x14ac:dyDescent="0.2">
      <c r="A1291" s="11" t="s">
        <v>119</v>
      </c>
      <c r="B1291" s="34" t="s">
        <v>120</v>
      </c>
      <c r="C1291" s="3">
        <v>0</v>
      </c>
      <c r="D1291" s="3">
        <v>0</v>
      </c>
      <c r="E1291" s="3">
        <v>0</v>
      </c>
      <c r="F1291" s="3">
        <v>0</v>
      </c>
      <c r="G1291" s="3">
        <f t="shared" si="114"/>
        <v>0</v>
      </c>
      <c r="H1291" s="8" t="e">
        <f t="shared" si="115"/>
        <v>#DIV/0!</v>
      </c>
      <c r="I1291" s="31">
        <f t="shared" si="116"/>
        <v>0</v>
      </c>
      <c r="J1291" s="22">
        <f t="shared" si="117"/>
        <v>0</v>
      </c>
    </row>
    <row r="1292" spans="1:10" x14ac:dyDescent="0.2">
      <c r="A1292" s="11" t="s">
        <v>121</v>
      </c>
      <c r="B1292" s="34" t="s">
        <v>122</v>
      </c>
      <c r="C1292" s="3">
        <v>0</v>
      </c>
      <c r="D1292" s="3">
        <v>0</v>
      </c>
      <c r="E1292" s="3">
        <v>0</v>
      </c>
      <c r="F1292" s="3">
        <v>0</v>
      </c>
      <c r="G1292" s="3">
        <f t="shared" si="114"/>
        <v>0</v>
      </c>
      <c r="H1292" s="8" t="e">
        <f t="shared" si="115"/>
        <v>#DIV/0!</v>
      </c>
      <c r="I1292" s="31">
        <f t="shared" si="116"/>
        <v>0</v>
      </c>
      <c r="J1292" s="22">
        <f t="shared" si="117"/>
        <v>0</v>
      </c>
    </row>
    <row r="1293" spans="1:10" x14ac:dyDescent="0.2">
      <c r="A1293" s="11" t="s">
        <v>123</v>
      </c>
      <c r="B1293" s="34" t="s">
        <v>124</v>
      </c>
      <c r="C1293" s="3">
        <v>0</v>
      </c>
      <c r="D1293" s="3">
        <v>0</v>
      </c>
      <c r="E1293" s="3">
        <v>0</v>
      </c>
      <c r="F1293" s="3">
        <v>0</v>
      </c>
      <c r="G1293" s="3">
        <f t="shared" si="114"/>
        <v>0</v>
      </c>
      <c r="H1293" s="8" t="e">
        <f t="shared" si="115"/>
        <v>#DIV/0!</v>
      </c>
      <c r="I1293" s="31">
        <f t="shared" si="116"/>
        <v>0</v>
      </c>
      <c r="J1293" s="22">
        <f t="shared" si="117"/>
        <v>0</v>
      </c>
    </row>
    <row r="1294" spans="1:10" x14ac:dyDescent="0.2">
      <c r="A1294" s="11" t="s">
        <v>127</v>
      </c>
      <c r="B1294" s="34" t="s">
        <v>128</v>
      </c>
      <c r="C1294" s="3">
        <v>0</v>
      </c>
      <c r="D1294" s="3">
        <v>0</v>
      </c>
      <c r="E1294" s="3">
        <v>0</v>
      </c>
      <c r="F1294" s="3">
        <v>0</v>
      </c>
      <c r="G1294" s="3">
        <f t="shared" si="114"/>
        <v>0</v>
      </c>
      <c r="H1294" s="8" t="e">
        <f t="shared" si="115"/>
        <v>#DIV/0!</v>
      </c>
      <c r="I1294" s="31">
        <f t="shared" si="116"/>
        <v>0</v>
      </c>
      <c r="J1294" s="22">
        <f t="shared" si="117"/>
        <v>0</v>
      </c>
    </row>
    <row r="1295" spans="1:10" x14ac:dyDescent="0.2">
      <c r="A1295" s="11" t="s">
        <v>133</v>
      </c>
      <c r="B1295" s="34" t="s">
        <v>134</v>
      </c>
      <c r="C1295" s="3">
        <v>0</v>
      </c>
      <c r="D1295" s="3">
        <v>0</v>
      </c>
      <c r="E1295" s="3">
        <v>0</v>
      </c>
      <c r="F1295" s="3">
        <v>0</v>
      </c>
      <c r="G1295" s="3">
        <f t="shared" si="114"/>
        <v>0</v>
      </c>
      <c r="H1295" s="8" t="e">
        <f t="shared" si="115"/>
        <v>#DIV/0!</v>
      </c>
      <c r="I1295" s="31">
        <f t="shared" si="116"/>
        <v>0</v>
      </c>
      <c r="J1295" s="22">
        <f t="shared" si="117"/>
        <v>0</v>
      </c>
    </row>
    <row r="1296" spans="1:10" x14ac:dyDescent="0.2">
      <c r="A1296" s="11" t="s">
        <v>135</v>
      </c>
      <c r="B1296" s="34" t="s">
        <v>136</v>
      </c>
      <c r="C1296" s="3">
        <v>51737.98</v>
      </c>
      <c r="D1296" s="70">
        <v>94720</v>
      </c>
      <c r="E1296" s="70">
        <v>94720</v>
      </c>
      <c r="F1296" s="70">
        <v>84710</v>
      </c>
      <c r="G1296" s="3">
        <f t="shared" si="114"/>
        <v>10010</v>
      </c>
      <c r="H1296" s="8">
        <f t="shared" si="115"/>
        <v>89.43201013513513</v>
      </c>
      <c r="I1296" s="31">
        <f t="shared" si="116"/>
        <v>32972.019999999997</v>
      </c>
      <c r="J1296" s="22">
        <f t="shared" si="117"/>
        <v>63.728850643183193</v>
      </c>
    </row>
    <row r="1297" spans="1:10" x14ac:dyDescent="0.2">
      <c r="A1297" s="11" t="s">
        <v>137</v>
      </c>
      <c r="B1297" s="34" t="s">
        <v>138</v>
      </c>
      <c r="C1297" s="3">
        <v>51737.98</v>
      </c>
      <c r="D1297" s="70">
        <v>94720</v>
      </c>
      <c r="E1297" s="70">
        <v>94720</v>
      </c>
      <c r="F1297" s="70">
        <v>84710</v>
      </c>
      <c r="G1297" s="3">
        <f t="shared" si="114"/>
        <v>10010</v>
      </c>
      <c r="H1297" s="8">
        <f t="shared" si="115"/>
        <v>89.43201013513513</v>
      </c>
      <c r="I1297" s="31">
        <f t="shared" si="116"/>
        <v>32972.019999999997</v>
      </c>
      <c r="J1297" s="22">
        <f t="shared" si="117"/>
        <v>63.728850643183193</v>
      </c>
    </row>
    <row r="1298" spans="1:10" x14ac:dyDescent="0.2">
      <c r="A1298" s="11" t="s">
        <v>139</v>
      </c>
      <c r="B1298" s="34" t="s">
        <v>140</v>
      </c>
      <c r="C1298" s="3">
        <v>51737.98</v>
      </c>
      <c r="D1298" s="70">
        <v>94720</v>
      </c>
      <c r="E1298" s="70">
        <v>94720</v>
      </c>
      <c r="F1298" s="70">
        <v>84710</v>
      </c>
      <c r="G1298" s="3">
        <f t="shared" si="114"/>
        <v>10010</v>
      </c>
      <c r="H1298" s="8">
        <f t="shared" si="115"/>
        <v>89.43201013513513</v>
      </c>
      <c r="I1298" s="31">
        <f t="shared" si="116"/>
        <v>32972.019999999997</v>
      </c>
      <c r="J1298" s="22">
        <f t="shared" si="117"/>
        <v>63.728850643183193</v>
      </c>
    </row>
    <row r="1299" spans="1:10" x14ac:dyDescent="0.2">
      <c r="A1299" s="93" t="s">
        <v>200</v>
      </c>
      <c r="B1299" s="94" t="s">
        <v>201</v>
      </c>
      <c r="C1299" s="86">
        <v>0</v>
      </c>
      <c r="D1299" s="86">
        <v>0</v>
      </c>
      <c r="E1299" s="86">
        <v>0</v>
      </c>
      <c r="F1299" s="86">
        <v>0</v>
      </c>
      <c r="G1299" s="86">
        <f t="shared" si="114"/>
        <v>0</v>
      </c>
      <c r="H1299" s="89" t="e">
        <f t="shared" si="115"/>
        <v>#DIV/0!</v>
      </c>
      <c r="I1299" s="91">
        <f t="shared" si="116"/>
        <v>0</v>
      </c>
      <c r="J1299" s="92">
        <f t="shared" si="117"/>
        <v>0</v>
      </c>
    </row>
    <row r="1300" spans="1:10" x14ac:dyDescent="0.2">
      <c r="A1300" s="11" t="s">
        <v>99</v>
      </c>
      <c r="B1300" s="34" t="s">
        <v>100</v>
      </c>
      <c r="C1300" s="3">
        <v>0</v>
      </c>
      <c r="D1300" s="3">
        <v>0</v>
      </c>
      <c r="E1300" s="3">
        <v>0</v>
      </c>
      <c r="F1300" s="3">
        <v>0</v>
      </c>
      <c r="G1300" s="3">
        <f t="shared" si="114"/>
        <v>0</v>
      </c>
      <c r="H1300" s="8" t="e">
        <f t="shared" si="115"/>
        <v>#DIV/0!</v>
      </c>
      <c r="I1300" s="31">
        <f t="shared" si="116"/>
        <v>0</v>
      </c>
      <c r="J1300" s="22">
        <f t="shared" si="117"/>
        <v>0</v>
      </c>
    </row>
    <row r="1301" spans="1:10" x14ac:dyDescent="0.2">
      <c r="A1301" s="11" t="s">
        <v>101</v>
      </c>
      <c r="B1301" s="34" t="s">
        <v>102</v>
      </c>
      <c r="C1301" s="3">
        <v>0</v>
      </c>
      <c r="D1301" s="3">
        <v>0</v>
      </c>
      <c r="E1301" s="3">
        <v>0</v>
      </c>
      <c r="F1301" s="3">
        <v>0</v>
      </c>
      <c r="G1301" s="3">
        <f t="shared" si="114"/>
        <v>0</v>
      </c>
      <c r="H1301" s="8" t="e">
        <f t="shared" si="115"/>
        <v>#DIV/0!</v>
      </c>
      <c r="I1301" s="31">
        <f t="shared" si="116"/>
        <v>0</v>
      </c>
      <c r="J1301" s="22">
        <f t="shared" si="117"/>
        <v>0</v>
      </c>
    </row>
    <row r="1302" spans="1:10" x14ac:dyDescent="0.2">
      <c r="A1302" s="11" t="s">
        <v>103</v>
      </c>
      <c r="B1302" s="34" t="s">
        <v>104</v>
      </c>
      <c r="C1302" s="3">
        <v>0</v>
      </c>
      <c r="D1302" s="3">
        <v>0</v>
      </c>
      <c r="E1302" s="3">
        <v>0</v>
      </c>
      <c r="F1302" s="3">
        <v>0</v>
      </c>
      <c r="G1302" s="3">
        <f t="shared" si="114"/>
        <v>0</v>
      </c>
      <c r="H1302" s="8" t="e">
        <f t="shared" si="115"/>
        <v>#DIV/0!</v>
      </c>
      <c r="I1302" s="31">
        <f t="shared" si="116"/>
        <v>0</v>
      </c>
      <c r="J1302" s="22">
        <f t="shared" si="117"/>
        <v>0</v>
      </c>
    </row>
    <row r="1303" spans="1:10" x14ac:dyDescent="0.2">
      <c r="A1303" s="11" t="s">
        <v>105</v>
      </c>
      <c r="B1303" s="34" t="s">
        <v>106</v>
      </c>
      <c r="C1303" s="3">
        <v>0</v>
      </c>
      <c r="D1303" s="3">
        <v>0</v>
      </c>
      <c r="E1303" s="3">
        <v>0</v>
      </c>
      <c r="F1303" s="3">
        <v>0</v>
      </c>
      <c r="G1303" s="3">
        <f t="shared" si="114"/>
        <v>0</v>
      </c>
      <c r="H1303" s="8" t="e">
        <f t="shared" si="115"/>
        <v>#DIV/0!</v>
      </c>
      <c r="I1303" s="31">
        <f t="shared" si="116"/>
        <v>0</v>
      </c>
      <c r="J1303" s="22">
        <f t="shared" si="117"/>
        <v>0</v>
      </c>
    </row>
    <row r="1304" spans="1:10" x14ac:dyDescent="0.2">
      <c r="A1304" s="11" t="s">
        <v>107</v>
      </c>
      <c r="B1304" s="34" t="s">
        <v>108</v>
      </c>
      <c r="C1304" s="3">
        <v>0</v>
      </c>
      <c r="D1304" s="3">
        <v>0</v>
      </c>
      <c r="E1304" s="3">
        <v>0</v>
      </c>
      <c r="F1304" s="3">
        <v>0</v>
      </c>
      <c r="G1304" s="3">
        <f t="shared" si="114"/>
        <v>0</v>
      </c>
      <c r="H1304" s="8" t="e">
        <f t="shared" si="115"/>
        <v>#DIV/0!</v>
      </c>
      <c r="I1304" s="31">
        <f t="shared" si="116"/>
        <v>0</v>
      </c>
      <c r="J1304" s="22">
        <f t="shared" si="117"/>
        <v>0</v>
      </c>
    </row>
    <row r="1305" spans="1:10" x14ac:dyDescent="0.2">
      <c r="A1305" s="93" t="s">
        <v>202</v>
      </c>
      <c r="B1305" s="94" t="s">
        <v>203</v>
      </c>
      <c r="C1305" s="86">
        <v>0</v>
      </c>
      <c r="D1305" s="86">
        <v>0</v>
      </c>
      <c r="E1305" s="86">
        <v>0</v>
      </c>
      <c r="F1305" s="86">
        <v>0</v>
      </c>
      <c r="G1305" s="86">
        <f t="shared" si="114"/>
        <v>0</v>
      </c>
      <c r="H1305" s="89" t="e">
        <f t="shared" si="115"/>
        <v>#DIV/0!</v>
      </c>
      <c r="I1305" s="91">
        <f t="shared" si="116"/>
        <v>0</v>
      </c>
      <c r="J1305" s="92">
        <f t="shared" si="117"/>
        <v>0</v>
      </c>
    </row>
    <row r="1306" spans="1:10" x14ac:dyDescent="0.2">
      <c r="A1306" s="11" t="s">
        <v>99</v>
      </c>
      <c r="B1306" s="34" t="s">
        <v>100</v>
      </c>
      <c r="C1306" s="3">
        <v>0</v>
      </c>
      <c r="D1306" s="3">
        <v>0</v>
      </c>
      <c r="E1306" s="3">
        <v>0</v>
      </c>
      <c r="F1306" s="3">
        <v>0</v>
      </c>
      <c r="G1306" s="3">
        <f t="shared" si="114"/>
        <v>0</v>
      </c>
      <c r="H1306" s="8" t="e">
        <f t="shared" si="115"/>
        <v>#DIV/0!</v>
      </c>
      <c r="I1306" s="31">
        <f t="shared" si="116"/>
        <v>0</v>
      </c>
      <c r="J1306" s="22">
        <f t="shared" si="117"/>
        <v>0</v>
      </c>
    </row>
    <row r="1307" spans="1:10" x14ac:dyDescent="0.2">
      <c r="A1307" s="11" t="s">
        <v>109</v>
      </c>
      <c r="B1307" s="34" t="s">
        <v>110</v>
      </c>
      <c r="C1307" s="3">
        <v>0</v>
      </c>
      <c r="D1307" s="3">
        <v>0</v>
      </c>
      <c r="E1307" s="3">
        <v>0</v>
      </c>
      <c r="F1307" s="3">
        <v>0</v>
      </c>
      <c r="G1307" s="3">
        <f t="shared" si="114"/>
        <v>0</v>
      </c>
      <c r="H1307" s="8" t="e">
        <f t="shared" si="115"/>
        <v>#DIV/0!</v>
      </c>
      <c r="I1307" s="31">
        <f t="shared" si="116"/>
        <v>0</v>
      </c>
      <c r="J1307" s="22">
        <f t="shared" si="117"/>
        <v>0</v>
      </c>
    </row>
    <row r="1308" spans="1:10" ht="25.5" x14ac:dyDescent="0.2">
      <c r="A1308" s="11" t="s">
        <v>129</v>
      </c>
      <c r="B1308" s="34" t="s">
        <v>130</v>
      </c>
      <c r="C1308" s="3">
        <v>0</v>
      </c>
      <c r="D1308" s="3">
        <v>0</v>
      </c>
      <c r="E1308" s="3">
        <v>0</v>
      </c>
      <c r="F1308" s="3">
        <v>0</v>
      </c>
      <c r="G1308" s="3">
        <f t="shared" si="114"/>
        <v>0</v>
      </c>
      <c r="H1308" s="8" t="e">
        <f t="shared" si="115"/>
        <v>#DIV/0!</v>
      </c>
      <c r="I1308" s="31">
        <f t="shared" si="116"/>
        <v>0</v>
      </c>
      <c r="J1308" s="22">
        <f t="shared" si="117"/>
        <v>0</v>
      </c>
    </row>
    <row r="1309" spans="1:10" ht="25.5" x14ac:dyDescent="0.2">
      <c r="A1309" s="11" t="s">
        <v>131</v>
      </c>
      <c r="B1309" s="34" t="s">
        <v>132</v>
      </c>
      <c r="C1309" s="3">
        <v>0</v>
      </c>
      <c r="D1309" s="3">
        <v>0</v>
      </c>
      <c r="E1309" s="3">
        <v>0</v>
      </c>
      <c r="F1309" s="3">
        <v>0</v>
      </c>
      <c r="G1309" s="3">
        <f t="shared" si="114"/>
        <v>0</v>
      </c>
      <c r="H1309" s="8" t="e">
        <f t="shared" si="115"/>
        <v>#DIV/0!</v>
      </c>
      <c r="I1309" s="31">
        <f t="shared" si="116"/>
        <v>0</v>
      </c>
      <c r="J1309" s="22">
        <f t="shared" si="117"/>
        <v>0</v>
      </c>
    </row>
    <row r="1310" spans="1:10" x14ac:dyDescent="0.2">
      <c r="A1310" s="93" t="s">
        <v>204</v>
      </c>
      <c r="B1310" s="94" t="s">
        <v>205</v>
      </c>
      <c r="C1310" s="86">
        <v>164400</v>
      </c>
      <c r="D1310" s="86">
        <v>7000</v>
      </c>
      <c r="E1310" s="86">
        <v>7000</v>
      </c>
      <c r="F1310" s="86">
        <v>7000</v>
      </c>
      <c r="G1310" s="86">
        <f t="shared" si="114"/>
        <v>0</v>
      </c>
      <c r="H1310" s="89">
        <f t="shared" si="115"/>
        <v>100</v>
      </c>
      <c r="I1310" s="91">
        <f t="shared" si="116"/>
        <v>-157400</v>
      </c>
      <c r="J1310" s="92">
        <f t="shared" si="117"/>
        <v>-95.742092457420924</v>
      </c>
    </row>
    <row r="1311" spans="1:10" x14ac:dyDescent="0.2">
      <c r="A1311" s="11" t="s">
        <v>99</v>
      </c>
      <c r="B1311" s="34" t="s">
        <v>100</v>
      </c>
      <c r="C1311" s="3">
        <v>0</v>
      </c>
      <c r="D1311" s="3">
        <v>0</v>
      </c>
      <c r="E1311" s="3">
        <v>0</v>
      </c>
      <c r="F1311" s="3">
        <v>0</v>
      </c>
      <c r="G1311" s="3">
        <f t="shared" si="114"/>
        <v>0</v>
      </c>
      <c r="H1311" s="8" t="e">
        <f t="shared" si="115"/>
        <v>#DIV/0!</v>
      </c>
      <c r="I1311" s="31">
        <f t="shared" si="116"/>
        <v>0</v>
      </c>
      <c r="J1311" s="22">
        <f t="shared" si="117"/>
        <v>0</v>
      </c>
    </row>
    <row r="1312" spans="1:10" x14ac:dyDescent="0.2">
      <c r="A1312" s="11" t="s">
        <v>174</v>
      </c>
      <c r="B1312" s="34" t="s">
        <v>175</v>
      </c>
      <c r="C1312" s="3">
        <v>0</v>
      </c>
      <c r="D1312" s="3">
        <v>0</v>
      </c>
      <c r="E1312" s="3">
        <v>0</v>
      </c>
      <c r="F1312" s="3">
        <v>0</v>
      </c>
      <c r="G1312" s="3">
        <f t="shared" si="114"/>
        <v>0</v>
      </c>
      <c r="H1312" s="8" t="e">
        <f t="shared" si="115"/>
        <v>#DIV/0!</v>
      </c>
      <c r="I1312" s="31">
        <f t="shared" si="116"/>
        <v>0</v>
      </c>
      <c r="J1312" s="22">
        <f t="shared" si="117"/>
        <v>0</v>
      </c>
    </row>
    <row r="1313" spans="1:10" x14ac:dyDescent="0.2">
      <c r="A1313" s="11" t="s">
        <v>176</v>
      </c>
      <c r="B1313" s="34" t="s">
        <v>177</v>
      </c>
      <c r="C1313" s="3">
        <v>0</v>
      </c>
      <c r="D1313" s="3">
        <v>0</v>
      </c>
      <c r="E1313" s="3">
        <v>0</v>
      </c>
      <c r="F1313" s="3">
        <v>0</v>
      </c>
      <c r="G1313" s="3">
        <f t="shared" si="114"/>
        <v>0</v>
      </c>
      <c r="H1313" s="8" t="e">
        <f t="shared" si="115"/>
        <v>#DIV/0!</v>
      </c>
      <c r="I1313" s="31">
        <f t="shared" si="116"/>
        <v>0</v>
      </c>
      <c r="J1313" s="22">
        <f t="shared" si="117"/>
        <v>0</v>
      </c>
    </row>
    <row r="1314" spans="1:10" x14ac:dyDescent="0.2">
      <c r="A1314" s="11" t="s">
        <v>135</v>
      </c>
      <c r="B1314" s="34" t="s">
        <v>136</v>
      </c>
      <c r="C1314" s="3">
        <v>164400</v>
      </c>
      <c r="D1314" s="3">
        <v>7000</v>
      </c>
      <c r="E1314" s="3">
        <v>7000</v>
      </c>
      <c r="F1314" s="3">
        <v>7000</v>
      </c>
      <c r="G1314" s="3">
        <f t="shared" si="114"/>
        <v>0</v>
      </c>
      <c r="H1314" s="8">
        <f t="shared" si="115"/>
        <v>100</v>
      </c>
      <c r="I1314" s="31">
        <f t="shared" si="116"/>
        <v>-157400</v>
      </c>
      <c r="J1314" s="22">
        <f t="shared" si="117"/>
        <v>-95.742092457420924</v>
      </c>
    </row>
    <row r="1315" spans="1:10" x14ac:dyDescent="0.2">
      <c r="A1315" s="11" t="s">
        <v>178</v>
      </c>
      <c r="B1315" s="34" t="s">
        <v>179</v>
      </c>
      <c r="C1315" s="3">
        <v>164400</v>
      </c>
      <c r="D1315" s="3">
        <v>7000</v>
      </c>
      <c r="E1315" s="3">
        <v>7000</v>
      </c>
      <c r="F1315" s="3">
        <v>7000</v>
      </c>
      <c r="G1315" s="3">
        <f t="shared" si="114"/>
        <v>0</v>
      </c>
      <c r="H1315" s="8">
        <f t="shared" si="115"/>
        <v>100</v>
      </c>
      <c r="I1315" s="31">
        <f t="shared" si="116"/>
        <v>-157400</v>
      </c>
      <c r="J1315" s="22">
        <f t="shared" si="117"/>
        <v>-95.742092457420924</v>
      </c>
    </row>
    <row r="1316" spans="1:10" x14ac:dyDescent="0.2">
      <c r="A1316" s="11" t="s">
        <v>180</v>
      </c>
      <c r="B1316" s="34" t="s">
        <v>181</v>
      </c>
      <c r="C1316" s="3">
        <v>164400</v>
      </c>
      <c r="D1316" s="3">
        <v>7000</v>
      </c>
      <c r="E1316" s="3">
        <v>7000</v>
      </c>
      <c r="F1316" s="3">
        <v>7000</v>
      </c>
      <c r="G1316" s="3">
        <f t="shared" si="114"/>
        <v>0</v>
      </c>
      <c r="H1316" s="8">
        <f t="shared" si="115"/>
        <v>100</v>
      </c>
      <c r="I1316" s="31">
        <f t="shared" si="116"/>
        <v>-157400</v>
      </c>
      <c r="J1316" s="22">
        <f t="shared" si="117"/>
        <v>-95.742092457420924</v>
      </c>
    </row>
    <row r="1317" spans="1:10" ht="25.5" x14ac:dyDescent="0.2">
      <c r="A1317" s="93" t="s">
        <v>206</v>
      </c>
      <c r="B1317" s="94" t="s">
        <v>207</v>
      </c>
      <c r="C1317" s="86">
        <v>164400</v>
      </c>
      <c r="D1317" s="86">
        <v>7000</v>
      </c>
      <c r="E1317" s="86">
        <v>7000</v>
      </c>
      <c r="F1317" s="86">
        <v>7000</v>
      </c>
      <c r="G1317" s="86">
        <f t="shared" si="114"/>
        <v>0</v>
      </c>
      <c r="H1317" s="89">
        <f t="shared" si="115"/>
        <v>100</v>
      </c>
      <c r="I1317" s="91">
        <f t="shared" si="116"/>
        <v>-157400</v>
      </c>
      <c r="J1317" s="92">
        <f t="shared" si="117"/>
        <v>-95.742092457420924</v>
      </c>
    </row>
    <row r="1318" spans="1:10" x14ac:dyDescent="0.2">
      <c r="A1318" s="11" t="s">
        <v>99</v>
      </c>
      <c r="B1318" s="34" t="s">
        <v>100</v>
      </c>
      <c r="C1318" s="3">
        <v>0</v>
      </c>
      <c r="D1318" s="3">
        <v>0</v>
      </c>
      <c r="E1318" s="3">
        <v>0</v>
      </c>
      <c r="F1318" s="3">
        <v>0</v>
      </c>
      <c r="G1318" s="3">
        <f t="shared" si="114"/>
        <v>0</v>
      </c>
      <c r="H1318" s="8" t="e">
        <f t="shared" si="115"/>
        <v>#DIV/0!</v>
      </c>
      <c r="I1318" s="31">
        <f t="shared" si="116"/>
        <v>0</v>
      </c>
      <c r="J1318" s="22">
        <f t="shared" si="117"/>
        <v>0</v>
      </c>
    </row>
    <row r="1319" spans="1:10" x14ac:dyDescent="0.2">
      <c r="A1319" s="11" t="s">
        <v>174</v>
      </c>
      <c r="B1319" s="34" t="s">
        <v>175</v>
      </c>
      <c r="C1319" s="3">
        <v>0</v>
      </c>
      <c r="D1319" s="3">
        <v>0</v>
      </c>
      <c r="E1319" s="3">
        <v>0</v>
      </c>
      <c r="F1319" s="3">
        <v>0</v>
      </c>
      <c r="G1319" s="3">
        <f t="shared" si="114"/>
        <v>0</v>
      </c>
      <c r="H1319" s="8" t="e">
        <f t="shared" si="115"/>
        <v>#DIV/0!</v>
      </c>
      <c r="I1319" s="31">
        <f t="shared" si="116"/>
        <v>0</v>
      </c>
      <c r="J1319" s="22">
        <f t="shared" si="117"/>
        <v>0</v>
      </c>
    </row>
    <row r="1320" spans="1:10" x14ac:dyDescent="0.2">
      <c r="A1320" s="11" t="s">
        <v>176</v>
      </c>
      <c r="B1320" s="34" t="s">
        <v>177</v>
      </c>
      <c r="C1320" s="3">
        <v>0</v>
      </c>
      <c r="D1320" s="3">
        <v>0</v>
      </c>
      <c r="E1320" s="3">
        <v>0</v>
      </c>
      <c r="F1320" s="3">
        <v>0</v>
      </c>
      <c r="G1320" s="3">
        <f t="shared" ref="G1320:G1385" si="118">E1320-F1320</f>
        <v>0</v>
      </c>
      <c r="H1320" s="8" t="e">
        <f t="shared" ref="H1320:H1385" si="119">F1320/E1320*100</f>
        <v>#DIV/0!</v>
      </c>
      <c r="I1320" s="31">
        <f t="shared" ref="I1320:I1385" si="120">F1320-C1320</f>
        <v>0</v>
      </c>
      <c r="J1320" s="22">
        <f t="shared" ref="J1320:J1385" si="121">IF(C1320=0,0,F1320/C1320*100-100)</f>
        <v>0</v>
      </c>
    </row>
    <row r="1321" spans="1:10" x14ac:dyDescent="0.2">
      <c r="A1321" s="11" t="s">
        <v>135</v>
      </c>
      <c r="B1321" s="34" t="s">
        <v>136</v>
      </c>
      <c r="C1321" s="3">
        <v>164400</v>
      </c>
      <c r="D1321" s="3">
        <v>7000</v>
      </c>
      <c r="E1321" s="3">
        <v>7000</v>
      </c>
      <c r="F1321" s="3">
        <v>7000</v>
      </c>
      <c r="G1321" s="3">
        <f t="shared" si="118"/>
        <v>0</v>
      </c>
      <c r="H1321" s="8">
        <f t="shared" si="119"/>
        <v>100</v>
      </c>
      <c r="I1321" s="31">
        <f t="shared" si="120"/>
        <v>-157400</v>
      </c>
      <c r="J1321" s="22">
        <f t="shared" si="121"/>
        <v>-95.742092457420924</v>
      </c>
    </row>
    <row r="1322" spans="1:10" x14ac:dyDescent="0.2">
      <c r="A1322" s="11" t="s">
        <v>178</v>
      </c>
      <c r="B1322" s="34" t="s">
        <v>179</v>
      </c>
      <c r="C1322" s="3">
        <v>164400</v>
      </c>
      <c r="D1322" s="3">
        <v>7000</v>
      </c>
      <c r="E1322" s="3">
        <v>7000</v>
      </c>
      <c r="F1322" s="3">
        <v>7000</v>
      </c>
      <c r="G1322" s="3">
        <f t="shared" si="118"/>
        <v>0</v>
      </c>
      <c r="H1322" s="8">
        <f t="shared" si="119"/>
        <v>100</v>
      </c>
      <c r="I1322" s="31">
        <f t="shared" si="120"/>
        <v>-157400</v>
      </c>
      <c r="J1322" s="22">
        <f t="shared" si="121"/>
        <v>-95.742092457420924</v>
      </c>
    </row>
    <row r="1323" spans="1:10" x14ac:dyDescent="0.2">
      <c r="A1323" s="11" t="s">
        <v>180</v>
      </c>
      <c r="B1323" s="34" t="s">
        <v>181</v>
      </c>
      <c r="C1323" s="3">
        <v>164400</v>
      </c>
      <c r="D1323" s="3">
        <v>7000</v>
      </c>
      <c r="E1323" s="3">
        <v>7000</v>
      </c>
      <c r="F1323" s="3">
        <v>7000</v>
      </c>
      <c r="G1323" s="3">
        <f t="shared" si="118"/>
        <v>0</v>
      </c>
      <c r="H1323" s="8">
        <f t="shared" si="119"/>
        <v>100</v>
      </c>
      <c r="I1323" s="31">
        <f t="shared" si="120"/>
        <v>-157400</v>
      </c>
      <c r="J1323" s="22">
        <f t="shared" si="121"/>
        <v>-95.742092457420924</v>
      </c>
    </row>
    <row r="1324" spans="1:10" x14ac:dyDescent="0.2">
      <c r="A1324" s="93" t="s">
        <v>208</v>
      </c>
      <c r="B1324" s="94" t="s">
        <v>209</v>
      </c>
      <c r="C1324" s="86">
        <v>1575929.04</v>
      </c>
      <c r="D1324" s="80">
        <v>250000</v>
      </c>
      <c r="E1324" s="80">
        <v>250000</v>
      </c>
      <c r="F1324" s="80">
        <v>249550</v>
      </c>
      <c r="G1324" s="86">
        <f t="shared" si="118"/>
        <v>450</v>
      </c>
      <c r="H1324" s="89">
        <f t="shared" si="119"/>
        <v>99.82</v>
      </c>
      <c r="I1324" s="91">
        <f t="shared" si="120"/>
        <v>-1326379.04</v>
      </c>
      <c r="J1324" s="92">
        <f t="shared" si="121"/>
        <v>-84.16489615547664</v>
      </c>
    </row>
    <row r="1325" spans="1:10" x14ac:dyDescent="0.2">
      <c r="A1325" s="11" t="s">
        <v>99</v>
      </c>
      <c r="B1325" s="34" t="s">
        <v>100</v>
      </c>
      <c r="C1325" s="3">
        <v>10063.6</v>
      </c>
      <c r="D1325" s="3">
        <v>0</v>
      </c>
      <c r="E1325" s="3">
        <v>0</v>
      </c>
      <c r="F1325" s="3">
        <v>0</v>
      </c>
      <c r="G1325" s="3">
        <f t="shared" si="118"/>
        <v>0</v>
      </c>
      <c r="H1325" s="8" t="e">
        <f t="shared" si="119"/>
        <v>#DIV/0!</v>
      </c>
      <c r="I1325" s="31">
        <f t="shared" si="120"/>
        <v>-10063.6</v>
      </c>
      <c r="J1325" s="22">
        <f t="shared" si="121"/>
        <v>-100</v>
      </c>
    </row>
    <row r="1326" spans="1:10" x14ac:dyDescent="0.2">
      <c r="A1326" s="11" t="s">
        <v>109</v>
      </c>
      <c r="B1326" s="34" t="s">
        <v>110</v>
      </c>
      <c r="C1326" s="3">
        <v>10063.6</v>
      </c>
      <c r="D1326" s="3">
        <v>0</v>
      </c>
      <c r="E1326" s="3">
        <v>0</v>
      </c>
      <c r="F1326" s="3">
        <v>0</v>
      </c>
      <c r="G1326" s="3">
        <f t="shared" si="118"/>
        <v>0</v>
      </c>
      <c r="H1326" s="8" t="e">
        <f t="shared" si="119"/>
        <v>#DIV/0!</v>
      </c>
      <c r="I1326" s="31">
        <f t="shared" si="120"/>
        <v>-10063.6</v>
      </c>
      <c r="J1326" s="22">
        <f t="shared" si="121"/>
        <v>-100</v>
      </c>
    </row>
    <row r="1327" spans="1:10" x14ac:dyDescent="0.2">
      <c r="A1327" s="11" t="s">
        <v>111</v>
      </c>
      <c r="B1327" s="34" t="s">
        <v>112</v>
      </c>
      <c r="C1327" s="3">
        <v>10063.6</v>
      </c>
      <c r="D1327" s="3">
        <v>0</v>
      </c>
      <c r="E1327" s="3">
        <v>0</v>
      </c>
      <c r="F1327" s="3">
        <v>0</v>
      </c>
      <c r="G1327" s="3">
        <f t="shared" si="118"/>
        <v>0</v>
      </c>
      <c r="H1327" s="8" t="e">
        <f t="shared" si="119"/>
        <v>#DIV/0!</v>
      </c>
      <c r="I1327" s="31">
        <f t="shared" si="120"/>
        <v>-10063.6</v>
      </c>
      <c r="J1327" s="22">
        <f t="shared" si="121"/>
        <v>-100</v>
      </c>
    </row>
    <row r="1328" spans="1:10" x14ac:dyDescent="0.2">
      <c r="A1328" s="11" t="s">
        <v>113</v>
      </c>
      <c r="B1328" s="34" t="s">
        <v>114</v>
      </c>
      <c r="C1328" s="3">
        <v>0</v>
      </c>
      <c r="D1328" s="3">
        <v>0</v>
      </c>
      <c r="E1328" s="3">
        <v>0</v>
      </c>
      <c r="F1328" s="3">
        <v>0</v>
      </c>
      <c r="G1328" s="3">
        <f t="shared" si="118"/>
        <v>0</v>
      </c>
      <c r="H1328" s="8" t="e">
        <f t="shared" si="119"/>
        <v>#DIV/0!</v>
      </c>
      <c r="I1328" s="31">
        <f t="shared" si="120"/>
        <v>0</v>
      </c>
      <c r="J1328" s="22">
        <f t="shared" si="121"/>
        <v>0</v>
      </c>
    </row>
    <row r="1329" spans="1:10" x14ac:dyDescent="0.2">
      <c r="A1329" s="11" t="s">
        <v>117</v>
      </c>
      <c r="B1329" s="34" t="s">
        <v>118</v>
      </c>
      <c r="C1329" s="3">
        <v>0</v>
      </c>
      <c r="D1329" s="3">
        <v>0</v>
      </c>
      <c r="E1329" s="3">
        <v>0</v>
      </c>
      <c r="F1329" s="3">
        <v>0</v>
      </c>
      <c r="G1329" s="3">
        <f t="shared" si="118"/>
        <v>0</v>
      </c>
      <c r="H1329" s="8" t="e">
        <f t="shared" si="119"/>
        <v>#DIV/0!</v>
      </c>
      <c r="I1329" s="31">
        <f t="shared" si="120"/>
        <v>0</v>
      </c>
      <c r="J1329" s="22">
        <f t="shared" si="121"/>
        <v>0</v>
      </c>
    </row>
    <row r="1330" spans="1:10" x14ac:dyDescent="0.2">
      <c r="A1330" s="11" t="s">
        <v>121</v>
      </c>
      <c r="B1330" s="34" t="s">
        <v>122</v>
      </c>
      <c r="C1330" s="3">
        <v>0</v>
      </c>
      <c r="D1330" s="3">
        <v>0</v>
      </c>
      <c r="E1330" s="3">
        <v>0</v>
      </c>
      <c r="F1330" s="3">
        <v>0</v>
      </c>
      <c r="G1330" s="3">
        <f t="shared" si="118"/>
        <v>0</v>
      </c>
      <c r="H1330" s="8" t="e">
        <f t="shared" si="119"/>
        <v>#DIV/0!</v>
      </c>
      <c r="I1330" s="31">
        <f t="shared" si="120"/>
        <v>0</v>
      </c>
      <c r="J1330" s="22">
        <f t="shared" si="121"/>
        <v>0</v>
      </c>
    </row>
    <row r="1331" spans="1:10" x14ac:dyDescent="0.2">
      <c r="A1331" s="11" t="s">
        <v>123</v>
      </c>
      <c r="B1331" s="34" t="s">
        <v>124</v>
      </c>
      <c r="C1331" s="3">
        <v>0</v>
      </c>
      <c r="D1331" s="3">
        <v>0</v>
      </c>
      <c r="E1331" s="3">
        <v>0</v>
      </c>
      <c r="F1331" s="3">
        <v>0</v>
      </c>
      <c r="G1331" s="3">
        <f t="shared" si="118"/>
        <v>0</v>
      </c>
      <c r="H1331" s="8" t="e">
        <f t="shared" si="119"/>
        <v>#DIV/0!</v>
      </c>
      <c r="I1331" s="31">
        <f t="shared" si="120"/>
        <v>0</v>
      </c>
      <c r="J1331" s="22">
        <f t="shared" si="121"/>
        <v>0</v>
      </c>
    </row>
    <row r="1332" spans="1:10" x14ac:dyDescent="0.2">
      <c r="A1332" s="11" t="s">
        <v>125</v>
      </c>
      <c r="B1332" s="34" t="s">
        <v>126</v>
      </c>
      <c r="C1332" s="3">
        <v>0</v>
      </c>
      <c r="D1332" s="3">
        <v>0</v>
      </c>
      <c r="E1332" s="3">
        <v>0</v>
      </c>
      <c r="F1332" s="3">
        <v>0</v>
      </c>
      <c r="G1332" s="3">
        <f t="shared" si="118"/>
        <v>0</v>
      </c>
      <c r="H1332" s="8" t="e">
        <f t="shared" si="119"/>
        <v>#DIV/0!</v>
      </c>
      <c r="I1332" s="31">
        <f t="shared" si="120"/>
        <v>0</v>
      </c>
      <c r="J1332" s="22">
        <f t="shared" si="121"/>
        <v>0</v>
      </c>
    </row>
    <row r="1333" spans="1:10" x14ac:dyDescent="0.2">
      <c r="A1333" s="11" t="s">
        <v>133</v>
      </c>
      <c r="B1333" s="34" t="s">
        <v>134</v>
      </c>
      <c r="C1333" s="3">
        <v>0</v>
      </c>
      <c r="D1333" s="3">
        <v>0</v>
      </c>
      <c r="E1333" s="3">
        <v>0</v>
      </c>
      <c r="F1333" s="3">
        <v>0</v>
      </c>
      <c r="G1333" s="3">
        <f t="shared" si="118"/>
        <v>0</v>
      </c>
      <c r="H1333" s="8" t="e">
        <f t="shared" si="119"/>
        <v>#DIV/0!</v>
      </c>
      <c r="I1333" s="31">
        <f t="shared" si="120"/>
        <v>0</v>
      </c>
      <c r="J1333" s="22">
        <f t="shared" si="121"/>
        <v>0</v>
      </c>
    </row>
    <row r="1334" spans="1:10" x14ac:dyDescent="0.2">
      <c r="A1334" s="11" t="s">
        <v>135</v>
      </c>
      <c r="B1334" s="34" t="s">
        <v>136</v>
      </c>
      <c r="C1334" s="3">
        <v>1565865.44</v>
      </c>
      <c r="D1334" s="3">
        <v>0</v>
      </c>
      <c r="E1334" s="3">
        <v>0</v>
      </c>
      <c r="F1334" s="3">
        <v>0</v>
      </c>
      <c r="G1334" s="3">
        <f t="shared" si="118"/>
        <v>0</v>
      </c>
      <c r="H1334" s="8" t="e">
        <f t="shared" si="119"/>
        <v>#DIV/0!</v>
      </c>
      <c r="I1334" s="31">
        <f t="shared" si="120"/>
        <v>-1565865.44</v>
      </c>
      <c r="J1334" s="22">
        <f t="shared" si="121"/>
        <v>-100</v>
      </c>
    </row>
    <row r="1335" spans="1:10" x14ac:dyDescent="0.2">
      <c r="A1335" s="11" t="s">
        <v>137</v>
      </c>
      <c r="B1335" s="34" t="s">
        <v>138</v>
      </c>
      <c r="C1335" s="3">
        <v>1565865.44</v>
      </c>
      <c r="D1335" s="3">
        <v>0</v>
      </c>
      <c r="E1335" s="3">
        <v>0</v>
      </c>
      <c r="F1335" s="3">
        <v>0</v>
      </c>
      <c r="G1335" s="3">
        <f t="shared" si="118"/>
        <v>0</v>
      </c>
      <c r="H1335" s="8" t="e">
        <f t="shared" si="119"/>
        <v>#DIV/0!</v>
      </c>
      <c r="I1335" s="31">
        <f t="shared" si="120"/>
        <v>-1565865.44</v>
      </c>
      <c r="J1335" s="22">
        <f t="shared" si="121"/>
        <v>-100</v>
      </c>
    </row>
    <row r="1336" spans="1:10" x14ac:dyDescent="0.2">
      <c r="A1336" s="11" t="s">
        <v>139</v>
      </c>
      <c r="B1336" s="34" t="s">
        <v>140</v>
      </c>
      <c r="C1336" s="3">
        <v>1565865.44</v>
      </c>
      <c r="D1336" s="3">
        <v>0</v>
      </c>
      <c r="E1336" s="3">
        <v>0</v>
      </c>
      <c r="F1336" s="3">
        <v>0</v>
      </c>
      <c r="G1336" s="3">
        <f t="shared" si="118"/>
        <v>0</v>
      </c>
      <c r="H1336" s="8" t="e">
        <f t="shared" si="119"/>
        <v>#DIV/0!</v>
      </c>
      <c r="I1336" s="31">
        <f t="shared" si="120"/>
        <v>-1565865.44</v>
      </c>
      <c r="J1336" s="22">
        <f t="shared" si="121"/>
        <v>-100</v>
      </c>
    </row>
    <row r="1337" spans="1:10" s="1" customFormat="1" x14ac:dyDescent="0.2">
      <c r="A1337" s="11" t="s">
        <v>226</v>
      </c>
      <c r="B1337" s="2" t="s">
        <v>227</v>
      </c>
      <c r="C1337" s="3">
        <v>0</v>
      </c>
      <c r="D1337" s="3">
        <v>250000</v>
      </c>
      <c r="E1337" s="3">
        <v>250000</v>
      </c>
      <c r="F1337" s="3">
        <v>249550</v>
      </c>
      <c r="G1337" s="3">
        <f t="shared" ref="G1337:G1338" si="122">E1337-F1337</f>
        <v>450</v>
      </c>
      <c r="H1337" s="8">
        <f t="shared" ref="H1337:H1338" si="123">F1337/E1337*100</f>
        <v>99.82</v>
      </c>
      <c r="I1337" s="31">
        <f t="shared" ref="I1337:I1338" si="124">F1337-C1337</f>
        <v>249550</v>
      </c>
      <c r="J1337" s="22">
        <f t="shared" ref="J1337:J1338" si="125">IF(C1337=0,0,F1337/C1337*100-100)</f>
        <v>0</v>
      </c>
    </row>
    <row r="1338" spans="1:10" s="1" customFormat="1" x14ac:dyDescent="0.2">
      <c r="A1338" s="11" t="s">
        <v>350</v>
      </c>
      <c r="B1338" s="2" t="s">
        <v>349</v>
      </c>
      <c r="C1338" s="3">
        <v>0</v>
      </c>
      <c r="D1338" s="3">
        <v>250000</v>
      </c>
      <c r="E1338" s="3">
        <v>250000</v>
      </c>
      <c r="F1338" s="3">
        <v>249550</v>
      </c>
      <c r="G1338" s="3">
        <f t="shared" si="122"/>
        <v>450</v>
      </c>
      <c r="H1338" s="8">
        <f t="shared" si="123"/>
        <v>99.82</v>
      </c>
      <c r="I1338" s="31">
        <f t="shared" si="124"/>
        <v>249550</v>
      </c>
      <c r="J1338" s="22">
        <f t="shared" si="125"/>
        <v>0</v>
      </c>
    </row>
    <row r="1339" spans="1:10" x14ac:dyDescent="0.2">
      <c r="A1339" s="11" t="s">
        <v>153</v>
      </c>
      <c r="B1339" s="34" t="s">
        <v>154</v>
      </c>
      <c r="C1339" s="3">
        <v>0</v>
      </c>
      <c r="D1339" s="3">
        <v>0</v>
      </c>
      <c r="E1339" s="3">
        <v>0</v>
      </c>
      <c r="F1339" s="3">
        <v>0</v>
      </c>
      <c r="G1339" s="3">
        <f t="shared" si="118"/>
        <v>0</v>
      </c>
      <c r="H1339" s="8" t="e">
        <f t="shared" si="119"/>
        <v>#DIV/0!</v>
      </c>
      <c r="I1339" s="31">
        <f t="shared" si="120"/>
        <v>0</v>
      </c>
      <c r="J1339" s="22">
        <f t="shared" si="121"/>
        <v>0</v>
      </c>
    </row>
    <row r="1340" spans="1:10" x14ac:dyDescent="0.2">
      <c r="A1340" s="11" t="s">
        <v>155</v>
      </c>
      <c r="B1340" s="34" t="s">
        <v>156</v>
      </c>
      <c r="C1340" s="3">
        <v>0</v>
      </c>
      <c r="D1340" s="3">
        <v>0</v>
      </c>
      <c r="E1340" s="3">
        <v>0</v>
      </c>
      <c r="F1340" s="3">
        <v>0</v>
      </c>
      <c r="G1340" s="3">
        <f t="shared" si="118"/>
        <v>0</v>
      </c>
      <c r="H1340" s="8" t="e">
        <f t="shared" si="119"/>
        <v>#DIV/0!</v>
      </c>
      <c r="I1340" s="31">
        <f t="shared" si="120"/>
        <v>0</v>
      </c>
      <c r="J1340" s="22">
        <f t="shared" si="121"/>
        <v>0</v>
      </c>
    </row>
    <row r="1341" spans="1:10" x14ac:dyDescent="0.2">
      <c r="A1341" s="78" t="s">
        <v>352</v>
      </c>
      <c r="B1341" s="79" t="s">
        <v>351</v>
      </c>
      <c r="C1341" s="86">
        <v>0</v>
      </c>
      <c r="D1341" s="80">
        <v>250000</v>
      </c>
      <c r="E1341" s="80">
        <v>250000</v>
      </c>
      <c r="F1341" s="80">
        <v>249550</v>
      </c>
      <c r="G1341" s="86">
        <f t="shared" si="118"/>
        <v>450</v>
      </c>
      <c r="H1341" s="89">
        <f t="shared" si="119"/>
        <v>99.82</v>
      </c>
      <c r="I1341" s="91">
        <f t="shared" si="120"/>
        <v>249550</v>
      </c>
      <c r="J1341" s="92">
        <f t="shared" si="121"/>
        <v>0</v>
      </c>
    </row>
    <row r="1342" spans="1:10" x14ac:dyDescent="0.2">
      <c r="A1342" s="11" t="s">
        <v>135</v>
      </c>
      <c r="B1342" s="2" t="s">
        <v>136</v>
      </c>
      <c r="C1342" s="3">
        <v>0</v>
      </c>
      <c r="D1342" s="3">
        <v>250000</v>
      </c>
      <c r="E1342" s="3">
        <v>250000</v>
      </c>
      <c r="F1342" s="3">
        <v>249550</v>
      </c>
      <c r="G1342" s="3">
        <f t="shared" si="118"/>
        <v>450</v>
      </c>
      <c r="H1342" s="8">
        <f t="shared" si="119"/>
        <v>99.82</v>
      </c>
      <c r="I1342" s="31">
        <f t="shared" si="120"/>
        <v>249550</v>
      </c>
      <c r="J1342" s="22">
        <f t="shared" si="121"/>
        <v>0</v>
      </c>
    </row>
    <row r="1343" spans="1:10" x14ac:dyDescent="0.2">
      <c r="A1343" s="11" t="s">
        <v>137</v>
      </c>
      <c r="B1343" s="2" t="s">
        <v>138</v>
      </c>
      <c r="C1343" s="3">
        <v>0</v>
      </c>
      <c r="D1343" s="3">
        <v>250000</v>
      </c>
      <c r="E1343" s="3">
        <v>250000</v>
      </c>
      <c r="F1343" s="3">
        <v>249550</v>
      </c>
      <c r="G1343" s="3">
        <f t="shared" si="118"/>
        <v>450</v>
      </c>
      <c r="H1343" s="8">
        <f t="shared" si="119"/>
        <v>99.82</v>
      </c>
      <c r="I1343" s="31">
        <f t="shared" si="120"/>
        <v>249550</v>
      </c>
      <c r="J1343" s="22">
        <f t="shared" si="121"/>
        <v>0</v>
      </c>
    </row>
    <row r="1344" spans="1:10" x14ac:dyDescent="0.2">
      <c r="A1344" s="11" t="s">
        <v>226</v>
      </c>
      <c r="B1344" s="2" t="s">
        <v>227</v>
      </c>
      <c r="C1344" s="3">
        <v>0</v>
      </c>
      <c r="D1344" s="3">
        <v>250000</v>
      </c>
      <c r="E1344" s="3">
        <v>250000</v>
      </c>
      <c r="F1344" s="3">
        <v>249550</v>
      </c>
      <c r="G1344" s="3">
        <f t="shared" si="118"/>
        <v>450</v>
      </c>
      <c r="H1344" s="8">
        <f t="shared" si="119"/>
        <v>99.82</v>
      </c>
      <c r="I1344" s="31">
        <f t="shared" si="120"/>
        <v>249550</v>
      </c>
      <c r="J1344" s="22">
        <f t="shared" si="121"/>
        <v>0</v>
      </c>
    </row>
    <row r="1345" spans="1:10" x14ac:dyDescent="0.2">
      <c r="A1345" s="11" t="s">
        <v>350</v>
      </c>
      <c r="B1345" s="2" t="s">
        <v>349</v>
      </c>
      <c r="C1345" s="3">
        <v>0</v>
      </c>
      <c r="D1345" s="3">
        <v>250000</v>
      </c>
      <c r="E1345" s="3">
        <v>250000</v>
      </c>
      <c r="F1345" s="3">
        <v>249550</v>
      </c>
      <c r="G1345" s="3">
        <f t="shared" si="118"/>
        <v>450</v>
      </c>
      <c r="H1345" s="8">
        <f t="shared" si="119"/>
        <v>99.82</v>
      </c>
      <c r="I1345" s="31">
        <f t="shared" si="120"/>
        <v>249550</v>
      </c>
      <c r="J1345" s="22">
        <f t="shared" si="121"/>
        <v>0</v>
      </c>
    </row>
    <row r="1346" spans="1:10" x14ac:dyDescent="0.2">
      <c r="A1346" s="93" t="s">
        <v>212</v>
      </c>
      <c r="B1346" s="94" t="s">
        <v>213</v>
      </c>
      <c r="C1346" s="86">
        <v>1383416.76</v>
      </c>
      <c r="D1346" s="86">
        <v>0</v>
      </c>
      <c r="E1346" s="86">
        <v>0</v>
      </c>
      <c r="F1346" s="86">
        <v>0</v>
      </c>
      <c r="G1346" s="86">
        <f t="shared" si="118"/>
        <v>0</v>
      </c>
      <c r="H1346" s="89" t="e">
        <f t="shared" si="119"/>
        <v>#DIV/0!</v>
      </c>
      <c r="I1346" s="91">
        <f t="shared" si="120"/>
        <v>-1383416.76</v>
      </c>
      <c r="J1346" s="92">
        <f t="shared" si="121"/>
        <v>-100</v>
      </c>
    </row>
    <row r="1347" spans="1:10" x14ac:dyDescent="0.2">
      <c r="A1347" s="11" t="s">
        <v>135</v>
      </c>
      <c r="B1347" s="34" t="s">
        <v>136</v>
      </c>
      <c r="C1347" s="3">
        <v>1383416.76</v>
      </c>
      <c r="D1347" s="3">
        <v>0</v>
      </c>
      <c r="E1347" s="3">
        <v>0</v>
      </c>
      <c r="F1347" s="3">
        <v>0</v>
      </c>
      <c r="G1347" s="3">
        <f t="shared" si="118"/>
        <v>0</v>
      </c>
      <c r="H1347" s="8" t="e">
        <f t="shared" si="119"/>
        <v>#DIV/0!</v>
      </c>
      <c r="I1347" s="31">
        <f t="shared" si="120"/>
        <v>-1383416.76</v>
      </c>
      <c r="J1347" s="22">
        <f t="shared" si="121"/>
        <v>-100</v>
      </c>
    </row>
    <row r="1348" spans="1:10" x14ac:dyDescent="0.2">
      <c r="A1348" s="11" t="s">
        <v>137</v>
      </c>
      <c r="B1348" s="34" t="s">
        <v>138</v>
      </c>
      <c r="C1348" s="3">
        <v>1383416.76</v>
      </c>
      <c r="D1348" s="3">
        <v>0</v>
      </c>
      <c r="E1348" s="3">
        <v>0</v>
      </c>
      <c r="F1348" s="3">
        <v>0</v>
      </c>
      <c r="G1348" s="3">
        <f t="shared" si="118"/>
        <v>0</v>
      </c>
      <c r="H1348" s="8" t="e">
        <f t="shared" si="119"/>
        <v>#DIV/0!</v>
      </c>
      <c r="I1348" s="31">
        <f t="shared" si="120"/>
        <v>-1383416.76</v>
      </c>
      <c r="J1348" s="22">
        <f t="shared" si="121"/>
        <v>-100</v>
      </c>
    </row>
    <row r="1349" spans="1:10" x14ac:dyDescent="0.2">
      <c r="A1349" s="11" t="s">
        <v>139</v>
      </c>
      <c r="B1349" s="34" t="s">
        <v>140</v>
      </c>
      <c r="C1349" s="3">
        <v>1383416.76</v>
      </c>
      <c r="D1349" s="3">
        <v>0</v>
      </c>
      <c r="E1349" s="3">
        <v>0</v>
      </c>
      <c r="F1349" s="3">
        <v>0</v>
      </c>
      <c r="G1349" s="3">
        <f t="shared" si="118"/>
        <v>0</v>
      </c>
      <c r="H1349" s="8" t="e">
        <f t="shared" si="119"/>
        <v>#DIV/0!</v>
      </c>
      <c r="I1349" s="31">
        <f t="shared" si="120"/>
        <v>-1383416.76</v>
      </c>
      <c r="J1349" s="22">
        <f t="shared" si="121"/>
        <v>-100</v>
      </c>
    </row>
    <row r="1350" spans="1:10" ht="25.5" x14ac:dyDescent="0.2">
      <c r="A1350" s="93" t="s">
        <v>214</v>
      </c>
      <c r="B1350" s="94" t="s">
        <v>215</v>
      </c>
      <c r="C1350" s="86">
        <v>0</v>
      </c>
      <c r="D1350" s="86">
        <v>0</v>
      </c>
      <c r="E1350" s="86">
        <v>0</v>
      </c>
      <c r="F1350" s="86">
        <v>0</v>
      </c>
      <c r="G1350" s="86">
        <f t="shared" si="118"/>
        <v>0</v>
      </c>
      <c r="H1350" s="89" t="e">
        <f t="shared" si="119"/>
        <v>#DIV/0!</v>
      </c>
      <c r="I1350" s="91">
        <f t="shared" si="120"/>
        <v>0</v>
      </c>
      <c r="J1350" s="92">
        <f t="shared" si="121"/>
        <v>0</v>
      </c>
    </row>
    <row r="1351" spans="1:10" x14ac:dyDescent="0.2">
      <c r="A1351" s="11" t="s">
        <v>99</v>
      </c>
      <c r="B1351" s="34" t="s">
        <v>100</v>
      </c>
      <c r="C1351" s="3">
        <v>0</v>
      </c>
      <c r="D1351" s="3">
        <v>0</v>
      </c>
      <c r="E1351" s="3">
        <v>0</v>
      </c>
      <c r="F1351" s="3">
        <v>0</v>
      </c>
      <c r="G1351" s="3">
        <f t="shared" si="118"/>
        <v>0</v>
      </c>
      <c r="H1351" s="8" t="e">
        <f t="shared" si="119"/>
        <v>#DIV/0!</v>
      </c>
      <c r="I1351" s="31">
        <f t="shared" si="120"/>
        <v>0</v>
      </c>
      <c r="J1351" s="22">
        <f t="shared" si="121"/>
        <v>0</v>
      </c>
    </row>
    <row r="1352" spans="1:10" x14ac:dyDescent="0.2">
      <c r="A1352" s="11" t="s">
        <v>109</v>
      </c>
      <c r="B1352" s="34" t="s">
        <v>110</v>
      </c>
      <c r="C1352" s="3">
        <v>0</v>
      </c>
      <c r="D1352" s="3">
        <v>0</v>
      </c>
      <c r="E1352" s="3">
        <v>0</v>
      </c>
      <c r="F1352" s="3">
        <v>0</v>
      </c>
      <c r="G1352" s="3">
        <f t="shared" si="118"/>
        <v>0</v>
      </c>
      <c r="H1352" s="8" t="e">
        <f t="shared" si="119"/>
        <v>#DIV/0!</v>
      </c>
      <c r="I1352" s="31">
        <f t="shared" si="120"/>
        <v>0</v>
      </c>
      <c r="J1352" s="22">
        <f t="shared" si="121"/>
        <v>0</v>
      </c>
    </row>
    <row r="1353" spans="1:10" x14ac:dyDescent="0.2">
      <c r="A1353" s="11" t="s">
        <v>111</v>
      </c>
      <c r="B1353" s="34" t="s">
        <v>112</v>
      </c>
      <c r="C1353" s="3">
        <v>0</v>
      </c>
      <c r="D1353" s="3">
        <v>0</v>
      </c>
      <c r="E1353" s="3">
        <v>0</v>
      </c>
      <c r="F1353" s="3">
        <v>0</v>
      </c>
      <c r="G1353" s="3">
        <f t="shared" si="118"/>
        <v>0</v>
      </c>
      <c r="H1353" s="8" t="e">
        <f t="shared" si="119"/>
        <v>#DIV/0!</v>
      </c>
      <c r="I1353" s="31">
        <f t="shared" si="120"/>
        <v>0</v>
      </c>
      <c r="J1353" s="22">
        <f t="shared" si="121"/>
        <v>0</v>
      </c>
    </row>
    <row r="1354" spans="1:10" x14ac:dyDescent="0.2">
      <c r="A1354" s="11" t="s">
        <v>113</v>
      </c>
      <c r="B1354" s="34" t="s">
        <v>114</v>
      </c>
      <c r="C1354" s="3">
        <v>0</v>
      </c>
      <c r="D1354" s="3">
        <v>0</v>
      </c>
      <c r="E1354" s="3">
        <v>0</v>
      </c>
      <c r="F1354" s="3">
        <v>0</v>
      </c>
      <c r="G1354" s="3">
        <f t="shared" si="118"/>
        <v>0</v>
      </c>
      <c r="H1354" s="8" t="e">
        <f t="shared" si="119"/>
        <v>#DIV/0!</v>
      </c>
      <c r="I1354" s="31">
        <f t="shared" si="120"/>
        <v>0</v>
      </c>
      <c r="J1354" s="22">
        <f t="shared" si="121"/>
        <v>0</v>
      </c>
    </row>
    <row r="1355" spans="1:10" x14ac:dyDescent="0.2">
      <c r="A1355" s="11" t="s">
        <v>135</v>
      </c>
      <c r="B1355" s="34" t="s">
        <v>136</v>
      </c>
      <c r="C1355" s="3">
        <v>0</v>
      </c>
      <c r="D1355" s="3">
        <v>0</v>
      </c>
      <c r="E1355" s="3">
        <v>0</v>
      </c>
      <c r="F1355" s="3">
        <v>0</v>
      </c>
      <c r="G1355" s="3">
        <f t="shared" si="118"/>
        <v>0</v>
      </c>
      <c r="H1355" s="8" t="e">
        <f t="shared" si="119"/>
        <v>#DIV/0!</v>
      </c>
      <c r="I1355" s="31">
        <f t="shared" si="120"/>
        <v>0</v>
      </c>
      <c r="J1355" s="22">
        <f t="shared" si="121"/>
        <v>0</v>
      </c>
    </row>
    <row r="1356" spans="1:10" x14ac:dyDescent="0.2">
      <c r="A1356" s="11" t="s">
        <v>137</v>
      </c>
      <c r="B1356" s="34" t="s">
        <v>138</v>
      </c>
      <c r="C1356" s="3">
        <v>0</v>
      </c>
      <c r="D1356" s="3">
        <v>0</v>
      </c>
      <c r="E1356" s="3">
        <v>0</v>
      </c>
      <c r="F1356" s="3">
        <v>0</v>
      </c>
      <c r="G1356" s="3">
        <f t="shared" si="118"/>
        <v>0</v>
      </c>
      <c r="H1356" s="8" t="e">
        <f t="shared" si="119"/>
        <v>#DIV/0!</v>
      </c>
      <c r="I1356" s="31">
        <f t="shared" si="120"/>
        <v>0</v>
      </c>
      <c r="J1356" s="22">
        <f t="shared" si="121"/>
        <v>0</v>
      </c>
    </row>
    <row r="1357" spans="1:10" x14ac:dyDescent="0.2">
      <c r="A1357" s="11" t="s">
        <v>139</v>
      </c>
      <c r="B1357" s="34" t="s">
        <v>140</v>
      </c>
      <c r="C1357" s="3">
        <v>0</v>
      </c>
      <c r="D1357" s="3">
        <v>0</v>
      </c>
      <c r="E1357" s="3">
        <v>0</v>
      </c>
      <c r="F1357" s="3">
        <v>0</v>
      </c>
      <c r="G1357" s="3">
        <f t="shared" si="118"/>
        <v>0</v>
      </c>
      <c r="H1357" s="8" t="e">
        <f t="shared" si="119"/>
        <v>#DIV/0!</v>
      </c>
      <c r="I1357" s="31">
        <f t="shared" si="120"/>
        <v>0</v>
      </c>
      <c r="J1357" s="22">
        <f t="shared" si="121"/>
        <v>0</v>
      </c>
    </row>
    <row r="1358" spans="1:10" ht="25.5" x14ac:dyDescent="0.2">
      <c r="A1358" s="93" t="s">
        <v>216</v>
      </c>
      <c r="B1358" s="94" t="s">
        <v>217</v>
      </c>
      <c r="C1358" s="86">
        <v>0</v>
      </c>
      <c r="D1358" s="86">
        <v>0</v>
      </c>
      <c r="E1358" s="86">
        <v>0</v>
      </c>
      <c r="F1358" s="86">
        <v>0</v>
      </c>
      <c r="G1358" s="86">
        <f t="shared" si="118"/>
        <v>0</v>
      </c>
      <c r="H1358" s="89" t="e">
        <f t="shared" si="119"/>
        <v>#DIV/0!</v>
      </c>
      <c r="I1358" s="91">
        <f t="shared" si="120"/>
        <v>0</v>
      </c>
      <c r="J1358" s="92">
        <f t="shared" si="121"/>
        <v>0</v>
      </c>
    </row>
    <row r="1359" spans="1:10" x14ac:dyDescent="0.2">
      <c r="A1359" s="11" t="s">
        <v>99</v>
      </c>
      <c r="B1359" s="34" t="s">
        <v>100</v>
      </c>
      <c r="C1359" s="3">
        <v>0</v>
      </c>
      <c r="D1359" s="3">
        <v>0</v>
      </c>
      <c r="E1359" s="3">
        <v>0</v>
      </c>
      <c r="F1359" s="3">
        <v>0</v>
      </c>
      <c r="G1359" s="3">
        <f t="shared" si="118"/>
        <v>0</v>
      </c>
      <c r="H1359" s="8" t="e">
        <f t="shared" si="119"/>
        <v>#DIV/0!</v>
      </c>
      <c r="I1359" s="31">
        <f t="shared" si="120"/>
        <v>0</v>
      </c>
      <c r="J1359" s="22">
        <f t="shared" si="121"/>
        <v>0</v>
      </c>
    </row>
    <row r="1360" spans="1:10" x14ac:dyDescent="0.2">
      <c r="A1360" s="11" t="s">
        <v>109</v>
      </c>
      <c r="B1360" s="34" t="s">
        <v>110</v>
      </c>
      <c r="C1360" s="3">
        <v>0</v>
      </c>
      <c r="D1360" s="3">
        <v>0</v>
      </c>
      <c r="E1360" s="3">
        <v>0</v>
      </c>
      <c r="F1360" s="3">
        <v>0</v>
      </c>
      <c r="G1360" s="3">
        <f t="shared" si="118"/>
        <v>0</v>
      </c>
      <c r="H1360" s="8" t="e">
        <f t="shared" si="119"/>
        <v>#DIV/0!</v>
      </c>
      <c r="I1360" s="31">
        <f t="shared" si="120"/>
        <v>0</v>
      </c>
      <c r="J1360" s="22">
        <f t="shared" si="121"/>
        <v>0</v>
      </c>
    </row>
    <row r="1361" spans="1:10" x14ac:dyDescent="0.2">
      <c r="A1361" s="11" t="s">
        <v>111</v>
      </c>
      <c r="B1361" s="34" t="s">
        <v>112</v>
      </c>
      <c r="C1361" s="3">
        <v>0</v>
      </c>
      <c r="D1361" s="3">
        <v>0</v>
      </c>
      <c r="E1361" s="3">
        <v>0</v>
      </c>
      <c r="F1361" s="3">
        <v>0</v>
      </c>
      <c r="G1361" s="3">
        <f t="shared" si="118"/>
        <v>0</v>
      </c>
      <c r="H1361" s="8" t="e">
        <f t="shared" si="119"/>
        <v>#DIV/0!</v>
      </c>
      <c r="I1361" s="31">
        <f t="shared" si="120"/>
        <v>0</v>
      </c>
      <c r="J1361" s="22">
        <f t="shared" si="121"/>
        <v>0</v>
      </c>
    </row>
    <row r="1362" spans="1:10" x14ac:dyDescent="0.2">
      <c r="A1362" s="11" t="s">
        <v>113</v>
      </c>
      <c r="B1362" s="34" t="s">
        <v>114</v>
      </c>
      <c r="C1362" s="3">
        <v>0</v>
      </c>
      <c r="D1362" s="3">
        <v>0</v>
      </c>
      <c r="E1362" s="3">
        <v>0</v>
      </c>
      <c r="F1362" s="3">
        <v>0</v>
      </c>
      <c r="G1362" s="3">
        <f t="shared" si="118"/>
        <v>0</v>
      </c>
      <c r="H1362" s="8" t="e">
        <f t="shared" si="119"/>
        <v>#DIV/0!</v>
      </c>
      <c r="I1362" s="31">
        <f t="shared" si="120"/>
        <v>0</v>
      </c>
      <c r="J1362" s="22">
        <f t="shared" si="121"/>
        <v>0</v>
      </c>
    </row>
    <row r="1363" spans="1:10" x14ac:dyDescent="0.2">
      <c r="A1363" s="11" t="s">
        <v>117</v>
      </c>
      <c r="B1363" s="34" t="s">
        <v>118</v>
      </c>
      <c r="C1363" s="3">
        <v>0</v>
      </c>
      <c r="D1363" s="3">
        <v>0</v>
      </c>
      <c r="E1363" s="3">
        <v>0</v>
      </c>
      <c r="F1363" s="3">
        <v>0</v>
      </c>
      <c r="G1363" s="3">
        <f t="shared" si="118"/>
        <v>0</v>
      </c>
      <c r="H1363" s="8" t="e">
        <f t="shared" si="119"/>
        <v>#DIV/0!</v>
      </c>
      <c r="I1363" s="31">
        <f t="shared" si="120"/>
        <v>0</v>
      </c>
      <c r="J1363" s="22">
        <f t="shared" si="121"/>
        <v>0</v>
      </c>
    </row>
    <row r="1364" spans="1:10" x14ac:dyDescent="0.2">
      <c r="A1364" s="11" t="s">
        <v>123</v>
      </c>
      <c r="B1364" s="34" t="s">
        <v>124</v>
      </c>
      <c r="C1364" s="3">
        <v>0</v>
      </c>
      <c r="D1364" s="3">
        <v>0</v>
      </c>
      <c r="E1364" s="3">
        <v>0</v>
      </c>
      <c r="F1364" s="3">
        <v>0</v>
      </c>
      <c r="G1364" s="3">
        <f t="shared" si="118"/>
        <v>0</v>
      </c>
      <c r="H1364" s="8" t="e">
        <f t="shared" si="119"/>
        <v>#DIV/0!</v>
      </c>
      <c r="I1364" s="31">
        <f t="shared" si="120"/>
        <v>0</v>
      </c>
      <c r="J1364" s="22">
        <f t="shared" si="121"/>
        <v>0</v>
      </c>
    </row>
    <row r="1365" spans="1:10" x14ac:dyDescent="0.2">
      <c r="A1365" s="93" t="s">
        <v>218</v>
      </c>
      <c r="B1365" s="94" t="s">
        <v>219</v>
      </c>
      <c r="C1365" s="86">
        <v>192512.28</v>
      </c>
      <c r="D1365" s="86">
        <v>0</v>
      </c>
      <c r="E1365" s="80">
        <v>0</v>
      </c>
      <c r="F1365" s="80">
        <v>0</v>
      </c>
      <c r="G1365" s="86">
        <f t="shared" si="118"/>
        <v>0</v>
      </c>
      <c r="H1365" s="89" t="e">
        <f t="shared" si="119"/>
        <v>#DIV/0!</v>
      </c>
      <c r="I1365" s="91">
        <f t="shared" si="120"/>
        <v>-192512.28</v>
      </c>
      <c r="J1365" s="92">
        <f t="shared" si="121"/>
        <v>-100</v>
      </c>
    </row>
    <row r="1366" spans="1:10" x14ac:dyDescent="0.2">
      <c r="A1366" s="11" t="s">
        <v>99</v>
      </c>
      <c r="B1366" s="34" t="s">
        <v>100</v>
      </c>
      <c r="C1366" s="3">
        <v>10063.6</v>
      </c>
      <c r="D1366" s="3">
        <v>0</v>
      </c>
      <c r="E1366" s="3">
        <v>0</v>
      </c>
      <c r="F1366" s="3">
        <v>0</v>
      </c>
      <c r="G1366" s="3">
        <f t="shared" si="118"/>
        <v>0</v>
      </c>
      <c r="H1366" s="8" t="e">
        <f t="shared" si="119"/>
        <v>#DIV/0!</v>
      </c>
      <c r="I1366" s="31">
        <f t="shared" si="120"/>
        <v>-10063.6</v>
      </c>
      <c r="J1366" s="22">
        <f t="shared" si="121"/>
        <v>-100</v>
      </c>
    </row>
    <row r="1367" spans="1:10" x14ac:dyDescent="0.2">
      <c r="A1367" s="11" t="s">
        <v>109</v>
      </c>
      <c r="B1367" s="34" t="s">
        <v>110</v>
      </c>
      <c r="C1367" s="3">
        <v>10063.6</v>
      </c>
      <c r="D1367" s="3">
        <v>0</v>
      </c>
      <c r="E1367" s="3">
        <v>0</v>
      </c>
      <c r="F1367" s="3">
        <v>0</v>
      </c>
      <c r="G1367" s="3">
        <f t="shared" si="118"/>
        <v>0</v>
      </c>
      <c r="H1367" s="8" t="e">
        <f t="shared" si="119"/>
        <v>#DIV/0!</v>
      </c>
      <c r="I1367" s="31">
        <f t="shared" si="120"/>
        <v>-10063.6</v>
      </c>
      <c r="J1367" s="22">
        <f t="shared" si="121"/>
        <v>-100</v>
      </c>
    </row>
    <row r="1368" spans="1:10" x14ac:dyDescent="0.2">
      <c r="A1368" s="11" t="s">
        <v>111</v>
      </c>
      <c r="B1368" s="34" t="s">
        <v>112</v>
      </c>
      <c r="C1368" s="3">
        <v>10063.6</v>
      </c>
      <c r="D1368" s="3">
        <v>0</v>
      </c>
      <c r="E1368" s="3">
        <v>0</v>
      </c>
      <c r="F1368" s="3">
        <v>0</v>
      </c>
      <c r="G1368" s="3">
        <f t="shared" si="118"/>
        <v>0</v>
      </c>
      <c r="H1368" s="8" t="e">
        <f t="shared" si="119"/>
        <v>#DIV/0!</v>
      </c>
      <c r="I1368" s="31">
        <f t="shared" si="120"/>
        <v>-10063.6</v>
      </c>
      <c r="J1368" s="22">
        <f t="shared" si="121"/>
        <v>-100</v>
      </c>
    </row>
    <row r="1369" spans="1:10" x14ac:dyDescent="0.2">
      <c r="A1369" s="11" t="s">
        <v>113</v>
      </c>
      <c r="B1369" s="34" t="s">
        <v>114</v>
      </c>
      <c r="C1369" s="3">
        <v>0</v>
      </c>
      <c r="D1369" s="3">
        <v>0</v>
      </c>
      <c r="E1369" s="3">
        <v>0</v>
      </c>
      <c r="F1369" s="3">
        <v>0</v>
      </c>
      <c r="G1369" s="3">
        <f t="shared" si="118"/>
        <v>0</v>
      </c>
      <c r="H1369" s="8" t="e">
        <f t="shared" si="119"/>
        <v>#DIV/0!</v>
      </c>
      <c r="I1369" s="31">
        <f t="shared" si="120"/>
        <v>0</v>
      </c>
      <c r="J1369" s="22">
        <f t="shared" si="121"/>
        <v>0</v>
      </c>
    </row>
    <row r="1370" spans="1:10" x14ac:dyDescent="0.2">
      <c r="A1370" s="11" t="s">
        <v>117</v>
      </c>
      <c r="B1370" s="34" t="s">
        <v>118</v>
      </c>
      <c r="C1370" s="3">
        <v>0</v>
      </c>
      <c r="D1370" s="3">
        <v>0</v>
      </c>
      <c r="E1370" s="3">
        <v>0</v>
      </c>
      <c r="F1370" s="3">
        <v>0</v>
      </c>
      <c r="G1370" s="3">
        <f t="shared" si="118"/>
        <v>0</v>
      </c>
      <c r="H1370" s="8" t="e">
        <f t="shared" si="119"/>
        <v>#DIV/0!</v>
      </c>
      <c r="I1370" s="31">
        <f t="shared" si="120"/>
        <v>0</v>
      </c>
      <c r="J1370" s="22">
        <f t="shared" si="121"/>
        <v>0</v>
      </c>
    </row>
    <row r="1371" spans="1:10" x14ac:dyDescent="0.2">
      <c r="A1371" s="11" t="s">
        <v>121</v>
      </c>
      <c r="B1371" s="34" t="s">
        <v>122</v>
      </c>
      <c r="C1371" s="3">
        <v>0</v>
      </c>
      <c r="D1371" s="3">
        <v>0</v>
      </c>
      <c r="E1371" s="3">
        <v>0</v>
      </c>
      <c r="F1371" s="3">
        <v>0</v>
      </c>
      <c r="G1371" s="3">
        <f t="shared" si="118"/>
        <v>0</v>
      </c>
      <c r="H1371" s="8" t="e">
        <f t="shared" si="119"/>
        <v>#DIV/0!</v>
      </c>
      <c r="I1371" s="31">
        <f t="shared" si="120"/>
        <v>0</v>
      </c>
      <c r="J1371" s="22">
        <f t="shared" si="121"/>
        <v>0</v>
      </c>
    </row>
    <row r="1372" spans="1:10" x14ac:dyDescent="0.2">
      <c r="A1372" s="11" t="s">
        <v>125</v>
      </c>
      <c r="B1372" s="34" t="s">
        <v>126</v>
      </c>
      <c r="C1372" s="3">
        <v>0</v>
      </c>
      <c r="D1372" s="3">
        <v>0</v>
      </c>
      <c r="E1372" s="3">
        <v>0</v>
      </c>
      <c r="F1372" s="3">
        <v>0</v>
      </c>
      <c r="G1372" s="3">
        <f t="shared" si="118"/>
        <v>0</v>
      </c>
      <c r="H1372" s="8" t="e">
        <f t="shared" si="119"/>
        <v>#DIV/0!</v>
      </c>
      <c r="I1372" s="31">
        <f t="shared" si="120"/>
        <v>0</v>
      </c>
      <c r="J1372" s="22">
        <f t="shared" si="121"/>
        <v>0</v>
      </c>
    </row>
    <row r="1373" spans="1:10" x14ac:dyDescent="0.2">
      <c r="A1373" s="11" t="s">
        <v>133</v>
      </c>
      <c r="B1373" s="34" t="s">
        <v>134</v>
      </c>
      <c r="C1373" s="3">
        <v>0</v>
      </c>
      <c r="D1373" s="3">
        <v>0</v>
      </c>
      <c r="E1373" s="3">
        <v>0</v>
      </c>
      <c r="F1373" s="3">
        <v>0</v>
      </c>
      <c r="G1373" s="3">
        <f t="shared" si="118"/>
        <v>0</v>
      </c>
      <c r="H1373" s="8" t="e">
        <f t="shared" si="119"/>
        <v>#DIV/0!</v>
      </c>
      <c r="I1373" s="31">
        <f t="shared" si="120"/>
        <v>0</v>
      </c>
      <c r="J1373" s="22">
        <f t="shared" si="121"/>
        <v>0</v>
      </c>
    </row>
    <row r="1374" spans="1:10" x14ac:dyDescent="0.2">
      <c r="A1374" s="11" t="s">
        <v>135</v>
      </c>
      <c r="B1374" s="34" t="s">
        <v>136</v>
      </c>
      <c r="C1374" s="3">
        <v>182448.68</v>
      </c>
      <c r="D1374" s="3">
        <v>0</v>
      </c>
      <c r="E1374" s="3">
        <v>0</v>
      </c>
      <c r="F1374" s="3">
        <v>0</v>
      </c>
      <c r="G1374" s="3">
        <f t="shared" si="118"/>
        <v>0</v>
      </c>
      <c r="H1374" s="8" t="e">
        <f t="shared" si="119"/>
        <v>#DIV/0!</v>
      </c>
      <c r="I1374" s="31">
        <f t="shared" si="120"/>
        <v>-182448.68</v>
      </c>
      <c r="J1374" s="22">
        <f t="shared" si="121"/>
        <v>-100</v>
      </c>
    </row>
    <row r="1375" spans="1:10" x14ac:dyDescent="0.2">
      <c r="A1375" s="11" t="s">
        <v>137</v>
      </c>
      <c r="B1375" s="34" t="s">
        <v>138</v>
      </c>
      <c r="C1375" s="3">
        <v>182448.68</v>
      </c>
      <c r="D1375" s="3">
        <v>0</v>
      </c>
      <c r="E1375" s="3">
        <v>0</v>
      </c>
      <c r="F1375" s="3">
        <v>0</v>
      </c>
      <c r="G1375" s="3">
        <f t="shared" si="118"/>
        <v>0</v>
      </c>
      <c r="H1375" s="8" t="e">
        <f t="shared" si="119"/>
        <v>#DIV/0!</v>
      </c>
      <c r="I1375" s="31">
        <f t="shared" si="120"/>
        <v>-182448.68</v>
      </c>
      <c r="J1375" s="22">
        <f t="shared" si="121"/>
        <v>-100</v>
      </c>
    </row>
    <row r="1376" spans="1:10" x14ac:dyDescent="0.2">
      <c r="A1376" s="11" t="s">
        <v>139</v>
      </c>
      <c r="B1376" s="34" t="s">
        <v>140</v>
      </c>
      <c r="C1376" s="3">
        <v>182448.68</v>
      </c>
      <c r="D1376" s="3">
        <v>0</v>
      </c>
      <c r="E1376" s="3">
        <v>0</v>
      </c>
      <c r="F1376" s="3">
        <v>0</v>
      </c>
      <c r="G1376" s="3">
        <f t="shared" si="118"/>
        <v>0</v>
      </c>
      <c r="H1376" s="8" t="e">
        <f t="shared" si="119"/>
        <v>#DIV/0!</v>
      </c>
      <c r="I1376" s="31">
        <f t="shared" si="120"/>
        <v>-182448.68</v>
      </c>
      <c r="J1376" s="22">
        <f t="shared" si="121"/>
        <v>-100</v>
      </c>
    </row>
    <row r="1377" spans="1:10" x14ac:dyDescent="0.2">
      <c r="A1377" s="93" t="s">
        <v>220</v>
      </c>
      <c r="B1377" s="94" t="s">
        <v>221</v>
      </c>
      <c r="C1377" s="86">
        <v>0</v>
      </c>
      <c r="D1377" s="86">
        <v>0</v>
      </c>
      <c r="E1377" s="86">
        <v>0</v>
      </c>
      <c r="F1377" s="86">
        <v>0</v>
      </c>
      <c r="G1377" s="86">
        <f t="shared" si="118"/>
        <v>0</v>
      </c>
      <c r="H1377" s="89" t="e">
        <f t="shared" si="119"/>
        <v>#DIV/0!</v>
      </c>
      <c r="I1377" s="91">
        <f t="shared" si="120"/>
        <v>0</v>
      </c>
      <c r="J1377" s="92">
        <f t="shared" si="121"/>
        <v>0</v>
      </c>
    </row>
    <row r="1378" spans="1:10" x14ac:dyDescent="0.2">
      <c r="A1378" s="11" t="s">
        <v>99</v>
      </c>
      <c r="B1378" s="34" t="s">
        <v>100</v>
      </c>
      <c r="C1378" s="3">
        <v>0</v>
      </c>
      <c r="D1378" s="3">
        <v>0</v>
      </c>
      <c r="E1378" s="3">
        <v>0</v>
      </c>
      <c r="F1378" s="3">
        <v>0</v>
      </c>
      <c r="G1378" s="3">
        <f t="shared" si="118"/>
        <v>0</v>
      </c>
      <c r="H1378" s="8" t="e">
        <f t="shared" si="119"/>
        <v>#DIV/0!</v>
      </c>
      <c r="I1378" s="31">
        <f t="shared" si="120"/>
        <v>0</v>
      </c>
      <c r="J1378" s="22">
        <f t="shared" si="121"/>
        <v>0</v>
      </c>
    </row>
    <row r="1379" spans="1:10" x14ac:dyDescent="0.2">
      <c r="A1379" s="11" t="s">
        <v>109</v>
      </c>
      <c r="B1379" s="34" t="s">
        <v>110</v>
      </c>
      <c r="C1379" s="3">
        <v>0</v>
      </c>
      <c r="D1379" s="3">
        <v>0</v>
      </c>
      <c r="E1379" s="3">
        <v>0</v>
      </c>
      <c r="F1379" s="3">
        <v>0</v>
      </c>
      <c r="G1379" s="3">
        <f t="shared" si="118"/>
        <v>0</v>
      </c>
      <c r="H1379" s="8" t="e">
        <f t="shared" si="119"/>
        <v>#DIV/0!</v>
      </c>
      <c r="I1379" s="31">
        <f t="shared" si="120"/>
        <v>0</v>
      </c>
      <c r="J1379" s="22">
        <f t="shared" si="121"/>
        <v>0</v>
      </c>
    </row>
    <row r="1380" spans="1:10" x14ac:dyDescent="0.2">
      <c r="A1380" s="11" t="s">
        <v>113</v>
      </c>
      <c r="B1380" s="34" t="s">
        <v>114</v>
      </c>
      <c r="C1380" s="3">
        <v>0</v>
      </c>
      <c r="D1380" s="3">
        <v>0</v>
      </c>
      <c r="E1380" s="3">
        <v>0</v>
      </c>
      <c r="F1380" s="3">
        <v>0</v>
      </c>
      <c r="G1380" s="3">
        <f t="shared" si="118"/>
        <v>0</v>
      </c>
      <c r="H1380" s="8" t="e">
        <f t="shared" si="119"/>
        <v>#DIV/0!</v>
      </c>
      <c r="I1380" s="31">
        <f t="shared" si="120"/>
        <v>0</v>
      </c>
      <c r="J1380" s="22">
        <f t="shared" si="121"/>
        <v>0</v>
      </c>
    </row>
    <row r="1381" spans="1:10" x14ac:dyDescent="0.2">
      <c r="A1381" s="93" t="s">
        <v>222</v>
      </c>
      <c r="B1381" s="94" t="s">
        <v>223</v>
      </c>
      <c r="C1381" s="86">
        <v>4895827.29</v>
      </c>
      <c r="D1381" s="81">
        <v>958801</v>
      </c>
      <c r="E1381" s="81">
        <v>958801</v>
      </c>
      <c r="F1381" s="81">
        <v>816699.49</v>
      </c>
      <c r="G1381" s="86">
        <f t="shared" si="118"/>
        <v>142101.51</v>
      </c>
      <c r="H1381" s="89">
        <f t="shared" si="119"/>
        <v>85.179248874375389</v>
      </c>
      <c r="I1381" s="91">
        <f t="shared" si="120"/>
        <v>-4079127.8</v>
      </c>
      <c r="J1381" s="92">
        <f t="shared" si="121"/>
        <v>-83.318457910716049</v>
      </c>
    </row>
    <row r="1382" spans="1:10" x14ac:dyDescent="0.2">
      <c r="A1382" s="11" t="s">
        <v>99</v>
      </c>
      <c r="B1382" s="34" t="s">
        <v>100</v>
      </c>
      <c r="C1382" s="3">
        <v>196708.21</v>
      </c>
      <c r="D1382" s="3">
        <v>0</v>
      </c>
      <c r="E1382" s="3">
        <v>0</v>
      </c>
      <c r="F1382" s="3">
        <v>0</v>
      </c>
      <c r="G1382" s="3">
        <f t="shared" si="118"/>
        <v>0</v>
      </c>
      <c r="H1382" s="8" t="e">
        <f t="shared" si="119"/>
        <v>#DIV/0!</v>
      </c>
      <c r="I1382" s="31">
        <f t="shared" si="120"/>
        <v>-196708.21</v>
      </c>
      <c r="J1382" s="22">
        <f t="shared" si="121"/>
        <v>-100</v>
      </c>
    </row>
    <row r="1383" spans="1:10" x14ac:dyDescent="0.2">
      <c r="A1383" s="11" t="s">
        <v>109</v>
      </c>
      <c r="B1383" s="34" t="s">
        <v>110</v>
      </c>
      <c r="C1383" s="3">
        <v>196708.21</v>
      </c>
      <c r="D1383" s="3">
        <v>0</v>
      </c>
      <c r="E1383" s="3">
        <v>0</v>
      </c>
      <c r="F1383" s="3">
        <v>0</v>
      </c>
      <c r="G1383" s="3">
        <f t="shared" si="118"/>
        <v>0</v>
      </c>
      <c r="H1383" s="8" t="e">
        <f t="shared" si="119"/>
        <v>#DIV/0!</v>
      </c>
      <c r="I1383" s="31">
        <f t="shared" si="120"/>
        <v>-196708.21</v>
      </c>
      <c r="J1383" s="22">
        <f t="shared" si="121"/>
        <v>-100</v>
      </c>
    </row>
    <row r="1384" spans="1:10" x14ac:dyDescent="0.2">
      <c r="A1384" s="11" t="s">
        <v>111</v>
      </c>
      <c r="B1384" s="34" t="s">
        <v>112</v>
      </c>
      <c r="C1384" s="3">
        <v>0</v>
      </c>
      <c r="D1384" s="3">
        <v>0</v>
      </c>
      <c r="E1384" s="3">
        <v>0</v>
      </c>
      <c r="F1384" s="3">
        <v>0</v>
      </c>
      <c r="G1384" s="3">
        <f t="shared" si="118"/>
        <v>0</v>
      </c>
      <c r="H1384" s="8" t="e">
        <f t="shared" si="119"/>
        <v>#DIV/0!</v>
      </c>
      <c r="I1384" s="31">
        <f t="shared" si="120"/>
        <v>0</v>
      </c>
      <c r="J1384" s="22">
        <f t="shared" si="121"/>
        <v>0</v>
      </c>
    </row>
    <row r="1385" spans="1:10" x14ac:dyDescent="0.2">
      <c r="A1385" s="11" t="s">
        <v>113</v>
      </c>
      <c r="B1385" s="34" t="s">
        <v>114</v>
      </c>
      <c r="C1385" s="3">
        <v>196708.21</v>
      </c>
      <c r="D1385" s="3">
        <v>0</v>
      </c>
      <c r="E1385" s="3">
        <v>0</v>
      </c>
      <c r="F1385" s="3">
        <v>0</v>
      </c>
      <c r="G1385" s="3">
        <f t="shared" si="118"/>
        <v>0</v>
      </c>
      <c r="H1385" s="8" t="e">
        <f t="shared" si="119"/>
        <v>#DIV/0!</v>
      </c>
      <c r="I1385" s="31">
        <f t="shared" si="120"/>
        <v>-196708.21</v>
      </c>
      <c r="J1385" s="22">
        <f t="shared" si="121"/>
        <v>-100</v>
      </c>
    </row>
    <row r="1386" spans="1:10" ht="25.5" x14ac:dyDescent="0.2">
      <c r="A1386" s="11" t="s">
        <v>129</v>
      </c>
      <c r="B1386" s="34" t="s">
        <v>130</v>
      </c>
      <c r="C1386" s="3">
        <v>0</v>
      </c>
      <c r="D1386" s="3">
        <v>0</v>
      </c>
      <c r="E1386" s="3">
        <v>0</v>
      </c>
      <c r="F1386" s="3">
        <v>0</v>
      </c>
      <c r="G1386" s="3">
        <f t="shared" ref="G1386:G1449" si="126">E1386-F1386</f>
        <v>0</v>
      </c>
      <c r="H1386" s="8" t="e">
        <f t="shared" ref="H1386:H1449" si="127">F1386/E1386*100</f>
        <v>#DIV/0!</v>
      </c>
      <c r="I1386" s="31">
        <f t="shared" ref="I1386:I1449" si="128">F1386-C1386</f>
        <v>0</v>
      </c>
      <c r="J1386" s="22">
        <f t="shared" ref="J1386:J1449" si="129">IF(C1386=0,0,F1386/C1386*100-100)</f>
        <v>0</v>
      </c>
    </row>
    <row r="1387" spans="1:10" ht="25.5" x14ac:dyDescent="0.2">
      <c r="A1387" s="11" t="s">
        <v>224</v>
      </c>
      <c r="B1387" s="34" t="s">
        <v>225</v>
      </c>
      <c r="C1387" s="3">
        <v>0</v>
      </c>
      <c r="D1387" s="3">
        <v>0</v>
      </c>
      <c r="E1387" s="3">
        <v>0</v>
      </c>
      <c r="F1387" s="3">
        <v>0</v>
      </c>
      <c r="G1387" s="3">
        <f t="shared" si="126"/>
        <v>0</v>
      </c>
      <c r="H1387" s="8" t="e">
        <f t="shared" si="127"/>
        <v>#DIV/0!</v>
      </c>
      <c r="I1387" s="31">
        <f t="shared" si="128"/>
        <v>0</v>
      </c>
      <c r="J1387" s="22">
        <f t="shared" si="129"/>
        <v>0</v>
      </c>
    </row>
    <row r="1388" spans="1:10" x14ac:dyDescent="0.2">
      <c r="A1388" s="11" t="s">
        <v>174</v>
      </c>
      <c r="B1388" s="34" t="s">
        <v>175</v>
      </c>
      <c r="C1388" s="3">
        <v>0</v>
      </c>
      <c r="D1388" s="3">
        <v>0</v>
      </c>
      <c r="E1388" s="3">
        <v>0</v>
      </c>
      <c r="F1388" s="3">
        <v>0</v>
      </c>
      <c r="G1388" s="3">
        <f t="shared" si="126"/>
        <v>0</v>
      </c>
      <c r="H1388" s="8" t="e">
        <f t="shared" si="127"/>
        <v>#DIV/0!</v>
      </c>
      <c r="I1388" s="31">
        <f t="shared" si="128"/>
        <v>0</v>
      </c>
      <c r="J1388" s="22">
        <f t="shared" si="129"/>
        <v>0</v>
      </c>
    </row>
    <row r="1389" spans="1:10" x14ac:dyDescent="0.2">
      <c r="A1389" s="11" t="s">
        <v>176</v>
      </c>
      <c r="B1389" s="34" t="s">
        <v>177</v>
      </c>
      <c r="C1389" s="3">
        <v>0</v>
      </c>
      <c r="D1389" s="3">
        <v>0</v>
      </c>
      <c r="E1389" s="3">
        <v>0</v>
      </c>
      <c r="F1389" s="3">
        <v>0</v>
      </c>
      <c r="G1389" s="3">
        <f t="shared" si="126"/>
        <v>0</v>
      </c>
      <c r="H1389" s="8" t="e">
        <f t="shared" si="127"/>
        <v>#DIV/0!</v>
      </c>
      <c r="I1389" s="31">
        <f t="shared" si="128"/>
        <v>0</v>
      </c>
      <c r="J1389" s="22">
        <f t="shared" si="129"/>
        <v>0</v>
      </c>
    </row>
    <row r="1390" spans="1:10" x14ac:dyDescent="0.2">
      <c r="A1390" s="11" t="s">
        <v>133</v>
      </c>
      <c r="B1390" s="34" t="s">
        <v>134</v>
      </c>
      <c r="C1390" s="3">
        <v>0</v>
      </c>
      <c r="D1390" s="3">
        <v>0</v>
      </c>
      <c r="E1390" s="3">
        <v>0</v>
      </c>
      <c r="F1390" s="3">
        <v>0</v>
      </c>
      <c r="G1390" s="3">
        <f t="shared" si="126"/>
        <v>0</v>
      </c>
      <c r="H1390" s="8" t="e">
        <f t="shared" si="127"/>
        <v>#DIV/0!</v>
      </c>
      <c r="I1390" s="31">
        <f t="shared" si="128"/>
        <v>0</v>
      </c>
      <c r="J1390" s="22">
        <f t="shared" si="129"/>
        <v>0</v>
      </c>
    </row>
    <row r="1391" spans="1:10" x14ac:dyDescent="0.2">
      <c r="A1391" s="11" t="s">
        <v>135</v>
      </c>
      <c r="B1391" s="34" t="s">
        <v>136</v>
      </c>
      <c r="C1391" s="3">
        <v>4699119.08</v>
      </c>
      <c r="D1391" s="96">
        <v>958801</v>
      </c>
      <c r="E1391" s="96">
        <v>958801</v>
      </c>
      <c r="F1391" s="96">
        <v>816699.49</v>
      </c>
      <c r="G1391" s="3">
        <f t="shared" si="126"/>
        <v>142101.51</v>
      </c>
      <c r="H1391" s="8">
        <f t="shared" si="127"/>
        <v>85.179248874375389</v>
      </c>
      <c r="I1391" s="31">
        <f t="shared" si="128"/>
        <v>-3882419.59</v>
      </c>
      <c r="J1391" s="22">
        <f t="shared" si="129"/>
        <v>-82.620157606220943</v>
      </c>
    </row>
    <row r="1392" spans="1:10" x14ac:dyDescent="0.2">
      <c r="A1392" s="11" t="s">
        <v>137</v>
      </c>
      <c r="B1392" s="34" t="s">
        <v>138</v>
      </c>
      <c r="C1392" s="3">
        <v>4699119.08</v>
      </c>
      <c r="D1392" s="96">
        <v>958801</v>
      </c>
      <c r="E1392" s="96">
        <v>958801</v>
      </c>
      <c r="F1392" s="96">
        <v>816699.49</v>
      </c>
      <c r="G1392" s="3">
        <f t="shared" si="126"/>
        <v>142101.51</v>
      </c>
      <c r="H1392" s="8">
        <f t="shared" si="127"/>
        <v>85.179248874375389</v>
      </c>
      <c r="I1392" s="31">
        <f t="shared" si="128"/>
        <v>-3882419.59</v>
      </c>
      <c r="J1392" s="22">
        <f t="shared" si="129"/>
        <v>-82.620157606220943</v>
      </c>
    </row>
    <row r="1393" spans="1:10" x14ac:dyDescent="0.2">
      <c r="A1393" s="11" t="s">
        <v>226</v>
      </c>
      <c r="B1393" s="34" t="s">
        <v>227</v>
      </c>
      <c r="C1393" s="3">
        <v>2574813.59</v>
      </c>
      <c r="D1393" s="70">
        <v>97291</v>
      </c>
      <c r="E1393" s="70">
        <v>97291</v>
      </c>
      <c r="F1393" s="3">
        <v>0</v>
      </c>
      <c r="G1393" s="3">
        <f t="shared" si="126"/>
        <v>97291</v>
      </c>
      <c r="H1393" s="8">
        <f t="shared" si="127"/>
        <v>0</v>
      </c>
      <c r="I1393" s="31">
        <f t="shared" si="128"/>
        <v>-2574813.59</v>
      </c>
      <c r="J1393" s="22">
        <f t="shared" si="129"/>
        <v>-100</v>
      </c>
    </row>
    <row r="1394" spans="1:10" x14ac:dyDescent="0.2">
      <c r="A1394" s="11" t="s">
        <v>228</v>
      </c>
      <c r="B1394" s="34" t="s">
        <v>229</v>
      </c>
      <c r="C1394" s="3">
        <v>2574813.59</v>
      </c>
      <c r="D1394" s="70">
        <v>97291</v>
      </c>
      <c r="E1394" s="70">
        <v>97291</v>
      </c>
      <c r="F1394" s="3">
        <v>0</v>
      </c>
      <c r="G1394" s="3">
        <f t="shared" si="126"/>
        <v>97291</v>
      </c>
      <c r="H1394" s="8">
        <f t="shared" si="127"/>
        <v>0</v>
      </c>
      <c r="I1394" s="31">
        <f t="shared" si="128"/>
        <v>-2574813.59</v>
      </c>
      <c r="J1394" s="22">
        <f t="shared" si="129"/>
        <v>-100</v>
      </c>
    </row>
    <row r="1395" spans="1:10" x14ac:dyDescent="0.2">
      <c r="A1395" s="11" t="s">
        <v>153</v>
      </c>
      <c r="B1395" s="34" t="s">
        <v>154</v>
      </c>
      <c r="C1395" s="3">
        <v>351281.74</v>
      </c>
      <c r="D1395" s="3">
        <v>0</v>
      </c>
      <c r="E1395" s="3">
        <v>0</v>
      </c>
      <c r="F1395" s="3">
        <v>0</v>
      </c>
      <c r="G1395" s="3">
        <f t="shared" si="126"/>
        <v>0</v>
      </c>
      <c r="H1395" s="8" t="e">
        <f t="shared" si="127"/>
        <v>#DIV/0!</v>
      </c>
      <c r="I1395" s="31">
        <f t="shared" si="128"/>
        <v>-351281.74</v>
      </c>
      <c r="J1395" s="22">
        <f t="shared" si="129"/>
        <v>-100</v>
      </c>
    </row>
    <row r="1396" spans="1:10" x14ac:dyDescent="0.2">
      <c r="A1396" s="11" t="s">
        <v>155</v>
      </c>
      <c r="B1396" s="34" t="s">
        <v>156</v>
      </c>
      <c r="C1396" s="3">
        <v>351281.74</v>
      </c>
      <c r="D1396" s="3">
        <v>0</v>
      </c>
      <c r="E1396" s="3">
        <v>0</v>
      </c>
      <c r="F1396" s="3">
        <v>0</v>
      </c>
      <c r="G1396" s="3">
        <f t="shared" si="126"/>
        <v>0</v>
      </c>
      <c r="H1396" s="8" t="e">
        <f t="shared" si="127"/>
        <v>#DIV/0!</v>
      </c>
      <c r="I1396" s="31">
        <f t="shared" si="128"/>
        <v>-351281.74</v>
      </c>
      <c r="J1396" s="22">
        <f t="shared" si="129"/>
        <v>-100</v>
      </c>
    </row>
    <row r="1397" spans="1:10" x14ac:dyDescent="0.2">
      <c r="A1397" s="11" t="s">
        <v>188</v>
      </c>
      <c r="B1397" s="34" t="s">
        <v>230</v>
      </c>
      <c r="C1397" s="3">
        <v>1773023.75</v>
      </c>
      <c r="D1397" s="70">
        <v>861510</v>
      </c>
      <c r="E1397" s="70">
        <v>861510</v>
      </c>
      <c r="F1397" s="70">
        <v>816699.49</v>
      </c>
      <c r="G1397" s="3">
        <f t="shared" si="126"/>
        <v>44810.510000000009</v>
      </c>
      <c r="H1397" s="8">
        <f t="shared" si="127"/>
        <v>94.798608257594225</v>
      </c>
      <c r="I1397" s="31">
        <f t="shared" si="128"/>
        <v>-956324.26</v>
      </c>
      <c r="J1397" s="22">
        <f t="shared" si="129"/>
        <v>-53.937476020837281</v>
      </c>
    </row>
    <row r="1398" spans="1:10" x14ac:dyDescent="0.2">
      <c r="A1398" s="11" t="s">
        <v>231</v>
      </c>
      <c r="B1398" s="34" t="s">
        <v>232</v>
      </c>
      <c r="C1398" s="3">
        <v>1773023.75</v>
      </c>
      <c r="D1398" s="70">
        <v>861510</v>
      </c>
      <c r="E1398" s="70">
        <v>861510</v>
      </c>
      <c r="F1398" s="70">
        <v>816699.49</v>
      </c>
      <c r="G1398" s="3">
        <f t="shared" si="126"/>
        <v>44810.510000000009</v>
      </c>
      <c r="H1398" s="8">
        <f t="shared" si="127"/>
        <v>94.798608257594225</v>
      </c>
      <c r="I1398" s="31">
        <f t="shared" si="128"/>
        <v>-956324.26</v>
      </c>
      <c r="J1398" s="22">
        <f t="shared" si="129"/>
        <v>-53.937476020837281</v>
      </c>
    </row>
    <row r="1399" spans="1:10" x14ac:dyDescent="0.2">
      <c r="A1399" s="93" t="s">
        <v>233</v>
      </c>
      <c r="B1399" s="94" t="s">
        <v>234</v>
      </c>
      <c r="C1399" s="86">
        <v>196708.21</v>
      </c>
      <c r="D1399" s="86">
        <v>0</v>
      </c>
      <c r="E1399" s="80">
        <v>0</v>
      </c>
      <c r="F1399" s="80">
        <v>0</v>
      </c>
      <c r="G1399" s="86">
        <f t="shared" si="126"/>
        <v>0</v>
      </c>
      <c r="H1399" s="89" t="e">
        <f t="shared" si="127"/>
        <v>#DIV/0!</v>
      </c>
      <c r="I1399" s="91">
        <f t="shared" si="128"/>
        <v>-196708.21</v>
      </c>
      <c r="J1399" s="92">
        <f t="shared" si="129"/>
        <v>-100</v>
      </c>
    </row>
    <row r="1400" spans="1:10" x14ac:dyDescent="0.2">
      <c r="A1400" s="11" t="s">
        <v>99</v>
      </c>
      <c r="B1400" s="34" t="s">
        <v>100</v>
      </c>
      <c r="C1400" s="3">
        <v>196708.21</v>
      </c>
      <c r="D1400" s="3">
        <v>0</v>
      </c>
      <c r="E1400" s="3">
        <v>0</v>
      </c>
      <c r="F1400" s="3">
        <v>0</v>
      </c>
      <c r="G1400" s="3">
        <f t="shared" si="126"/>
        <v>0</v>
      </c>
      <c r="H1400" s="8" t="e">
        <f t="shared" si="127"/>
        <v>#DIV/0!</v>
      </c>
      <c r="I1400" s="31">
        <f t="shared" si="128"/>
        <v>-196708.21</v>
      </c>
      <c r="J1400" s="22">
        <f t="shared" si="129"/>
        <v>-100</v>
      </c>
    </row>
    <row r="1401" spans="1:10" x14ac:dyDescent="0.2">
      <c r="A1401" s="11" t="s">
        <v>109</v>
      </c>
      <c r="B1401" s="34" t="s">
        <v>110</v>
      </c>
      <c r="C1401" s="3">
        <v>196708.21</v>
      </c>
      <c r="D1401" s="3">
        <v>0</v>
      </c>
      <c r="E1401" s="3">
        <v>0</v>
      </c>
      <c r="F1401" s="3">
        <v>0</v>
      </c>
      <c r="G1401" s="3">
        <f t="shared" si="126"/>
        <v>0</v>
      </c>
      <c r="H1401" s="8" t="e">
        <f t="shared" si="127"/>
        <v>#DIV/0!</v>
      </c>
      <c r="I1401" s="31">
        <f t="shared" si="128"/>
        <v>-196708.21</v>
      </c>
      <c r="J1401" s="22">
        <f t="shared" si="129"/>
        <v>-100</v>
      </c>
    </row>
    <row r="1402" spans="1:10" x14ac:dyDescent="0.2">
      <c r="A1402" s="11" t="s">
        <v>113</v>
      </c>
      <c r="B1402" s="34" t="s">
        <v>114</v>
      </c>
      <c r="C1402" s="3">
        <v>196708.21</v>
      </c>
      <c r="D1402" s="3">
        <v>0</v>
      </c>
      <c r="E1402" s="3">
        <v>0</v>
      </c>
      <c r="F1402" s="3">
        <v>0</v>
      </c>
      <c r="G1402" s="3">
        <f t="shared" si="126"/>
        <v>0</v>
      </c>
      <c r="H1402" s="8" t="e">
        <f t="shared" si="127"/>
        <v>#DIV/0!</v>
      </c>
      <c r="I1402" s="31">
        <f t="shared" si="128"/>
        <v>-196708.21</v>
      </c>
      <c r="J1402" s="22">
        <f t="shared" si="129"/>
        <v>-100</v>
      </c>
    </row>
    <row r="1403" spans="1:10" x14ac:dyDescent="0.2">
      <c r="A1403" s="11" t="s">
        <v>133</v>
      </c>
      <c r="B1403" s="34" t="s">
        <v>134</v>
      </c>
      <c r="C1403" s="3">
        <v>0</v>
      </c>
      <c r="D1403" s="3">
        <v>0</v>
      </c>
      <c r="E1403" s="3">
        <v>0</v>
      </c>
      <c r="F1403" s="3">
        <v>0</v>
      </c>
      <c r="G1403" s="3">
        <f t="shared" si="126"/>
        <v>0</v>
      </c>
      <c r="H1403" s="8" t="e">
        <f t="shared" si="127"/>
        <v>#DIV/0!</v>
      </c>
      <c r="I1403" s="31">
        <f t="shared" si="128"/>
        <v>0</v>
      </c>
      <c r="J1403" s="22">
        <f t="shared" si="129"/>
        <v>0</v>
      </c>
    </row>
    <row r="1404" spans="1:10" x14ac:dyDescent="0.2">
      <c r="A1404" s="93" t="s">
        <v>235</v>
      </c>
      <c r="B1404" s="94" t="s">
        <v>236</v>
      </c>
      <c r="C1404" s="86">
        <v>0</v>
      </c>
      <c r="D1404" s="81">
        <v>914401</v>
      </c>
      <c r="E1404" s="81">
        <v>914401</v>
      </c>
      <c r="F1404" s="81">
        <v>816699.49</v>
      </c>
      <c r="G1404" s="86">
        <f t="shared" si="126"/>
        <v>97701.510000000009</v>
      </c>
      <c r="H1404" s="89">
        <f t="shared" si="127"/>
        <v>89.315244624623119</v>
      </c>
      <c r="I1404" s="91">
        <f t="shared" si="128"/>
        <v>816699.49</v>
      </c>
      <c r="J1404" s="92">
        <f t="shared" si="129"/>
        <v>0</v>
      </c>
    </row>
    <row r="1405" spans="1:10" x14ac:dyDescent="0.2">
      <c r="A1405" s="11" t="s">
        <v>135</v>
      </c>
      <c r="B1405" s="34" t="s">
        <v>136</v>
      </c>
      <c r="C1405" s="3">
        <v>0</v>
      </c>
      <c r="D1405" s="70">
        <v>914401</v>
      </c>
      <c r="E1405" s="70">
        <v>914401</v>
      </c>
      <c r="F1405" s="70">
        <v>816699.49</v>
      </c>
      <c r="G1405" s="3">
        <f t="shared" si="126"/>
        <v>97701.510000000009</v>
      </c>
      <c r="H1405" s="8">
        <f t="shared" si="127"/>
        <v>89.315244624623119</v>
      </c>
      <c r="I1405" s="31">
        <f t="shared" si="128"/>
        <v>816699.49</v>
      </c>
      <c r="J1405" s="22">
        <f t="shared" si="129"/>
        <v>0</v>
      </c>
    </row>
    <row r="1406" spans="1:10" x14ac:dyDescent="0.2">
      <c r="A1406" s="11" t="s">
        <v>137</v>
      </c>
      <c r="B1406" s="34" t="s">
        <v>138</v>
      </c>
      <c r="C1406" s="3">
        <v>0</v>
      </c>
      <c r="D1406" s="70">
        <v>914401</v>
      </c>
      <c r="E1406" s="70">
        <v>914401</v>
      </c>
      <c r="F1406" s="70">
        <v>816699.49</v>
      </c>
      <c r="G1406" s="3">
        <f t="shared" si="126"/>
        <v>97701.510000000009</v>
      </c>
      <c r="H1406" s="8">
        <f t="shared" si="127"/>
        <v>89.315244624623119</v>
      </c>
      <c r="I1406" s="31">
        <f t="shared" si="128"/>
        <v>816699.49</v>
      </c>
      <c r="J1406" s="22">
        <f t="shared" si="129"/>
        <v>0</v>
      </c>
    </row>
    <row r="1407" spans="1:10" x14ac:dyDescent="0.2">
      <c r="A1407" s="11" t="s">
        <v>226</v>
      </c>
      <c r="B1407" s="34" t="s">
        <v>227</v>
      </c>
      <c r="C1407" s="3">
        <v>0</v>
      </c>
      <c r="D1407" s="70">
        <v>97291</v>
      </c>
      <c r="E1407" s="70">
        <v>97291</v>
      </c>
      <c r="F1407" s="70">
        <v>0</v>
      </c>
      <c r="G1407" s="3">
        <f t="shared" si="126"/>
        <v>97291</v>
      </c>
      <c r="H1407" s="8">
        <f t="shared" si="127"/>
        <v>0</v>
      </c>
      <c r="I1407" s="31">
        <f t="shared" si="128"/>
        <v>0</v>
      </c>
      <c r="J1407" s="22">
        <f t="shared" si="129"/>
        <v>0</v>
      </c>
    </row>
    <row r="1408" spans="1:10" x14ac:dyDescent="0.2">
      <c r="A1408" s="11" t="s">
        <v>228</v>
      </c>
      <c r="B1408" s="34" t="s">
        <v>229</v>
      </c>
      <c r="C1408" s="3">
        <v>0</v>
      </c>
      <c r="D1408" s="70">
        <v>97291</v>
      </c>
      <c r="E1408" s="70">
        <v>97291</v>
      </c>
      <c r="F1408" s="70">
        <v>0</v>
      </c>
      <c r="G1408" s="3">
        <f t="shared" si="126"/>
        <v>97291</v>
      </c>
      <c r="H1408" s="8">
        <f t="shared" si="127"/>
        <v>0</v>
      </c>
      <c r="I1408" s="31">
        <f t="shared" si="128"/>
        <v>0</v>
      </c>
      <c r="J1408" s="22">
        <f t="shared" si="129"/>
        <v>0</v>
      </c>
    </row>
    <row r="1409" spans="1:10" x14ac:dyDescent="0.2">
      <c r="A1409" s="11" t="s">
        <v>188</v>
      </c>
      <c r="B1409" s="34" t="s">
        <v>230</v>
      </c>
      <c r="C1409" s="3">
        <v>0</v>
      </c>
      <c r="D1409" s="70">
        <v>817110</v>
      </c>
      <c r="E1409" s="70">
        <v>817110</v>
      </c>
      <c r="F1409" s="70">
        <v>816699.49</v>
      </c>
      <c r="G1409" s="3">
        <f t="shared" si="126"/>
        <v>410.51000000000931</v>
      </c>
      <c r="H1409" s="8">
        <f t="shared" si="127"/>
        <v>99.949760742127751</v>
      </c>
      <c r="I1409" s="31">
        <f t="shared" si="128"/>
        <v>816699.49</v>
      </c>
      <c r="J1409" s="22">
        <f t="shared" si="129"/>
        <v>0</v>
      </c>
    </row>
    <row r="1410" spans="1:10" x14ac:dyDescent="0.2">
      <c r="A1410" s="11" t="s">
        <v>231</v>
      </c>
      <c r="B1410" s="34" t="s">
        <v>232</v>
      </c>
      <c r="C1410" s="3">
        <v>0</v>
      </c>
      <c r="D1410" s="70">
        <v>817110</v>
      </c>
      <c r="E1410" s="70">
        <v>817110</v>
      </c>
      <c r="F1410" s="70">
        <v>816699.49</v>
      </c>
      <c r="G1410" s="3">
        <f t="shared" si="126"/>
        <v>410.51000000000931</v>
      </c>
      <c r="H1410" s="8">
        <f t="shared" si="127"/>
        <v>99.949760742127751</v>
      </c>
      <c r="I1410" s="31">
        <f t="shared" si="128"/>
        <v>816699.49</v>
      </c>
      <c r="J1410" s="22">
        <f t="shared" si="129"/>
        <v>0</v>
      </c>
    </row>
    <row r="1411" spans="1:10" x14ac:dyDescent="0.2">
      <c r="A1411" s="93" t="s">
        <v>237</v>
      </c>
      <c r="B1411" s="94" t="s">
        <v>238</v>
      </c>
      <c r="C1411" s="86">
        <v>1405899.04</v>
      </c>
      <c r="D1411" s="81">
        <v>44400</v>
      </c>
      <c r="E1411" s="81">
        <v>44400</v>
      </c>
      <c r="F1411" s="80">
        <v>0</v>
      </c>
      <c r="G1411" s="86">
        <f t="shared" si="126"/>
        <v>44400</v>
      </c>
      <c r="H1411" s="89">
        <f t="shared" si="127"/>
        <v>0</v>
      </c>
      <c r="I1411" s="91">
        <f t="shared" si="128"/>
        <v>-1405899.04</v>
      </c>
      <c r="J1411" s="92">
        <f t="shared" si="129"/>
        <v>-100</v>
      </c>
    </row>
    <row r="1412" spans="1:10" x14ac:dyDescent="0.2">
      <c r="A1412" s="11" t="s">
        <v>135</v>
      </c>
      <c r="B1412" s="34" t="s">
        <v>136</v>
      </c>
      <c r="C1412" s="3">
        <v>1405899.04</v>
      </c>
      <c r="D1412" s="70">
        <v>44400</v>
      </c>
      <c r="E1412" s="70">
        <v>44400</v>
      </c>
      <c r="F1412" s="3">
        <v>0</v>
      </c>
      <c r="G1412" s="3">
        <f t="shared" si="126"/>
        <v>44400</v>
      </c>
      <c r="H1412" s="8">
        <f t="shared" si="127"/>
        <v>0</v>
      </c>
      <c r="I1412" s="31">
        <f t="shared" si="128"/>
        <v>-1405899.04</v>
      </c>
      <c r="J1412" s="22">
        <f t="shared" si="129"/>
        <v>-100</v>
      </c>
    </row>
    <row r="1413" spans="1:10" x14ac:dyDescent="0.2">
      <c r="A1413" s="11" t="s">
        <v>137</v>
      </c>
      <c r="B1413" s="34" t="s">
        <v>138</v>
      </c>
      <c r="C1413" s="3">
        <v>1405899.04</v>
      </c>
      <c r="D1413" s="70">
        <v>44400</v>
      </c>
      <c r="E1413" s="70">
        <v>44400</v>
      </c>
      <c r="F1413" s="3">
        <v>0</v>
      </c>
      <c r="G1413" s="3">
        <f t="shared" si="126"/>
        <v>44400</v>
      </c>
      <c r="H1413" s="8">
        <f t="shared" si="127"/>
        <v>0</v>
      </c>
      <c r="I1413" s="31">
        <f t="shared" si="128"/>
        <v>-1405899.04</v>
      </c>
      <c r="J1413" s="22">
        <f t="shared" si="129"/>
        <v>-100</v>
      </c>
    </row>
    <row r="1414" spans="1:10" x14ac:dyDescent="0.2">
      <c r="A1414" s="11" t="s">
        <v>188</v>
      </c>
      <c r="B1414" s="34" t="s">
        <v>230</v>
      </c>
      <c r="C1414" s="3">
        <v>1405899.04</v>
      </c>
      <c r="D1414" s="70">
        <v>44400</v>
      </c>
      <c r="E1414" s="70">
        <v>44400</v>
      </c>
      <c r="F1414" s="3">
        <v>0</v>
      </c>
      <c r="G1414" s="3">
        <f t="shared" si="126"/>
        <v>44400</v>
      </c>
      <c r="H1414" s="8">
        <f t="shared" si="127"/>
        <v>0</v>
      </c>
      <c r="I1414" s="31">
        <f t="shared" si="128"/>
        <v>-1405899.04</v>
      </c>
      <c r="J1414" s="22">
        <f t="shared" si="129"/>
        <v>-100</v>
      </c>
    </row>
    <row r="1415" spans="1:10" x14ac:dyDescent="0.2">
      <c r="A1415" s="11" t="s">
        <v>231</v>
      </c>
      <c r="B1415" s="34" t="s">
        <v>232</v>
      </c>
      <c r="C1415" s="3">
        <v>1405899.04</v>
      </c>
      <c r="D1415" s="70">
        <v>44400</v>
      </c>
      <c r="E1415" s="70">
        <v>44400</v>
      </c>
      <c r="F1415" s="3">
        <v>0</v>
      </c>
      <c r="G1415" s="3">
        <f t="shared" si="126"/>
        <v>44400</v>
      </c>
      <c r="H1415" s="8">
        <f t="shared" si="127"/>
        <v>0</v>
      </c>
      <c r="I1415" s="31">
        <f t="shared" si="128"/>
        <v>-1405899.04</v>
      </c>
      <c r="J1415" s="22">
        <f t="shared" si="129"/>
        <v>-100</v>
      </c>
    </row>
    <row r="1416" spans="1:10" x14ac:dyDescent="0.2">
      <c r="A1416" s="93" t="s">
        <v>239</v>
      </c>
      <c r="B1416" s="94" t="s">
        <v>240</v>
      </c>
      <c r="C1416" s="86">
        <v>0</v>
      </c>
      <c r="D1416" s="86">
        <v>0</v>
      </c>
      <c r="E1416" s="80">
        <v>0</v>
      </c>
      <c r="F1416" s="80">
        <v>0</v>
      </c>
      <c r="G1416" s="86">
        <f t="shared" si="126"/>
        <v>0</v>
      </c>
      <c r="H1416" s="89" t="e">
        <f t="shared" si="127"/>
        <v>#DIV/0!</v>
      </c>
      <c r="I1416" s="91">
        <f t="shared" si="128"/>
        <v>0</v>
      </c>
      <c r="J1416" s="92">
        <f t="shared" si="129"/>
        <v>0</v>
      </c>
    </row>
    <row r="1417" spans="1:10" x14ac:dyDescent="0.2">
      <c r="A1417" s="11" t="s">
        <v>135</v>
      </c>
      <c r="B1417" s="34" t="s">
        <v>136</v>
      </c>
      <c r="C1417" s="3">
        <v>0</v>
      </c>
      <c r="D1417" s="3">
        <v>0</v>
      </c>
      <c r="E1417" s="3">
        <v>0</v>
      </c>
      <c r="F1417" s="3">
        <v>0</v>
      </c>
      <c r="G1417" s="3">
        <f t="shared" si="126"/>
        <v>0</v>
      </c>
      <c r="H1417" s="8" t="e">
        <f t="shared" si="127"/>
        <v>#DIV/0!</v>
      </c>
      <c r="I1417" s="31">
        <f t="shared" si="128"/>
        <v>0</v>
      </c>
      <c r="J1417" s="22">
        <f t="shared" si="129"/>
        <v>0</v>
      </c>
    </row>
    <row r="1418" spans="1:10" x14ac:dyDescent="0.2">
      <c r="A1418" s="11" t="s">
        <v>137</v>
      </c>
      <c r="B1418" s="34" t="s">
        <v>138</v>
      </c>
      <c r="C1418" s="3">
        <v>0</v>
      </c>
      <c r="D1418" s="3">
        <v>0</v>
      </c>
      <c r="E1418" s="3">
        <v>0</v>
      </c>
      <c r="F1418" s="3">
        <v>0</v>
      </c>
      <c r="G1418" s="3">
        <f t="shared" si="126"/>
        <v>0</v>
      </c>
      <c r="H1418" s="8" t="e">
        <f t="shared" si="127"/>
        <v>#DIV/0!</v>
      </c>
      <c r="I1418" s="31">
        <f t="shared" si="128"/>
        <v>0</v>
      </c>
      <c r="J1418" s="22">
        <f t="shared" si="129"/>
        <v>0</v>
      </c>
    </row>
    <row r="1419" spans="1:10" x14ac:dyDescent="0.2">
      <c r="A1419" s="11" t="s">
        <v>226</v>
      </c>
      <c r="B1419" s="34" t="s">
        <v>227</v>
      </c>
      <c r="C1419" s="3">
        <v>0</v>
      </c>
      <c r="D1419" s="3">
        <v>0</v>
      </c>
      <c r="E1419" s="3">
        <v>0</v>
      </c>
      <c r="F1419" s="3">
        <v>0</v>
      </c>
      <c r="G1419" s="3">
        <f t="shared" si="126"/>
        <v>0</v>
      </c>
      <c r="H1419" s="8" t="e">
        <f t="shared" si="127"/>
        <v>#DIV/0!</v>
      </c>
      <c r="I1419" s="31">
        <f t="shared" si="128"/>
        <v>0</v>
      </c>
      <c r="J1419" s="22">
        <f t="shared" si="129"/>
        <v>0</v>
      </c>
    </row>
    <row r="1420" spans="1:10" x14ac:dyDescent="0.2">
      <c r="A1420" s="11" t="s">
        <v>228</v>
      </c>
      <c r="B1420" s="34" t="s">
        <v>229</v>
      </c>
      <c r="C1420" s="3">
        <v>0</v>
      </c>
      <c r="D1420" s="3">
        <v>0</v>
      </c>
      <c r="E1420" s="3">
        <v>0</v>
      </c>
      <c r="F1420" s="3">
        <v>0</v>
      </c>
      <c r="G1420" s="3">
        <f t="shared" si="126"/>
        <v>0</v>
      </c>
      <c r="H1420" s="8" t="e">
        <f t="shared" si="127"/>
        <v>#DIV/0!</v>
      </c>
      <c r="I1420" s="31">
        <f t="shared" si="128"/>
        <v>0</v>
      </c>
      <c r="J1420" s="22">
        <f t="shared" si="129"/>
        <v>0</v>
      </c>
    </row>
    <row r="1421" spans="1:10" x14ac:dyDescent="0.2">
      <c r="A1421" s="93" t="s">
        <v>241</v>
      </c>
      <c r="B1421" s="94" t="s">
        <v>242</v>
      </c>
      <c r="C1421" s="86">
        <v>17242.57</v>
      </c>
      <c r="D1421" s="86">
        <v>0</v>
      </c>
      <c r="E1421" s="80">
        <v>0</v>
      </c>
      <c r="F1421" s="80">
        <v>0</v>
      </c>
      <c r="G1421" s="86">
        <f t="shared" si="126"/>
        <v>0</v>
      </c>
      <c r="H1421" s="89" t="e">
        <f t="shared" si="127"/>
        <v>#DIV/0!</v>
      </c>
      <c r="I1421" s="91">
        <f t="shared" si="128"/>
        <v>-17242.57</v>
      </c>
      <c r="J1421" s="92">
        <f t="shared" si="129"/>
        <v>-100</v>
      </c>
    </row>
    <row r="1422" spans="1:10" x14ac:dyDescent="0.2">
      <c r="A1422" s="11" t="s">
        <v>135</v>
      </c>
      <c r="B1422" s="34" t="s">
        <v>136</v>
      </c>
      <c r="C1422" s="3">
        <v>17242.57</v>
      </c>
      <c r="D1422" s="3">
        <v>0</v>
      </c>
      <c r="E1422" s="3">
        <v>0</v>
      </c>
      <c r="F1422" s="3">
        <v>0</v>
      </c>
      <c r="G1422" s="3">
        <f t="shared" si="126"/>
        <v>0</v>
      </c>
      <c r="H1422" s="8" t="e">
        <f t="shared" si="127"/>
        <v>#DIV/0!</v>
      </c>
      <c r="I1422" s="31">
        <f t="shared" si="128"/>
        <v>-17242.57</v>
      </c>
      <c r="J1422" s="22">
        <f t="shared" si="129"/>
        <v>-100</v>
      </c>
    </row>
    <row r="1423" spans="1:10" x14ac:dyDescent="0.2">
      <c r="A1423" s="11" t="s">
        <v>137</v>
      </c>
      <c r="B1423" s="34" t="s">
        <v>138</v>
      </c>
      <c r="C1423" s="3">
        <v>17242.57</v>
      </c>
      <c r="D1423" s="3">
        <v>0</v>
      </c>
      <c r="E1423" s="3">
        <v>0</v>
      </c>
      <c r="F1423" s="3">
        <v>0</v>
      </c>
      <c r="G1423" s="3">
        <f t="shared" si="126"/>
        <v>0</v>
      </c>
      <c r="H1423" s="8" t="e">
        <f t="shared" si="127"/>
        <v>#DIV/0!</v>
      </c>
      <c r="I1423" s="31">
        <f t="shared" si="128"/>
        <v>-17242.57</v>
      </c>
      <c r="J1423" s="22">
        <f t="shared" si="129"/>
        <v>-100</v>
      </c>
    </row>
    <row r="1424" spans="1:10" x14ac:dyDescent="0.2">
      <c r="A1424" s="11" t="s">
        <v>188</v>
      </c>
      <c r="B1424" s="34" t="s">
        <v>230</v>
      </c>
      <c r="C1424" s="3">
        <v>17242.57</v>
      </c>
      <c r="D1424" s="3">
        <v>0</v>
      </c>
      <c r="E1424" s="3">
        <v>0</v>
      </c>
      <c r="F1424" s="3">
        <v>0</v>
      </c>
      <c r="G1424" s="3">
        <f t="shared" si="126"/>
        <v>0</v>
      </c>
      <c r="H1424" s="8" t="e">
        <f t="shared" si="127"/>
        <v>#DIV/0!</v>
      </c>
      <c r="I1424" s="31">
        <f t="shared" si="128"/>
        <v>-17242.57</v>
      </c>
      <c r="J1424" s="22">
        <f t="shared" si="129"/>
        <v>-100</v>
      </c>
    </row>
    <row r="1425" spans="1:10" x14ac:dyDescent="0.2">
      <c r="A1425" s="11" t="s">
        <v>231</v>
      </c>
      <c r="B1425" s="34" t="s">
        <v>232</v>
      </c>
      <c r="C1425" s="3">
        <v>17242.57</v>
      </c>
      <c r="D1425" s="3">
        <v>0</v>
      </c>
      <c r="E1425" s="3">
        <v>0</v>
      </c>
      <c r="F1425" s="3">
        <v>0</v>
      </c>
      <c r="G1425" s="3">
        <f t="shared" si="126"/>
        <v>0</v>
      </c>
      <c r="H1425" s="8" t="e">
        <f t="shared" si="127"/>
        <v>#DIV/0!</v>
      </c>
      <c r="I1425" s="31">
        <f t="shared" si="128"/>
        <v>-17242.57</v>
      </c>
      <c r="J1425" s="22">
        <f t="shared" si="129"/>
        <v>-100</v>
      </c>
    </row>
    <row r="1426" spans="1:10" x14ac:dyDescent="0.2">
      <c r="A1426" s="93" t="s">
        <v>243</v>
      </c>
      <c r="B1426" s="94" t="s">
        <v>244</v>
      </c>
      <c r="C1426" s="86">
        <v>0</v>
      </c>
      <c r="D1426" s="86">
        <v>0</v>
      </c>
      <c r="E1426" s="86">
        <v>0</v>
      </c>
      <c r="F1426" s="86">
        <v>0</v>
      </c>
      <c r="G1426" s="86">
        <f t="shared" si="126"/>
        <v>0</v>
      </c>
      <c r="H1426" s="89" t="e">
        <f t="shared" si="127"/>
        <v>#DIV/0!</v>
      </c>
      <c r="I1426" s="91">
        <f t="shared" si="128"/>
        <v>0</v>
      </c>
      <c r="J1426" s="92">
        <f t="shared" si="129"/>
        <v>0</v>
      </c>
    </row>
    <row r="1427" spans="1:10" x14ac:dyDescent="0.2">
      <c r="A1427" s="11" t="s">
        <v>99</v>
      </c>
      <c r="B1427" s="34" t="s">
        <v>100</v>
      </c>
      <c r="C1427" s="3">
        <v>0</v>
      </c>
      <c r="D1427" s="3">
        <v>0</v>
      </c>
      <c r="E1427" s="3">
        <v>0</v>
      </c>
      <c r="F1427" s="3">
        <v>0</v>
      </c>
      <c r="G1427" s="3">
        <f t="shared" si="126"/>
        <v>0</v>
      </c>
      <c r="H1427" s="8" t="e">
        <f t="shared" si="127"/>
        <v>#DIV/0!</v>
      </c>
      <c r="I1427" s="31">
        <f t="shared" si="128"/>
        <v>0</v>
      </c>
      <c r="J1427" s="22">
        <f t="shared" si="129"/>
        <v>0</v>
      </c>
    </row>
    <row r="1428" spans="1:10" x14ac:dyDescent="0.2">
      <c r="A1428" s="11" t="s">
        <v>109</v>
      </c>
      <c r="B1428" s="34" t="s">
        <v>110</v>
      </c>
      <c r="C1428" s="3">
        <v>0</v>
      </c>
      <c r="D1428" s="3">
        <v>0</v>
      </c>
      <c r="E1428" s="3">
        <v>0</v>
      </c>
      <c r="F1428" s="3">
        <v>0</v>
      </c>
      <c r="G1428" s="3">
        <f t="shared" si="126"/>
        <v>0</v>
      </c>
      <c r="H1428" s="8" t="e">
        <f t="shared" si="127"/>
        <v>#DIV/0!</v>
      </c>
      <c r="I1428" s="31">
        <f t="shared" si="128"/>
        <v>0</v>
      </c>
      <c r="J1428" s="22">
        <f t="shared" si="129"/>
        <v>0</v>
      </c>
    </row>
    <row r="1429" spans="1:10" ht="25.5" x14ac:dyDescent="0.2">
      <c r="A1429" s="11" t="s">
        <v>129</v>
      </c>
      <c r="B1429" s="34" t="s">
        <v>130</v>
      </c>
      <c r="C1429" s="3">
        <v>0</v>
      </c>
      <c r="D1429" s="3">
        <v>0</v>
      </c>
      <c r="E1429" s="3">
        <v>0</v>
      </c>
      <c r="F1429" s="3">
        <v>0</v>
      </c>
      <c r="G1429" s="3">
        <f t="shared" si="126"/>
        <v>0</v>
      </c>
      <c r="H1429" s="8" t="e">
        <f t="shared" si="127"/>
        <v>#DIV/0!</v>
      </c>
      <c r="I1429" s="31">
        <f t="shared" si="128"/>
        <v>0</v>
      </c>
      <c r="J1429" s="22">
        <f t="shared" si="129"/>
        <v>0</v>
      </c>
    </row>
    <row r="1430" spans="1:10" ht="25.5" x14ac:dyDescent="0.2">
      <c r="A1430" s="11" t="s">
        <v>224</v>
      </c>
      <c r="B1430" s="34" t="s">
        <v>225</v>
      </c>
      <c r="C1430" s="3">
        <v>0</v>
      </c>
      <c r="D1430" s="3">
        <v>0</v>
      </c>
      <c r="E1430" s="3">
        <v>0</v>
      </c>
      <c r="F1430" s="3">
        <v>0</v>
      </c>
      <c r="G1430" s="3">
        <f t="shared" si="126"/>
        <v>0</v>
      </c>
      <c r="H1430" s="8" t="e">
        <f t="shared" si="127"/>
        <v>#DIV/0!</v>
      </c>
      <c r="I1430" s="31">
        <f t="shared" si="128"/>
        <v>0</v>
      </c>
      <c r="J1430" s="22">
        <f t="shared" si="129"/>
        <v>0</v>
      </c>
    </row>
    <row r="1431" spans="1:10" ht="25.5" x14ac:dyDescent="0.2">
      <c r="A1431" s="93" t="s">
        <v>245</v>
      </c>
      <c r="B1431" s="94" t="s">
        <v>246</v>
      </c>
      <c r="C1431" s="86">
        <v>3275977.47</v>
      </c>
      <c r="D1431" s="86">
        <v>0</v>
      </c>
      <c r="E1431" s="80">
        <v>0</v>
      </c>
      <c r="F1431" s="80">
        <v>0</v>
      </c>
      <c r="G1431" s="86">
        <f t="shared" si="126"/>
        <v>0</v>
      </c>
      <c r="H1431" s="89" t="e">
        <f t="shared" si="127"/>
        <v>#DIV/0!</v>
      </c>
      <c r="I1431" s="91">
        <f t="shared" si="128"/>
        <v>-3275977.47</v>
      </c>
      <c r="J1431" s="92">
        <f t="shared" si="129"/>
        <v>-100</v>
      </c>
    </row>
    <row r="1432" spans="1:10" x14ac:dyDescent="0.2">
      <c r="A1432" s="11" t="s">
        <v>135</v>
      </c>
      <c r="B1432" s="34" t="s">
        <v>136</v>
      </c>
      <c r="C1432" s="3">
        <v>3275977.47</v>
      </c>
      <c r="D1432" s="3">
        <v>0</v>
      </c>
      <c r="E1432" s="3">
        <v>0</v>
      </c>
      <c r="F1432" s="3">
        <v>0</v>
      </c>
      <c r="G1432" s="3">
        <f t="shared" si="126"/>
        <v>0</v>
      </c>
      <c r="H1432" s="8" t="e">
        <f t="shared" si="127"/>
        <v>#DIV/0!</v>
      </c>
      <c r="I1432" s="31">
        <f t="shared" si="128"/>
        <v>-3275977.47</v>
      </c>
      <c r="J1432" s="22">
        <f t="shared" si="129"/>
        <v>-100</v>
      </c>
    </row>
    <row r="1433" spans="1:10" x14ac:dyDescent="0.2">
      <c r="A1433" s="11" t="s">
        <v>137</v>
      </c>
      <c r="B1433" s="34" t="s">
        <v>138</v>
      </c>
      <c r="C1433" s="3">
        <v>3275977.47</v>
      </c>
      <c r="D1433" s="3">
        <v>0</v>
      </c>
      <c r="E1433" s="3">
        <v>0</v>
      </c>
      <c r="F1433" s="3">
        <v>0</v>
      </c>
      <c r="G1433" s="3">
        <f t="shared" si="126"/>
        <v>0</v>
      </c>
      <c r="H1433" s="8" t="e">
        <f t="shared" si="127"/>
        <v>#DIV/0!</v>
      </c>
      <c r="I1433" s="31">
        <f t="shared" si="128"/>
        <v>-3275977.47</v>
      </c>
      <c r="J1433" s="22">
        <f t="shared" si="129"/>
        <v>-100</v>
      </c>
    </row>
    <row r="1434" spans="1:10" x14ac:dyDescent="0.2">
      <c r="A1434" s="11" t="s">
        <v>226</v>
      </c>
      <c r="B1434" s="34" t="s">
        <v>227</v>
      </c>
      <c r="C1434" s="3">
        <v>2574813.59</v>
      </c>
      <c r="D1434" s="3">
        <v>0</v>
      </c>
      <c r="E1434" s="3">
        <v>0</v>
      </c>
      <c r="F1434" s="3">
        <v>0</v>
      </c>
      <c r="G1434" s="3">
        <f t="shared" si="126"/>
        <v>0</v>
      </c>
      <c r="H1434" s="8" t="e">
        <f t="shared" si="127"/>
        <v>#DIV/0!</v>
      </c>
      <c r="I1434" s="31">
        <f t="shared" si="128"/>
        <v>-2574813.59</v>
      </c>
      <c r="J1434" s="22">
        <f t="shared" si="129"/>
        <v>-100</v>
      </c>
    </row>
    <row r="1435" spans="1:10" x14ac:dyDescent="0.2">
      <c r="A1435" s="11" t="s">
        <v>228</v>
      </c>
      <c r="B1435" s="34" t="s">
        <v>229</v>
      </c>
      <c r="C1435" s="3">
        <v>2574813.59</v>
      </c>
      <c r="D1435" s="3">
        <v>0</v>
      </c>
      <c r="E1435" s="3">
        <v>0</v>
      </c>
      <c r="F1435" s="3">
        <v>0</v>
      </c>
      <c r="G1435" s="3">
        <f t="shared" si="126"/>
        <v>0</v>
      </c>
      <c r="H1435" s="8" t="e">
        <f t="shared" si="127"/>
        <v>#DIV/0!</v>
      </c>
      <c r="I1435" s="31">
        <f t="shared" si="128"/>
        <v>-2574813.59</v>
      </c>
      <c r="J1435" s="22">
        <f t="shared" si="129"/>
        <v>-100</v>
      </c>
    </row>
    <row r="1436" spans="1:10" x14ac:dyDescent="0.2">
      <c r="A1436" s="11" t="s">
        <v>153</v>
      </c>
      <c r="B1436" s="34" t="s">
        <v>154</v>
      </c>
      <c r="C1436" s="3">
        <v>351281.74</v>
      </c>
      <c r="D1436" s="3">
        <v>0</v>
      </c>
      <c r="E1436" s="3">
        <v>0</v>
      </c>
      <c r="F1436" s="3">
        <v>0</v>
      </c>
      <c r="G1436" s="3">
        <f t="shared" si="126"/>
        <v>0</v>
      </c>
      <c r="H1436" s="8" t="e">
        <f t="shared" si="127"/>
        <v>#DIV/0!</v>
      </c>
      <c r="I1436" s="31">
        <f t="shared" si="128"/>
        <v>-351281.74</v>
      </c>
      <c r="J1436" s="22">
        <f t="shared" si="129"/>
        <v>-100</v>
      </c>
    </row>
    <row r="1437" spans="1:10" x14ac:dyDescent="0.2">
      <c r="A1437" s="11" t="s">
        <v>155</v>
      </c>
      <c r="B1437" s="34" t="s">
        <v>156</v>
      </c>
      <c r="C1437" s="3">
        <v>351281.74</v>
      </c>
      <c r="D1437" s="3">
        <v>0</v>
      </c>
      <c r="E1437" s="3">
        <v>0</v>
      </c>
      <c r="F1437" s="3">
        <v>0</v>
      </c>
      <c r="G1437" s="3">
        <f t="shared" si="126"/>
        <v>0</v>
      </c>
      <c r="H1437" s="8" t="e">
        <f t="shared" si="127"/>
        <v>#DIV/0!</v>
      </c>
      <c r="I1437" s="31">
        <f t="shared" si="128"/>
        <v>-351281.74</v>
      </c>
      <c r="J1437" s="22">
        <f t="shared" si="129"/>
        <v>-100</v>
      </c>
    </row>
    <row r="1438" spans="1:10" x14ac:dyDescent="0.2">
      <c r="A1438" s="11" t="s">
        <v>188</v>
      </c>
      <c r="B1438" s="34" t="s">
        <v>230</v>
      </c>
      <c r="C1438" s="3">
        <v>349882.14</v>
      </c>
      <c r="D1438" s="3">
        <v>0</v>
      </c>
      <c r="E1438" s="3">
        <v>0</v>
      </c>
      <c r="F1438" s="3">
        <v>0</v>
      </c>
      <c r="G1438" s="3">
        <f t="shared" si="126"/>
        <v>0</v>
      </c>
      <c r="H1438" s="8" t="e">
        <f t="shared" si="127"/>
        <v>#DIV/0!</v>
      </c>
      <c r="I1438" s="31">
        <f t="shared" si="128"/>
        <v>-349882.14</v>
      </c>
      <c r="J1438" s="22">
        <f t="shared" si="129"/>
        <v>-100</v>
      </c>
    </row>
    <row r="1439" spans="1:10" x14ac:dyDescent="0.2">
      <c r="A1439" s="11" t="s">
        <v>231</v>
      </c>
      <c r="B1439" s="34" t="s">
        <v>232</v>
      </c>
      <c r="C1439" s="3">
        <v>349882.14</v>
      </c>
      <c r="D1439" s="3">
        <v>0</v>
      </c>
      <c r="E1439" s="3">
        <v>0</v>
      </c>
      <c r="F1439" s="3">
        <v>0</v>
      </c>
      <c r="G1439" s="3">
        <f t="shared" si="126"/>
        <v>0</v>
      </c>
      <c r="H1439" s="8" t="e">
        <f t="shared" si="127"/>
        <v>#DIV/0!</v>
      </c>
      <c r="I1439" s="31">
        <f t="shared" si="128"/>
        <v>-349882.14</v>
      </c>
      <c r="J1439" s="22">
        <f t="shared" si="129"/>
        <v>-100</v>
      </c>
    </row>
    <row r="1440" spans="1:10" ht="25.5" hidden="1" x14ac:dyDescent="0.2">
      <c r="A1440" s="93" t="s">
        <v>247</v>
      </c>
      <c r="B1440" s="94" t="s">
        <v>248</v>
      </c>
      <c r="C1440" s="86">
        <v>0</v>
      </c>
      <c r="D1440" s="86">
        <v>0</v>
      </c>
      <c r="E1440" s="80">
        <v>0</v>
      </c>
      <c r="F1440" s="80">
        <v>0</v>
      </c>
      <c r="G1440" s="86">
        <f t="shared" si="126"/>
        <v>0</v>
      </c>
      <c r="H1440" s="89" t="e">
        <f t="shared" si="127"/>
        <v>#DIV/0!</v>
      </c>
      <c r="I1440" s="91">
        <f t="shared" si="128"/>
        <v>0</v>
      </c>
      <c r="J1440" s="92">
        <f t="shared" si="129"/>
        <v>0</v>
      </c>
    </row>
    <row r="1441" spans="1:10" hidden="1" x14ac:dyDescent="0.2">
      <c r="A1441" s="11" t="s">
        <v>135</v>
      </c>
      <c r="B1441" s="34" t="s">
        <v>136</v>
      </c>
      <c r="C1441" s="3">
        <v>0</v>
      </c>
      <c r="D1441" s="3">
        <v>0</v>
      </c>
      <c r="E1441" s="3">
        <v>0</v>
      </c>
      <c r="F1441" s="3">
        <v>0</v>
      </c>
      <c r="G1441" s="3">
        <f t="shared" si="126"/>
        <v>0</v>
      </c>
      <c r="H1441" s="8" t="e">
        <f t="shared" si="127"/>
        <v>#DIV/0!</v>
      </c>
      <c r="I1441" s="31">
        <f t="shared" si="128"/>
        <v>0</v>
      </c>
      <c r="J1441" s="22">
        <f t="shared" si="129"/>
        <v>0</v>
      </c>
    </row>
    <row r="1442" spans="1:10" hidden="1" x14ac:dyDescent="0.2">
      <c r="A1442" s="11" t="s">
        <v>137</v>
      </c>
      <c r="B1442" s="34" t="s">
        <v>138</v>
      </c>
      <c r="C1442" s="3">
        <v>0</v>
      </c>
      <c r="D1442" s="3">
        <v>0</v>
      </c>
      <c r="E1442" s="3">
        <v>0</v>
      </c>
      <c r="F1442" s="3">
        <v>0</v>
      </c>
      <c r="G1442" s="3">
        <f t="shared" si="126"/>
        <v>0</v>
      </c>
      <c r="H1442" s="8" t="e">
        <f t="shared" si="127"/>
        <v>#DIV/0!</v>
      </c>
      <c r="I1442" s="31">
        <f t="shared" si="128"/>
        <v>0</v>
      </c>
      <c r="J1442" s="22">
        <f t="shared" si="129"/>
        <v>0</v>
      </c>
    </row>
    <row r="1443" spans="1:10" hidden="1" x14ac:dyDescent="0.2">
      <c r="A1443" s="11" t="s">
        <v>188</v>
      </c>
      <c r="B1443" s="34" t="s">
        <v>230</v>
      </c>
      <c r="C1443" s="3">
        <v>0</v>
      </c>
      <c r="D1443" s="3">
        <v>0</v>
      </c>
      <c r="E1443" s="3">
        <v>0</v>
      </c>
      <c r="F1443" s="3">
        <v>0</v>
      </c>
      <c r="G1443" s="3">
        <f t="shared" si="126"/>
        <v>0</v>
      </c>
      <c r="H1443" s="8" t="e">
        <f t="shared" si="127"/>
        <v>#DIV/0!</v>
      </c>
      <c r="I1443" s="31">
        <f t="shared" si="128"/>
        <v>0</v>
      </c>
      <c r="J1443" s="22">
        <f t="shared" si="129"/>
        <v>0</v>
      </c>
    </row>
    <row r="1444" spans="1:10" hidden="1" x14ac:dyDescent="0.2">
      <c r="A1444" s="11" t="s">
        <v>231</v>
      </c>
      <c r="B1444" s="34" t="s">
        <v>232</v>
      </c>
      <c r="C1444" s="3">
        <v>0</v>
      </c>
      <c r="D1444" s="3">
        <v>0</v>
      </c>
      <c r="E1444" s="3">
        <v>0</v>
      </c>
      <c r="F1444" s="3">
        <v>0</v>
      </c>
      <c r="G1444" s="3">
        <f t="shared" si="126"/>
        <v>0</v>
      </c>
      <c r="H1444" s="8" t="e">
        <f t="shared" si="127"/>
        <v>#DIV/0!</v>
      </c>
      <c r="I1444" s="31">
        <f t="shared" si="128"/>
        <v>0</v>
      </c>
      <c r="J1444" s="22">
        <f t="shared" si="129"/>
        <v>0</v>
      </c>
    </row>
    <row r="1445" spans="1:10" ht="25.5" hidden="1" x14ac:dyDescent="0.2">
      <c r="A1445" s="93" t="s">
        <v>249</v>
      </c>
      <c r="B1445" s="94" t="s">
        <v>250</v>
      </c>
      <c r="C1445" s="86">
        <v>0</v>
      </c>
      <c r="D1445" s="86">
        <v>0</v>
      </c>
      <c r="E1445" s="80">
        <v>0</v>
      </c>
      <c r="F1445" s="86">
        <v>0</v>
      </c>
      <c r="G1445" s="86">
        <f t="shared" si="126"/>
        <v>0</v>
      </c>
      <c r="H1445" s="89" t="e">
        <f t="shared" si="127"/>
        <v>#DIV/0!</v>
      </c>
      <c r="I1445" s="91">
        <f t="shared" si="128"/>
        <v>0</v>
      </c>
      <c r="J1445" s="92">
        <f t="shared" si="129"/>
        <v>0</v>
      </c>
    </row>
    <row r="1446" spans="1:10" hidden="1" x14ac:dyDescent="0.2">
      <c r="A1446" s="11" t="s">
        <v>99</v>
      </c>
      <c r="B1446" s="34" t="s">
        <v>100</v>
      </c>
      <c r="C1446" s="32">
        <v>0</v>
      </c>
      <c r="D1446" s="32">
        <v>0</v>
      </c>
      <c r="E1446" s="3">
        <v>0</v>
      </c>
      <c r="F1446" s="32">
        <v>0</v>
      </c>
      <c r="G1446" s="32">
        <f t="shared" si="126"/>
        <v>0</v>
      </c>
      <c r="H1446" s="23" t="e">
        <f t="shared" si="127"/>
        <v>#DIV/0!</v>
      </c>
      <c r="I1446" s="31">
        <f t="shared" si="128"/>
        <v>0</v>
      </c>
      <c r="J1446" s="22">
        <f t="shared" si="129"/>
        <v>0</v>
      </c>
    </row>
    <row r="1447" spans="1:10" hidden="1" x14ac:dyDescent="0.2">
      <c r="A1447" s="11" t="s">
        <v>109</v>
      </c>
      <c r="B1447" s="34" t="s">
        <v>110</v>
      </c>
      <c r="C1447" s="32">
        <v>0</v>
      </c>
      <c r="D1447" s="32">
        <v>0</v>
      </c>
      <c r="E1447" s="3">
        <v>0</v>
      </c>
      <c r="F1447" s="32">
        <v>0</v>
      </c>
      <c r="G1447" s="32">
        <f t="shared" si="126"/>
        <v>0</v>
      </c>
      <c r="H1447" s="23" t="e">
        <f t="shared" si="127"/>
        <v>#DIV/0!</v>
      </c>
      <c r="I1447" s="31">
        <f t="shared" si="128"/>
        <v>0</v>
      </c>
      <c r="J1447" s="22">
        <f t="shared" si="129"/>
        <v>0</v>
      </c>
    </row>
    <row r="1448" spans="1:10" hidden="1" x14ac:dyDescent="0.2">
      <c r="A1448" s="11" t="s">
        <v>111</v>
      </c>
      <c r="B1448" s="34" t="s">
        <v>112</v>
      </c>
      <c r="C1448" s="32">
        <v>0</v>
      </c>
      <c r="D1448" s="32">
        <v>0</v>
      </c>
      <c r="E1448" s="3">
        <v>0</v>
      </c>
      <c r="F1448" s="32">
        <v>0</v>
      </c>
      <c r="G1448" s="32">
        <f t="shared" si="126"/>
        <v>0</v>
      </c>
      <c r="H1448" s="23" t="e">
        <f t="shared" si="127"/>
        <v>#DIV/0!</v>
      </c>
      <c r="I1448" s="31">
        <f t="shared" si="128"/>
        <v>0</v>
      </c>
      <c r="J1448" s="22">
        <f t="shared" si="129"/>
        <v>0</v>
      </c>
    </row>
    <row r="1449" spans="1:10" hidden="1" x14ac:dyDescent="0.2">
      <c r="A1449" s="11" t="s">
        <v>113</v>
      </c>
      <c r="B1449" s="34" t="s">
        <v>114</v>
      </c>
      <c r="C1449" s="32">
        <v>0</v>
      </c>
      <c r="D1449" s="32">
        <v>0</v>
      </c>
      <c r="E1449" s="3">
        <v>0</v>
      </c>
      <c r="F1449" s="32">
        <v>0</v>
      </c>
      <c r="G1449" s="32">
        <f t="shared" si="126"/>
        <v>0</v>
      </c>
      <c r="H1449" s="23" t="e">
        <f t="shared" si="127"/>
        <v>#DIV/0!</v>
      </c>
      <c r="I1449" s="31">
        <f t="shared" si="128"/>
        <v>0</v>
      </c>
      <c r="J1449" s="22">
        <f t="shared" si="129"/>
        <v>0</v>
      </c>
    </row>
    <row r="1450" spans="1:10" hidden="1" x14ac:dyDescent="0.2">
      <c r="A1450" s="11" t="s">
        <v>135</v>
      </c>
      <c r="B1450" s="34" t="s">
        <v>136</v>
      </c>
      <c r="C1450" s="3">
        <v>0</v>
      </c>
      <c r="D1450" s="3">
        <v>0</v>
      </c>
      <c r="E1450" s="3">
        <v>0</v>
      </c>
      <c r="F1450" s="3">
        <v>0</v>
      </c>
      <c r="G1450" s="3">
        <f t="shared" ref="G1450:G1513" si="130">E1450-F1450</f>
        <v>0</v>
      </c>
      <c r="H1450" s="8" t="e">
        <f t="shared" ref="H1450:H1513" si="131">F1450/E1450*100</f>
        <v>#DIV/0!</v>
      </c>
      <c r="I1450" s="31">
        <f t="shared" ref="I1450:I1513" si="132">F1450-C1450</f>
        <v>0</v>
      </c>
      <c r="J1450" s="22">
        <f t="shared" ref="J1450:J1513" si="133">IF(C1450=0,0,F1450/C1450*100-100)</f>
        <v>0</v>
      </c>
    </row>
    <row r="1451" spans="1:10" hidden="1" x14ac:dyDescent="0.2">
      <c r="A1451" s="11" t="s">
        <v>137</v>
      </c>
      <c r="B1451" s="34" t="s">
        <v>138</v>
      </c>
      <c r="C1451" s="3">
        <v>0</v>
      </c>
      <c r="D1451" s="3">
        <v>0</v>
      </c>
      <c r="E1451" s="3">
        <v>0</v>
      </c>
      <c r="F1451" s="3">
        <v>0</v>
      </c>
      <c r="G1451" s="3">
        <f t="shared" si="130"/>
        <v>0</v>
      </c>
      <c r="H1451" s="8" t="e">
        <f t="shared" si="131"/>
        <v>#DIV/0!</v>
      </c>
      <c r="I1451" s="31">
        <f t="shared" si="132"/>
        <v>0</v>
      </c>
      <c r="J1451" s="22">
        <f t="shared" si="133"/>
        <v>0</v>
      </c>
    </row>
    <row r="1452" spans="1:10" hidden="1" x14ac:dyDescent="0.2">
      <c r="A1452" s="11" t="s">
        <v>153</v>
      </c>
      <c r="B1452" s="34" t="s">
        <v>154</v>
      </c>
      <c r="C1452" s="3">
        <v>0</v>
      </c>
      <c r="D1452" s="3">
        <v>0</v>
      </c>
      <c r="E1452" s="3">
        <v>0</v>
      </c>
      <c r="F1452" s="3">
        <v>0</v>
      </c>
      <c r="G1452" s="3">
        <f t="shared" si="130"/>
        <v>0</v>
      </c>
      <c r="H1452" s="8" t="e">
        <f t="shared" si="131"/>
        <v>#DIV/0!</v>
      </c>
      <c r="I1452" s="31">
        <f t="shared" si="132"/>
        <v>0</v>
      </c>
      <c r="J1452" s="22">
        <f t="shared" si="133"/>
        <v>0</v>
      </c>
    </row>
    <row r="1453" spans="1:10" hidden="1" x14ac:dyDescent="0.2">
      <c r="A1453" s="11" t="s">
        <v>155</v>
      </c>
      <c r="B1453" s="34" t="s">
        <v>156</v>
      </c>
      <c r="C1453" s="3">
        <v>0</v>
      </c>
      <c r="D1453" s="3">
        <v>0</v>
      </c>
      <c r="E1453" s="3">
        <v>0</v>
      </c>
      <c r="F1453" s="3">
        <v>0</v>
      </c>
      <c r="G1453" s="3">
        <f t="shared" si="130"/>
        <v>0</v>
      </c>
      <c r="H1453" s="8" t="e">
        <f t="shared" si="131"/>
        <v>#DIV/0!</v>
      </c>
      <c r="I1453" s="31">
        <f t="shared" si="132"/>
        <v>0</v>
      </c>
      <c r="J1453" s="22">
        <f t="shared" si="133"/>
        <v>0</v>
      </c>
    </row>
    <row r="1454" spans="1:10" hidden="1" x14ac:dyDescent="0.2">
      <c r="A1454" s="93" t="s">
        <v>251</v>
      </c>
      <c r="B1454" s="94" t="s">
        <v>252</v>
      </c>
      <c r="C1454" s="86">
        <v>0</v>
      </c>
      <c r="D1454" s="86">
        <v>0</v>
      </c>
      <c r="E1454" s="80">
        <v>0</v>
      </c>
      <c r="F1454" s="86">
        <v>0</v>
      </c>
      <c r="G1454" s="86">
        <f t="shared" si="130"/>
        <v>0</v>
      </c>
      <c r="H1454" s="89" t="e">
        <f t="shared" si="131"/>
        <v>#DIV/0!</v>
      </c>
      <c r="I1454" s="91">
        <f t="shared" si="132"/>
        <v>0</v>
      </c>
      <c r="J1454" s="92">
        <f t="shared" si="133"/>
        <v>0</v>
      </c>
    </row>
    <row r="1455" spans="1:10" hidden="1" x14ac:dyDescent="0.2">
      <c r="A1455" s="11" t="s">
        <v>99</v>
      </c>
      <c r="B1455" s="34" t="s">
        <v>100</v>
      </c>
      <c r="C1455" s="3">
        <v>0</v>
      </c>
      <c r="D1455" s="3">
        <v>0</v>
      </c>
      <c r="E1455" s="3">
        <v>0</v>
      </c>
      <c r="F1455" s="3">
        <v>0</v>
      </c>
      <c r="G1455" s="3">
        <f t="shared" si="130"/>
        <v>0</v>
      </c>
      <c r="H1455" s="8" t="e">
        <f t="shared" si="131"/>
        <v>#DIV/0!</v>
      </c>
      <c r="I1455" s="31">
        <f t="shared" si="132"/>
        <v>0</v>
      </c>
      <c r="J1455" s="22">
        <f t="shared" si="133"/>
        <v>0</v>
      </c>
    </row>
    <row r="1456" spans="1:10" hidden="1" x14ac:dyDescent="0.2">
      <c r="A1456" s="11" t="s">
        <v>133</v>
      </c>
      <c r="B1456" s="34" t="s">
        <v>134</v>
      </c>
      <c r="C1456" s="3">
        <v>0</v>
      </c>
      <c r="D1456" s="3">
        <v>0</v>
      </c>
      <c r="E1456" s="3">
        <v>0</v>
      </c>
      <c r="F1456" s="3">
        <v>0</v>
      </c>
      <c r="G1456" s="3">
        <f t="shared" si="130"/>
        <v>0</v>
      </c>
      <c r="H1456" s="8" t="e">
        <f t="shared" si="131"/>
        <v>#DIV/0!</v>
      </c>
      <c r="I1456" s="31">
        <f t="shared" si="132"/>
        <v>0</v>
      </c>
      <c r="J1456" s="22">
        <f t="shared" si="133"/>
        <v>0</v>
      </c>
    </row>
    <row r="1457" spans="1:10" hidden="1" x14ac:dyDescent="0.2">
      <c r="A1457" s="24" t="s">
        <v>253</v>
      </c>
      <c r="B1457" s="40" t="s">
        <v>254</v>
      </c>
      <c r="C1457" s="29">
        <v>0</v>
      </c>
      <c r="D1457" s="29">
        <v>0</v>
      </c>
      <c r="E1457" s="29">
        <v>0</v>
      </c>
      <c r="F1457" s="29">
        <v>0</v>
      </c>
      <c r="G1457" s="29">
        <f t="shared" si="130"/>
        <v>0</v>
      </c>
      <c r="H1457" s="25" t="e">
        <f t="shared" si="131"/>
        <v>#DIV/0!</v>
      </c>
      <c r="I1457" s="30">
        <f t="shared" si="132"/>
        <v>0</v>
      </c>
      <c r="J1457" s="26">
        <f t="shared" si="133"/>
        <v>0</v>
      </c>
    </row>
    <row r="1458" spans="1:10" hidden="1" x14ac:dyDescent="0.2">
      <c r="A1458" s="11" t="s">
        <v>99</v>
      </c>
      <c r="B1458" s="34" t="s">
        <v>100</v>
      </c>
      <c r="C1458" s="3">
        <v>0</v>
      </c>
      <c r="D1458" s="3">
        <v>0</v>
      </c>
      <c r="E1458" s="3">
        <v>0</v>
      </c>
      <c r="F1458" s="3">
        <v>0</v>
      </c>
      <c r="G1458" s="3">
        <f t="shared" si="130"/>
        <v>0</v>
      </c>
      <c r="H1458" s="8" t="e">
        <f t="shared" si="131"/>
        <v>#DIV/0!</v>
      </c>
      <c r="I1458" s="31">
        <f t="shared" si="132"/>
        <v>0</v>
      </c>
      <c r="J1458" s="22">
        <f t="shared" si="133"/>
        <v>0</v>
      </c>
    </row>
    <row r="1459" spans="1:10" hidden="1" x14ac:dyDescent="0.2">
      <c r="A1459" s="11" t="s">
        <v>174</v>
      </c>
      <c r="B1459" s="34" t="s">
        <v>175</v>
      </c>
      <c r="C1459" s="3">
        <v>0</v>
      </c>
      <c r="D1459" s="3">
        <v>0</v>
      </c>
      <c r="E1459" s="3">
        <v>0</v>
      </c>
      <c r="F1459" s="3">
        <v>0</v>
      </c>
      <c r="G1459" s="3">
        <f t="shared" si="130"/>
        <v>0</v>
      </c>
      <c r="H1459" s="8" t="e">
        <f t="shared" si="131"/>
        <v>#DIV/0!</v>
      </c>
      <c r="I1459" s="31">
        <f t="shared" si="132"/>
        <v>0</v>
      </c>
      <c r="J1459" s="22">
        <f t="shared" si="133"/>
        <v>0</v>
      </c>
    </row>
    <row r="1460" spans="1:10" hidden="1" x14ac:dyDescent="0.2">
      <c r="A1460" s="11" t="s">
        <v>176</v>
      </c>
      <c r="B1460" s="34" t="s">
        <v>177</v>
      </c>
      <c r="C1460" s="3">
        <v>0</v>
      </c>
      <c r="D1460" s="3">
        <v>0</v>
      </c>
      <c r="E1460" s="3">
        <v>0</v>
      </c>
      <c r="F1460" s="3">
        <v>0</v>
      </c>
      <c r="G1460" s="3">
        <f t="shared" si="130"/>
        <v>0</v>
      </c>
      <c r="H1460" s="8" t="e">
        <f t="shared" si="131"/>
        <v>#DIV/0!</v>
      </c>
      <c r="I1460" s="31">
        <f t="shared" si="132"/>
        <v>0</v>
      </c>
      <c r="J1460" s="22">
        <f t="shared" si="133"/>
        <v>0</v>
      </c>
    </row>
    <row r="1461" spans="1:10" x14ac:dyDescent="0.2">
      <c r="A1461" s="93" t="s">
        <v>255</v>
      </c>
      <c r="B1461" s="94" t="s">
        <v>256</v>
      </c>
      <c r="C1461" s="86">
        <v>10432356.26</v>
      </c>
      <c r="D1461" s="81">
        <v>13554101.220000001</v>
      </c>
      <c r="E1461" s="81">
        <v>13554101.220000001</v>
      </c>
      <c r="F1461" s="81">
        <v>7699260.3999999994</v>
      </c>
      <c r="G1461" s="86">
        <f t="shared" si="130"/>
        <v>5854840.8200000012</v>
      </c>
      <c r="H1461" s="89">
        <f t="shared" si="131"/>
        <v>56.803916947582003</v>
      </c>
      <c r="I1461" s="91">
        <f t="shared" si="132"/>
        <v>-2733095.8600000003</v>
      </c>
      <c r="J1461" s="92">
        <f t="shared" si="133"/>
        <v>-26.198260411018595</v>
      </c>
    </row>
    <row r="1462" spans="1:10" x14ac:dyDescent="0.2">
      <c r="A1462" s="11" t="s">
        <v>99</v>
      </c>
      <c r="B1462" s="34" t="s">
        <v>100</v>
      </c>
      <c r="C1462" s="3">
        <v>6905980.96</v>
      </c>
      <c r="D1462" s="70">
        <v>13335715.220000001</v>
      </c>
      <c r="E1462" s="70">
        <v>13335715.220000001</v>
      </c>
      <c r="F1462" s="70">
        <v>7625575.3099999996</v>
      </c>
      <c r="G1462" s="3">
        <f t="shared" si="130"/>
        <v>5710139.9100000011</v>
      </c>
      <c r="H1462" s="8">
        <f t="shared" si="131"/>
        <v>57.181599818236059</v>
      </c>
      <c r="I1462" s="31">
        <f t="shared" si="132"/>
        <v>719594.34999999963</v>
      </c>
      <c r="J1462" s="22">
        <f t="shared" si="133"/>
        <v>10.419871618064818</v>
      </c>
    </row>
    <row r="1463" spans="1:10" x14ac:dyDescent="0.2">
      <c r="A1463" s="11" t="s">
        <v>101</v>
      </c>
      <c r="B1463" s="34" t="s">
        <v>102</v>
      </c>
      <c r="C1463" s="3">
        <v>0</v>
      </c>
      <c r="D1463" s="3">
        <v>0</v>
      </c>
      <c r="E1463" s="3">
        <v>0</v>
      </c>
      <c r="F1463" s="3">
        <v>0</v>
      </c>
      <c r="G1463" s="3">
        <f t="shared" si="130"/>
        <v>0</v>
      </c>
      <c r="H1463" s="8" t="e">
        <f t="shared" si="131"/>
        <v>#DIV/0!</v>
      </c>
      <c r="I1463" s="31">
        <f t="shared" si="132"/>
        <v>0</v>
      </c>
      <c r="J1463" s="22">
        <f t="shared" si="133"/>
        <v>0</v>
      </c>
    </row>
    <row r="1464" spans="1:10" x14ac:dyDescent="0.2">
      <c r="A1464" s="11" t="s">
        <v>103</v>
      </c>
      <c r="B1464" s="34" t="s">
        <v>104</v>
      </c>
      <c r="C1464" s="3">
        <v>0</v>
      </c>
      <c r="D1464" s="3">
        <v>0</v>
      </c>
      <c r="E1464" s="3">
        <v>0</v>
      </c>
      <c r="F1464" s="3">
        <v>0</v>
      </c>
      <c r="G1464" s="3">
        <f t="shared" si="130"/>
        <v>0</v>
      </c>
      <c r="H1464" s="8" t="e">
        <f t="shared" si="131"/>
        <v>#DIV/0!</v>
      </c>
      <c r="I1464" s="31">
        <f t="shared" si="132"/>
        <v>0</v>
      </c>
      <c r="J1464" s="22">
        <f t="shared" si="133"/>
        <v>0</v>
      </c>
    </row>
    <row r="1465" spans="1:10" x14ac:dyDescent="0.2">
      <c r="A1465" s="11" t="s">
        <v>105</v>
      </c>
      <c r="B1465" s="34" t="s">
        <v>106</v>
      </c>
      <c r="C1465" s="3">
        <v>0</v>
      </c>
      <c r="D1465" s="3">
        <v>0</v>
      </c>
      <c r="E1465" s="3">
        <v>0</v>
      </c>
      <c r="F1465" s="3">
        <v>0</v>
      </c>
      <c r="G1465" s="3">
        <f t="shared" si="130"/>
        <v>0</v>
      </c>
      <c r="H1465" s="8" t="e">
        <f t="shared" si="131"/>
        <v>#DIV/0!</v>
      </c>
      <c r="I1465" s="31">
        <f t="shared" si="132"/>
        <v>0</v>
      </c>
      <c r="J1465" s="22">
        <f t="shared" si="133"/>
        <v>0</v>
      </c>
    </row>
    <row r="1466" spans="1:10" x14ac:dyDescent="0.2">
      <c r="A1466" s="11" t="s">
        <v>107</v>
      </c>
      <c r="B1466" s="34" t="s">
        <v>108</v>
      </c>
      <c r="C1466" s="3">
        <v>0</v>
      </c>
      <c r="D1466" s="3">
        <v>0</v>
      </c>
      <c r="E1466" s="3">
        <v>0</v>
      </c>
      <c r="F1466" s="3">
        <v>0</v>
      </c>
      <c r="G1466" s="3">
        <f t="shared" si="130"/>
        <v>0</v>
      </c>
      <c r="H1466" s="8" t="e">
        <f t="shared" si="131"/>
        <v>#DIV/0!</v>
      </c>
      <c r="I1466" s="31">
        <f t="shared" si="132"/>
        <v>0</v>
      </c>
      <c r="J1466" s="22">
        <f t="shared" si="133"/>
        <v>0</v>
      </c>
    </row>
    <row r="1467" spans="1:10" x14ac:dyDescent="0.2">
      <c r="A1467" s="11" t="s">
        <v>109</v>
      </c>
      <c r="B1467" s="34" t="s">
        <v>110</v>
      </c>
      <c r="C1467" s="3">
        <v>6905980.96</v>
      </c>
      <c r="D1467" s="3">
        <v>13335715.220000001</v>
      </c>
      <c r="E1467" s="3">
        <v>13335715.220000001</v>
      </c>
      <c r="F1467" s="70">
        <v>7625575.3099999996</v>
      </c>
      <c r="G1467" s="3">
        <f t="shared" si="130"/>
        <v>5710139.9100000011</v>
      </c>
      <c r="H1467" s="8">
        <f t="shared" si="131"/>
        <v>57.181599818236059</v>
      </c>
      <c r="I1467" s="31">
        <f t="shared" si="132"/>
        <v>719594.34999999963</v>
      </c>
      <c r="J1467" s="22">
        <f t="shared" si="133"/>
        <v>10.419871618064818</v>
      </c>
    </row>
    <row r="1468" spans="1:10" x14ac:dyDescent="0.2">
      <c r="A1468" s="11" t="s">
        <v>111</v>
      </c>
      <c r="B1468" s="34" t="s">
        <v>112</v>
      </c>
      <c r="C1468" s="3">
        <v>221514.4</v>
      </c>
      <c r="D1468" s="70">
        <v>1233.22</v>
      </c>
      <c r="E1468" s="70">
        <v>1233.22</v>
      </c>
      <c r="F1468" s="3">
        <v>0</v>
      </c>
      <c r="G1468" s="3">
        <f t="shared" si="130"/>
        <v>1233.22</v>
      </c>
      <c r="H1468" s="8">
        <f t="shared" si="131"/>
        <v>0</v>
      </c>
      <c r="I1468" s="31">
        <f t="shared" si="132"/>
        <v>-221514.4</v>
      </c>
      <c r="J1468" s="22">
        <f t="shared" si="133"/>
        <v>-100</v>
      </c>
    </row>
    <row r="1469" spans="1:10" x14ac:dyDescent="0.2">
      <c r="A1469" s="11" t="s">
        <v>113</v>
      </c>
      <c r="B1469" s="34" t="s">
        <v>114</v>
      </c>
      <c r="C1469" s="3">
        <v>6630018.5599999996</v>
      </c>
      <c r="D1469" s="3">
        <v>0</v>
      </c>
      <c r="E1469" s="3">
        <v>0</v>
      </c>
      <c r="F1469" s="3">
        <v>0</v>
      </c>
      <c r="G1469" s="3">
        <f t="shared" si="130"/>
        <v>0</v>
      </c>
      <c r="H1469" s="8" t="e">
        <f t="shared" si="131"/>
        <v>#DIV/0!</v>
      </c>
      <c r="I1469" s="31">
        <f t="shared" si="132"/>
        <v>-6630018.5599999996</v>
      </c>
      <c r="J1469" s="22">
        <f t="shared" si="133"/>
        <v>-100</v>
      </c>
    </row>
    <row r="1470" spans="1:10" x14ac:dyDescent="0.2">
      <c r="A1470" s="11" t="s">
        <v>117</v>
      </c>
      <c r="B1470" s="34" t="s">
        <v>118</v>
      </c>
      <c r="C1470" s="3">
        <v>54448</v>
      </c>
      <c r="D1470" s="3">
        <v>0</v>
      </c>
      <c r="E1470" s="3">
        <v>0</v>
      </c>
      <c r="F1470" s="3">
        <v>0</v>
      </c>
      <c r="G1470" s="3">
        <f t="shared" si="130"/>
        <v>0</v>
      </c>
      <c r="H1470" s="8" t="e">
        <f t="shared" si="131"/>
        <v>#DIV/0!</v>
      </c>
      <c r="I1470" s="31">
        <f t="shared" si="132"/>
        <v>-54448</v>
      </c>
      <c r="J1470" s="22">
        <f t="shared" si="133"/>
        <v>-100</v>
      </c>
    </row>
    <row r="1471" spans="1:10" x14ac:dyDescent="0.2">
      <c r="A1471" s="11" t="s">
        <v>123</v>
      </c>
      <c r="B1471" s="34" t="s">
        <v>124</v>
      </c>
      <c r="C1471" s="3">
        <v>0</v>
      </c>
      <c r="D1471" s="3">
        <v>0</v>
      </c>
      <c r="E1471" s="3">
        <v>0</v>
      </c>
      <c r="F1471" s="3">
        <v>0</v>
      </c>
      <c r="G1471" s="3">
        <f t="shared" si="130"/>
        <v>0</v>
      </c>
      <c r="H1471" s="8" t="e">
        <f t="shared" si="131"/>
        <v>#DIV/0!</v>
      </c>
      <c r="I1471" s="31">
        <f t="shared" si="132"/>
        <v>0</v>
      </c>
      <c r="J1471" s="22">
        <f t="shared" si="133"/>
        <v>0</v>
      </c>
    </row>
    <row r="1472" spans="1:10" x14ac:dyDescent="0.2">
      <c r="A1472" s="11" t="s">
        <v>127</v>
      </c>
      <c r="B1472" s="34" t="s">
        <v>128</v>
      </c>
      <c r="C1472" s="3">
        <v>54448</v>
      </c>
      <c r="D1472" s="3">
        <v>0</v>
      </c>
      <c r="E1472" s="3">
        <v>0</v>
      </c>
      <c r="F1472" s="3">
        <v>0</v>
      </c>
      <c r="G1472" s="3">
        <f t="shared" si="130"/>
        <v>0</v>
      </c>
      <c r="H1472" s="8" t="e">
        <f t="shared" si="131"/>
        <v>#DIV/0!</v>
      </c>
      <c r="I1472" s="31">
        <f t="shared" si="132"/>
        <v>-54448</v>
      </c>
      <c r="J1472" s="22">
        <f t="shared" si="133"/>
        <v>-100</v>
      </c>
    </row>
    <row r="1473" spans="1:10" x14ac:dyDescent="0.2">
      <c r="A1473" s="11" t="s">
        <v>133</v>
      </c>
      <c r="B1473" s="34" t="s">
        <v>134</v>
      </c>
      <c r="C1473" s="3">
        <v>0</v>
      </c>
      <c r="D1473" s="3">
        <v>0</v>
      </c>
      <c r="E1473" s="3">
        <v>0</v>
      </c>
      <c r="F1473" s="3">
        <v>0</v>
      </c>
      <c r="G1473" s="3">
        <f t="shared" si="130"/>
        <v>0</v>
      </c>
      <c r="H1473" s="8" t="e">
        <f t="shared" si="131"/>
        <v>#DIV/0!</v>
      </c>
      <c r="I1473" s="31">
        <f t="shared" si="132"/>
        <v>0</v>
      </c>
      <c r="J1473" s="22">
        <f t="shared" si="133"/>
        <v>0</v>
      </c>
    </row>
    <row r="1474" spans="1:10" x14ac:dyDescent="0.2">
      <c r="A1474" s="11" t="s">
        <v>135</v>
      </c>
      <c r="B1474" s="34" t="s">
        <v>136</v>
      </c>
      <c r="C1474" s="3">
        <v>3526375.3</v>
      </c>
      <c r="D1474" s="70">
        <v>218386</v>
      </c>
      <c r="E1474" s="70">
        <v>218386</v>
      </c>
      <c r="F1474" s="70">
        <v>73685.09</v>
      </c>
      <c r="G1474" s="3">
        <f t="shared" si="130"/>
        <v>144700.91</v>
      </c>
      <c r="H1474" s="8">
        <f t="shared" si="131"/>
        <v>33.740757191395048</v>
      </c>
      <c r="I1474" s="31">
        <f t="shared" si="132"/>
        <v>-3452690.21</v>
      </c>
      <c r="J1474" s="22">
        <f t="shared" si="133"/>
        <v>-97.910458084254387</v>
      </c>
    </row>
    <row r="1475" spans="1:10" x14ac:dyDescent="0.2">
      <c r="A1475" s="11" t="s">
        <v>137</v>
      </c>
      <c r="B1475" s="34" t="s">
        <v>138</v>
      </c>
      <c r="C1475" s="3">
        <v>3526375.3</v>
      </c>
      <c r="D1475" s="70">
        <v>218386</v>
      </c>
      <c r="E1475" s="70">
        <v>218386</v>
      </c>
      <c r="F1475" s="70">
        <v>73685.09</v>
      </c>
      <c r="G1475" s="3">
        <f t="shared" si="130"/>
        <v>144700.91</v>
      </c>
      <c r="H1475" s="8">
        <f t="shared" si="131"/>
        <v>33.740757191395048</v>
      </c>
      <c r="I1475" s="31">
        <f t="shared" si="132"/>
        <v>-3452690.21</v>
      </c>
      <c r="J1475" s="22">
        <f t="shared" si="133"/>
        <v>-97.910458084254387</v>
      </c>
    </row>
    <row r="1476" spans="1:10" x14ac:dyDescent="0.2">
      <c r="A1476" s="11" t="s">
        <v>139</v>
      </c>
      <c r="B1476" s="34" t="s">
        <v>140</v>
      </c>
      <c r="C1476" s="3">
        <v>1248000</v>
      </c>
      <c r="D1476" s="3">
        <v>0</v>
      </c>
      <c r="E1476" s="3">
        <v>0</v>
      </c>
      <c r="F1476" s="3">
        <v>0</v>
      </c>
      <c r="G1476" s="3">
        <f t="shared" si="130"/>
        <v>0</v>
      </c>
      <c r="H1476" s="8" t="e">
        <f t="shared" si="131"/>
        <v>#DIV/0!</v>
      </c>
      <c r="I1476" s="31">
        <f t="shared" si="132"/>
        <v>-1248000</v>
      </c>
      <c r="J1476" s="22">
        <f t="shared" si="133"/>
        <v>-100</v>
      </c>
    </row>
    <row r="1477" spans="1:10" x14ac:dyDescent="0.2">
      <c r="A1477" s="11" t="s">
        <v>188</v>
      </c>
      <c r="B1477" s="34" t="s">
        <v>230</v>
      </c>
      <c r="C1477" s="3">
        <v>2278375.2999999998</v>
      </c>
      <c r="D1477" s="70">
        <v>218386</v>
      </c>
      <c r="E1477" s="70">
        <v>218386</v>
      </c>
      <c r="F1477" s="70">
        <v>73685.09</v>
      </c>
      <c r="G1477" s="3">
        <f t="shared" si="130"/>
        <v>144700.91</v>
      </c>
      <c r="H1477" s="8">
        <f t="shared" si="131"/>
        <v>33.740757191395048</v>
      </c>
      <c r="I1477" s="31">
        <f t="shared" si="132"/>
        <v>-2204690.21</v>
      </c>
      <c r="J1477" s="22">
        <f t="shared" si="133"/>
        <v>-96.765893222244813</v>
      </c>
    </row>
    <row r="1478" spans="1:10" x14ac:dyDescent="0.2">
      <c r="A1478" s="11" t="s">
        <v>231</v>
      </c>
      <c r="B1478" s="34" t="s">
        <v>232</v>
      </c>
      <c r="C1478" s="3">
        <v>2278375.2999999998</v>
      </c>
      <c r="D1478" s="70">
        <v>218386</v>
      </c>
      <c r="E1478" s="70">
        <v>218386</v>
      </c>
      <c r="F1478" s="70">
        <v>73685.09</v>
      </c>
      <c r="G1478" s="3">
        <f t="shared" si="130"/>
        <v>144700.91</v>
      </c>
      <c r="H1478" s="8">
        <f t="shared" si="131"/>
        <v>33.740757191395048</v>
      </c>
      <c r="I1478" s="31">
        <f t="shared" si="132"/>
        <v>-2204690.21</v>
      </c>
      <c r="J1478" s="22">
        <f t="shared" si="133"/>
        <v>-96.765893222244813</v>
      </c>
    </row>
    <row r="1479" spans="1:10" x14ac:dyDescent="0.2">
      <c r="A1479" s="93" t="s">
        <v>257</v>
      </c>
      <c r="B1479" s="94" t="s">
        <v>258</v>
      </c>
      <c r="C1479" s="86">
        <v>0</v>
      </c>
      <c r="D1479" s="81">
        <v>1233.22</v>
      </c>
      <c r="E1479" s="81">
        <v>1233.22</v>
      </c>
      <c r="F1479" s="86">
        <v>0</v>
      </c>
      <c r="G1479" s="86">
        <f t="shared" si="130"/>
        <v>1233.22</v>
      </c>
      <c r="H1479" s="89">
        <f t="shared" si="131"/>
        <v>0</v>
      </c>
      <c r="I1479" s="91">
        <f t="shared" si="132"/>
        <v>0</v>
      </c>
      <c r="J1479" s="92">
        <f t="shared" si="133"/>
        <v>0</v>
      </c>
    </row>
    <row r="1480" spans="1:10" x14ac:dyDescent="0.2">
      <c r="A1480" s="11" t="s">
        <v>99</v>
      </c>
      <c r="B1480" s="34" t="s">
        <v>100</v>
      </c>
      <c r="C1480" s="3">
        <v>0</v>
      </c>
      <c r="D1480" s="70">
        <v>1233.22</v>
      </c>
      <c r="E1480" s="70">
        <v>1233.22</v>
      </c>
      <c r="F1480" s="3">
        <v>0</v>
      </c>
      <c r="G1480" s="3">
        <f t="shared" si="130"/>
        <v>1233.22</v>
      </c>
      <c r="H1480" s="8">
        <f t="shared" si="131"/>
        <v>0</v>
      </c>
      <c r="I1480" s="31">
        <f t="shared" si="132"/>
        <v>0</v>
      </c>
      <c r="J1480" s="22">
        <f t="shared" si="133"/>
        <v>0</v>
      </c>
    </row>
    <row r="1481" spans="1:10" x14ac:dyDescent="0.2">
      <c r="A1481" s="11" t="s">
        <v>101</v>
      </c>
      <c r="B1481" s="34" t="s">
        <v>102</v>
      </c>
      <c r="C1481" s="3">
        <v>0</v>
      </c>
      <c r="D1481" s="3">
        <v>0</v>
      </c>
      <c r="E1481" s="3">
        <v>0</v>
      </c>
      <c r="F1481" s="3">
        <v>0</v>
      </c>
      <c r="G1481" s="3">
        <f t="shared" si="130"/>
        <v>0</v>
      </c>
      <c r="H1481" s="8" t="e">
        <f t="shared" si="131"/>
        <v>#DIV/0!</v>
      </c>
      <c r="I1481" s="31">
        <f t="shared" si="132"/>
        <v>0</v>
      </c>
      <c r="J1481" s="22">
        <f t="shared" si="133"/>
        <v>0</v>
      </c>
    </row>
    <row r="1482" spans="1:10" x14ac:dyDescent="0.2">
      <c r="A1482" s="11" t="s">
        <v>103</v>
      </c>
      <c r="B1482" s="34" t="s">
        <v>104</v>
      </c>
      <c r="C1482" s="3">
        <v>0</v>
      </c>
      <c r="D1482" s="3">
        <v>0</v>
      </c>
      <c r="E1482" s="3">
        <v>0</v>
      </c>
      <c r="F1482" s="3">
        <v>0</v>
      </c>
      <c r="G1482" s="3">
        <f t="shared" si="130"/>
        <v>0</v>
      </c>
      <c r="H1482" s="8" t="e">
        <f t="shared" si="131"/>
        <v>#DIV/0!</v>
      </c>
      <c r="I1482" s="31">
        <f t="shared" si="132"/>
        <v>0</v>
      </c>
      <c r="J1482" s="22">
        <f t="shared" si="133"/>
        <v>0</v>
      </c>
    </row>
    <row r="1483" spans="1:10" x14ac:dyDescent="0.2">
      <c r="A1483" s="11" t="s">
        <v>105</v>
      </c>
      <c r="B1483" s="34" t="s">
        <v>106</v>
      </c>
      <c r="C1483" s="3">
        <v>0</v>
      </c>
      <c r="D1483" s="3">
        <v>0</v>
      </c>
      <c r="E1483" s="3">
        <v>0</v>
      </c>
      <c r="F1483" s="3">
        <v>0</v>
      </c>
      <c r="G1483" s="3">
        <f t="shared" si="130"/>
        <v>0</v>
      </c>
      <c r="H1483" s="8" t="e">
        <f t="shared" si="131"/>
        <v>#DIV/0!</v>
      </c>
      <c r="I1483" s="31">
        <f t="shared" si="132"/>
        <v>0</v>
      </c>
      <c r="J1483" s="22">
        <f t="shared" si="133"/>
        <v>0</v>
      </c>
    </row>
    <row r="1484" spans="1:10" x14ac:dyDescent="0.2">
      <c r="A1484" s="11" t="s">
        <v>107</v>
      </c>
      <c r="B1484" s="34" t="s">
        <v>108</v>
      </c>
      <c r="C1484" s="3">
        <v>0</v>
      </c>
      <c r="D1484" s="3">
        <v>0</v>
      </c>
      <c r="E1484" s="3">
        <v>0</v>
      </c>
      <c r="F1484" s="3">
        <v>0</v>
      </c>
      <c r="G1484" s="3">
        <f t="shared" si="130"/>
        <v>0</v>
      </c>
      <c r="H1484" s="8" t="e">
        <f t="shared" si="131"/>
        <v>#DIV/0!</v>
      </c>
      <c r="I1484" s="31">
        <f t="shared" si="132"/>
        <v>0</v>
      </c>
      <c r="J1484" s="22">
        <f t="shared" si="133"/>
        <v>0</v>
      </c>
    </row>
    <row r="1485" spans="1:10" x14ac:dyDescent="0.2">
      <c r="A1485" s="11" t="s">
        <v>109</v>
      </c>
      <c r="B1485" s="34" t="s">
        <v>110</v>
      </c>
      <c r="C1485" s="3">
        <v>0</v>
      </c>
      <c r="D1485" s="96">
        <v>1233.22</v>
      </c>
      <c r="E1485" s="96">
        <v>1233.22</v>
      </c>
      <c r="F1485" s="32">
        <v>0</v>
      </c>
      <c r="G1485" s="3">
        <f t="shared" si="130"/>
        <v>1233.22</v>
      </c>
      <c r="H1485" s="8">
        <f t="shared" si="131"/>
        <v>0</v>
      </c>
      <c r="I1485" s="31">
        <f t="shared" si="132"/>
        <v>0</v>
      </c>
      <c r="J1485" s="22">
        <f t="shared" si="133"/>
        <v>0</v>
      </c>
    </row>
    <row r="1486" spans="1:10" x14ac:dyDescent="0.2">
      <c r="A1486" s="11" t="s">
        <v>111</v>
      </c>
      <c r="B1486" s="34" t="s">
        <v>112</v>
      </c>
      <c r="C1486" s="3">
        <v>0</v>
      </c>
      <c r="D1486" s="70">
        <v>1233.22</v>
      </c>
      <c r="E1486" s="70">
        <v>1233.22</v>
      </c>
      <c r="F1486" s="3">
        <v>0</v>
      </c>
      <c r="G1486" s="3">
        <f t="shared" si="130"/>
        <v>1233.22</v>
      </c>
      <c r="H1486" s="8">
        <f t="shared" si="131"/>
        <v>0</v>
      </c>
      <c r="I1486" s="31">
        <f t="shared" si="132"/>
        <v>0</v>
      </c>
      <c r="J1486" s="22">
        <f t="shared" si="133"/>
        <v>0</v>
      </c>
    </row>
    <row r="1487" spans="1:10" x14ac:dyDescent="0.2">
      <c r="A1487" s="11" t="s">
        <v>113</v>
      </c>
      <c r="B1487" s="34" t="s">
        <v>114</v>
      </c>
      <c r="C1487" s="3">
        <v>0</v>
      </c>
      <c r="D1487" s="3">
        <v>0</v>
      </c>
      <c r="E1487" s="3">
        <v>0</v>
      </c>
      <c r="F1487" s="3">
        <v>0</v>
      </c>
      <c r="G1487" s="3">
        <f t="shared" si="130"/>
        <v>0</v>
      </c>
      <c r="H1487" s="8" t="e">
        <f t="shared" si="131"/>
        <v>#DIV/0!</v>
      </c>
      <c r="I1487" s="31">
        <f t="shared" si="132"/>
        <v>0</v>
      </c>
      <c r="J1487" s="22">
        <f t="shared" si="133"/>
        <v>0</v>
      </c>
    </row>
    <row r="1488" spans="1:10" x14ac:dyDescent="0.2">
      <c r="A1488" s="11" t="s">
        <v>117</v>
      </c>
      <c r="B1488" s="34" t="s">
        <v>118</v>
      </c>
      <c r="C1488" s="3">
        <v>0</v>
      </c>
      <c r="D1488" s="3">
        <v>0</v>
      </c>
      <c r="E1488" s="3">
        <v>0</v>
      </c>
      <c r="F1488" s="3">
        <v>0</v>
      </c>
      <c r="G1488" s="3">
        <f t="shared" si="130"/>
        <v>0</v>
      </c>
      <c r="H1488" s="8" t="e">
        <f t="shared" si="131"/>
        <v>#DIV/0!</v>
      </c>
      <c r="I1488" s="31">
        <f t="shared" si="132"/>
        <v>0</v>
      </c>
      <c r="J1488" s="22">
        <f t="shared" si="133"/>
        <v>0</v>
      </c>
    </row>
    <row r="1489" spans="1:10" x14ac:dyDescent="0.2">
      <c r="A1489" s="11" t="s">
        <v>123</v>
      </c>
      <c r="B1489" s="34" t="s">
        <v>124</v>
      </c>
      <c r="C1489" s="3">
        <v>0</v>
      </c>
      <c r="D1489" s="3">
        <v>0</v>
      </c>
      <c r="E1489" s="3">
        <v>0</v>
      </c>
      <c r="F1489" s="3">
        <v>0</v>
      </c>
      <c r="G1489" s="3">
        <f t="shared" si="130"/>
        <v>0</v>
      </c>
      <c r="H1489" s="8" t="e">
        <f t="shared" si="131"/>
        <v>#DIV/0!</v>
      </c>
      <c r="I1489" s="31">
        <f t="shared" si="132"/>
        <v>0</v>
      </c>
      <c r="J1489" s="22">
        <f t="shared" si="133"/>
        <v>0</v>
      </c>
    </row>
    <row r="1490" spans="1:10" x14ac:dyDescent="0.2">
      <c r="A1490" s="11" t="s">
        <v>127</v>
      </c>
      <c r="B1490" s="34" t="s">
        <v>128</v>
      </c>
      <c r="C1490" s="3">
        <v>0</v>
      </c>
      <c r="D1490" s="3">
        <v>0</v>
      </c>
      <c r="E1490" s="3">
        <v>0</v>
      </c>
      <c r="F1490" s="3">
        <v>0</v>
      </c>
      <c r="G1490" s="3">
        <f t="shared" si="130"/>
        <v>0</v>
      </c>
      <c r="H1490" s="8" t="e">
        <f t="shared" si="131"/>
        <v>#DIV/0!</v>
      </c>
      <c r="I1490" s="31">
        <f t="shared" si="132"/>
        <v>0</v>
      </c>
      <c r="J1490" s="22">
        <f t="shared" si="133"/>
        <v>0</v>
      </c>
    </row>
    <row r="1491" spans="1:10" x14ac:dyDescent="0.2">
      <c r="A1491" s="93" t="s">
        <v>259</v>
      </c>
      <c r="B1491" s="94" t="s">
        <v>260</v>
      </c>
      <c r="C1491" s="86">
        <v>10432356.26</v>
      </c>
      <c r="D1491" s="81">
        <v>13552868</v>
      </c>
      <c r="E1491" s="81">
        <v>13552868</v>
      </c>
      <c r="F1491" s="81">
        <v>7699260.3999999994</v>
      </c>
      <c r="G1491" s="86">
        <f t="shared" si="130"/>
        <v>5853607.6000000006</v>
      </c>
      <c r="H1491" s="89">
        <f t="shared" si="131"/>
        <v>56.809085722667696</v>
      </c>
      <c r="I1491" s="91">
        <f t="shared" si="132"/>
        <v>-2733095.8600000003</v>
      </c>
      <c r="J1491" s="92">
        <f t="shared" si="133"/>
        <v>-26.198260411018595</v>
      </c>
    </row>
    <row r="1492" spans="1:10" x14ac:dyDescent="0.2">
      <c r="A1492" s="11" t="s">
        <v>99</v>
      </c>
      <c r="B1492" s="34" t="s">
        <v>100</v>
      </c>
      <c r="C1492" s="3">
        <v>6905980.96</v>
      </c>
      <c r="D1492" s="3">
        <v>0</v>
      </c>
      <c r="E1492" s="3">
        <v>0</v>
      </c>
      <c r="F1492" s="3">
        <v>0</v>
      </c>
      <c r="G1492" s="3">
        <f t="shared" si="130"/>
        <v>0</v>
      </c>
      <c r="H1492" s="8" t="e">
        <f t="shared" si="131"/>
        <v>#DIV/0!</v>
      </c>
      <c r="I1492" s="31">
        <f t="shared" si="132"/>
        <v>-6905980.96</v>
      </c>
      <c r="J1492" s="22">
        <f t="shared" si="133"/>
        <v>-100</v>
      </c>
    </row>
    <row r="1493" spans="1:10" x14ac:dyDescent="0.2">
      <c r="A1493" s="11" t="s">
        <v>109</v>
      </c>
      <c r="B1493" s="34" t="s">
        <v>110</v>
      </c>
      <c r="C1493" s="3">
        <v>6905980.96</v>
      </c>
      <c r="D1493" s="3">
        <v>0</v>
      </c>
      <c r="E1493" s="3">
        <v>0</v>
      </c>
      <c r="F1493" s="3">
        <v>0</v>
      </c>
      <c r="G1493" s="3">
        <f t="shared" si="130"/>
        <v>0</v>
      </c>
      <c r="H1493" s="8" t="e">
        <f t="shared" si="131"/>
        <v>#DIV/0!</v>
      </c>
      <c r="I1493" s="31">
        <f t="shared" si="132"/>
        <v>-6905980.96</v>
      </c>
      <c r="J1493" s="22">
        <f t="shared" si="133"/>
        <v>-100</v>
      </c>
    </row>
    <row r="1494" spans="1:10" x14ac:dyDescent="0.2">
      <c r="A1494" s="11" t="s">
        <v>111</v>
      </c>
      <c r="B1494" s="34" t="s">
        <v>112</v>
      </c>
      <c r="C1494" s="3">
        <v>221514.4</v>
      </c>
      <c r="D1494" s="3">
        <v>0</v>
      </c>
      <c r="E1494" s="3">
        <v>0</v>
      </c>
      <c r="F1494" s="3">
        <v>0</v>
      </c>
      <c r="G1494" s="3">
        <f t="shared" si="130"/>
        <v>0</v>
      </c>
      <c r="H1494" s="8" t="e">
        <f t="shared" si="131"/>
        <v>#DIV/0!</v>
      </c>
      <c r="I1494" s="31">
        <f t="shared" si="132"/>
        <v>-221514.4</v>
      </c>
      <c r="J1494" s="22">
        <f t="shared" si="133"/>
        <v>-100</v>
      </c>
    </row>
    <row r="1495" spans="1:10" x14ac:dyDescent="0.2">
      <c r="A1495" s="11" t="s">
        <v>113</v>
      </c>
      <c r="B1495" s="34" t="s">
        <v>114</v>
      </c>
      <c r="C1495" s="3">
        <v>6630018.5599999996</v>
      </c>
      <c r="D1495" s="3">
        <v>13335715.220000001</v>
      </c>
      <c r="E1495" s="3">
        <v>13335715.220000001</v>
      </c>
      <c r="F1495" s="70">
        <v>7625575.3099999996</v>
      </c>
      <c r="G1495" s="3">
        <f t="shared" si="130"/>
        <v>5710139.9100000011</v>
      </c>
      <c r="H1495" s="8">
        <f t="shared" si="131"/>
        <v>57.181599818236059</v>
      </c>
      <c r="I1495" s="31">
        <f t="shared" si="132"/>
        <v>995556.75</v>
      </c>
      <c r="J1495" s="22">
        <f t="shared" si="133"/>
        <v>15.015896878575248</v>
      </c>
    </row>
    <row r="1496" spans="1:10" x14ac:dyDescent="0.2">
      <c r="A1496" s="11" t="s">
        <v>117</v>
      </c>
      <c r="B1496" s="34" t="s">
        <v>118</v>
      </c>
      <c r="C1496" s="3">
        <v>54448</v>
      </c>
      <c r="D1496" s="3">
        <v>0</v>
      </c>
      <c r="E1496" s="3">
        <v>0</v>
      </c>
      <c r="F1496" s="3">
        <v>0</v>
      </c>
      <c r="G1496" s="3">
        <f t="shared" si="130"/>
        <v>0</v>
      </c>
      <c r="H1496" s="8" t="e">
        <f t="shared" si="131"/>
        <v>#DIV/0!</v>
      </c>
      <c r="I1496" s="31">
        <f t="shared" si="132"/>
        <v>-54448</v>
      </c>
      <c r="J1496" s="22">
        <f t="shared" si="133"/>
        <v>-100</v>
      </c>
    </row>
    <row r="1497" spans="1:10" x14ac:dyDescent="0.2">
      <c r="A1497" s="11" t="s">
        <v>127</v>
      </c>
      <c r="B1497" s="34" t="s">
        <v>128</v>
      </c>
      <c r="C1497" s="3">
        <v>54448</v>
      </c>
      <c r="D1497" s="3">
        <v>0</v>
      </c>
      <c r="E1497" s="3">
        <v>0</v>
      </c>
      <c r="F1497" s="3">
        <v>0</v>
      </c>
      <c r="G1497" s="3">
        <f t="shared" si="130"/>
        <v>0</v>
      </c>
      <c r="H1497" s="8" t="e">
        <f t="shared" si="131"/>
        <v>#DIV/0!</v>
      </c>
      <c r="I1497" s="31">
        <f t="shared" si="132"/>
        <v>-54448</v>
      </c>
      <c r="J1497" s="22">
        <f t="shared" si="133"/>
        <v>-100</v>
      </c>
    </row>
    <row r="1498" spans="1:10" x14ac:dyDescent="0.2">
      <c r="A1498" s="11" t="s">
        <v>133</v>
      </c>
      <c r="B1498" s="34" t="s">
        <v>134</v>
      </c>
      <c r="C1498" s="3">
        <v>0</v>
      </c>
      <c r="D1498" s="3">
        <v>0</v>
      </c>
      <c r="E1498" s="3">
        <v>0</v>
      </c>
      <c r="F1498" s="3">
        <v>0</v>
      </c>
      <c r="G1498" s="3">
        <f t="shared" si="130"/>
        <v>0</v>
      </c>
      <c r="H1498" s="8" t="e">
        <f t="shared" si="131"/>
        <v>#DIV/0!</v>
      </c>
      <c r="I1498" s="31">
        <f t="shared" si="132"/>
        <v>0</v>
      </c>
      <c r="J1498" s="22">
        <f t="shared" si="133"/>
        <v>0</v>
      </c>
    </row>
    <row r="1499" spans="1:10" x14ac:dyDescent="0.2">
      <c r="A1499" s="11" t="s">
        <v>135</v>
      </c>
      <c r="B1499" s="34" t="s">
        <v>136</v>
      </c>
      <c r="C1499" s="3">
        <v>3526375.3</v>
      </c>
      <c r="D1499" s="70">
        <v>218386</v>
      </c>
      <c r="E1499" s="70">
        <v>218386</v>
      </c>
      <c r="F1499" s="70">
        <v>73685.09</v>
      </c>
      <c r="G1499" s="3">
        <f t="shared" si="130"/>
        <v>144700.91</v>
      </c>
      <c r="H1499" s="8">
        <f t="shared" si="131"/>
        <v>33.740757191395048</v>
      </c>
      <c r="I1499" s="31">
        <f t="shared" si="132"/>
        <v>-3452690.21</v>
      </c>
      <c r="J1499" s="22">
        <f t="shared" si="133"/>
        <v>-97.910458084254387</v>
      </c>
    </row>
    <row r="1500" spans="1:10" x14ac:dyDescent="0.2">
      <c r="A1500" s="11" t="s">
        <v>137</v>
      </c>
      <c r="B1500" s="34" t="s">
        <v>138</v>
      </c>
      <c r="C1500" s="3">
        <v>3526375.3</v>
      </c>
      <c r="D1500" s="70">
        <v>218386</v>
      </c>
      <c r="E1500" s="70">
        <v>218386</v>
      </c>
      <c r="F1500" s="70">
        <v>73685.09</v>
      </c>
      <c r="G1500" s="3">
        <f t="shared" si="130"/>
        <v>144700.91</v>
      </c>
      <c r="H1500" s="8">
        <f t="shared" si="131"/>
        <v>33.740757191395048</v>
      </c>
      <c r="I1500" s="31">
        <f t="shared" si="132"/>
        <v>-3452690.21</v>
      </c>
      <c r="J1500" s="22">
        <f t="shared" si="133"/>
        <v>-97.910458084254387</v>
      </c>
    </row>
    <row r="1501" spans="1:10" x14ac:dyDescent="0.2">
      <c r="A1501" s="11" t="s">
        <v>139</v>
      </c>
      <c r="B1501" s="34" t="s">
        <v>140</v>
      </c>
      <c r="C1501" s="3">
        <v>1248000</v>
      </c>
      <c r="D1501" s="3">
        <v>0</v>
      </c>
      <c r="E1501" s="3">
        <v>0</v>
      </c>
      <c r="F1501" s="3">
        <v>0</v>
      </c>
      <c r="G1501" s="3">
        <f t="shared" si="130"/>
        <v>0</v>
      </c>
      <c r="H1501" s="8" t="e">
        <f t="shared" si="131"/>
        <v>#DIV/0!</v>
      </c>
      <c r="I1501" s="31">
        <f t="shared" si="132"/>
        <v>-1248000</v>
      </c>
      <c r="J1501" s="22">
        <f t="shared" si="133"/>
        <v>-100</v>
      </c>
    </row>
    <row r="1502" spans="1:10" x14ac:dyDescent="0.2">
      <c r="A1502" s="11" t="s">
        <v>188</v>
      </c>
      <c r="B1502" s="34" t="s">
        <v>230</v>
      </c>
      <c r="C1502" s="3">
        <v>2278375.2999999998</v>
      </c>
      <c r="D1502" s="70">
        <v>218386</v>
      </c>
      <c r="E1502" s="70">
        <v>218386</v>
      </c>
      <c r="F1502" s="70">
        <v>73685.09</v>
      </c>
      <c r="G1502" s="3">
        <f t="shared" si="130"/>
        <v>144700.91</v>
      </c>
      <c r="H1502" s="8">
        <f t="shared" si="131"/>
        <v>33.740757191395048</v>
      </c>
      <c r="I1502" s="31">
        <f t="shared" si="132"/>
        <v>-2204690.21</v>
      </c>
      <c r="J1502" s="22">
        <f t="shared" si="133"/>
        <v>-96.765893222244813</v>
      </c>
    </row>
    <row r="1503" spans="1:10" x14ac:dyDescent="0.2">
      <c r="A1503" s="11" t="s">
        <v>231</v>
      </c>
      <c r="B1503" s="34" t="s">
        <v>232</v>
      </c>
      <c r="C1503" s="3">
        <v>2278375.2999999998</v>
      </c>
      <c r="D1503" s="70">
        <v>218386</v>
      </c>
      <c r="E1503" s="70">
        <v>218386</v>
      </c>
      <c r="F1503" s="70">
        <v>73685.09</v>
      </c>
      <c r="G1503" s="3">
        <f t="shared" si="130"/>
        <v>144700.91</v>
      </c>
      <c r="H1503" s="8">
        <f t="shared" si="131"/>
        <v>33.740757191395048</v>
      </c>
      <c r="I1503" s="31">
        <f t="shared" si="132"/>
        <v>-2204690.21</v>
      </c>
      <c r="J1503" s="22">
        <f t="shared" si="133"/>
        <v>-96.765893222244813</v>
      </c>
    </row>
    <row r="1504" spans="1:10" x14ac:dyDescent="0.2">
      <c r="A1504" s="93" t="s">
        <v>261</v>
      </c>
      <c r="B1504" s="94" t="s">
        <v>262</v>
      </c>
      <c r="C1504" s="86">
        <v>23168</v>
      </c>
      <c r="D1504" s="86">
        <v>0</v>
      </c>
      <c r="E1504" s="86">
        <v>0</v>
      </c>
      <c r="F1504" s="86">
        <v>0</v>
      </c>
      <c r="G1504" s="86">
        <f t="shared" si="130"/>
        <v>0</v>
      </c>
      <c r="H1504" s="89" t="e">
        <f t="shared" si="131"/>
        <v>#DIV/0!</v>
      </c>
      <c r="I1504" s="91">
        <f t="shared" si="132"/>
        <v>-23168</v>
      </c>
      <c r="J1504" s="92">
        <f t="shared" si="133"/>
        <v>-100</v>
      </c>
    </row>
    <row r="1505" spans="1:10" x14ac:dyDescent="0.2">
      <c r="A1505" s="11" t="s">
        <v>99</v>
      </c>
      <c r="B1505" s="34" t="s">
        <v>100</v>
      </c>
      <c r="C1505" s="32">
        <v>0</v>
      </c>
      <c r="D1505" s="32">
        <v>0</v>
      </c>
      <c r="E1505" s="32">
        <v>0</v>
      </c>
      <c r="F1505" s="32">
        <v>0</v>
      </c>
      <c r="G1505" s="32">
        <f t="shared" si="130"/>
        <v>0</v>
      </c>
      <c r="H1505" s="23" t="e">
        <f t="shared" si="131"/>
        <v>#DIV/0!</v>
      </c>
      <c r="I1505" s="31">
        <f t="shared" si="132"/>
        <v>0</v>
      </c>
      <c r="J1505" s="22">
        <f t="shared" si="133"/>
        <v>0</v>
      </c>
    </row>
    <row r="1506" spans="1:10" x14ac:dyDescent="0.2">
      <c r="A1506" s="11" t="s">
        <v>174</v>
      </c>
      <c r="B1506" s="34" t="s">
        <v>175</v>
      </c>
      <c r="C1506" s="32">
        <v>0</v>
      </c>
      <c r="D1506" s="32">
        <v>0</v>
      </c>
      <c r="E1506" s="32">
        <v>0</v>
      </c>
      <c r="F1506" s="32">
        <v>0</v>
      </c>
      <c r="G1506" s="32">
        <f t="shared" si="130"/>
        <v>0</v>
      </c>
      <c r="H1506" s="23" t="e">
        <f t="shared" si="131"/>
        <v>#DIV/0!</v>
      </c>
      <c r="I1506" s="31">
        <f t="shared" si="132"/>
        <v>0</v>
      </c>
      <c r="J1506" s="22">
        <f t="shared" si="133"/>
        <v>0</v>
      </c>
    </row>
    <row r="1507" spans="1:10" x14ac:dyDescent="0.2">
      <c r="A1507" s="11" t="s">
        <v>263</v>
      </c>
      <c r="B1507" s="34" t="s">
        <v>264</v>
      </c>
      <c r="C1507" s="32">
        <v>0</v>
      </c>
      <c r="D1507" s="32">
        <v>0</v>
      </c>
      <c r="E1507" s="32">
        <v>0</v>
      </c>
      <c r="F1507" s="32">
        <v>0</v>
      </c>
      <c r="G1507" s="32">
        <f t="shared" si="130"/>
        <v>0</v>
      </c>
      <c r="H1507" s="23" t="e">
        <f t="shared" si="131"/>
        <v>#DIV/0!</v>
      </c>
      <c r="I1507" s="31">
        <f t="shared" si="132"/>
        <v>0</v>
      </c>
      <c r="J1507" s="22">
        <f t="shared" si="133"/>
        <v>0</v>
      </c>
    </row>
    <row r="1508" spans="1:10" x14ac:dyDescent="0.2">
      <c r="A1508" s="11" t="s">
        <v>135</v>
      </c>
      <c r="B1508" s="34" t="s">
        <v>136</v>
      </c>
      <c r="C1508" s="3">
        <v>23168</v>
      </c>
      <c r="D1508" s="3">
        <v>0</v>
      </c>
      <c r="E1508" s="3">
        <v>0</v>
      </c>
      <c r="F1508" s="3">
        <v>0</v>
      </c>
      <c r="G1508" s="3">
        <f t="shared" si="130"/>
        <v>0</v>
      </c>
      <c r="H1508" s="8" t="e">
        <f t="shared" si="131"/>
        <v>#DIV/0!</v>
      </c>
      <c r="I1508" s="31">
        <f t="shared" si="132"/>
        <v>-23168</v>
      </c>
      <c r="J1508" s="22">
        <f t="shared" si="133"/>
        <v>-100</v>
      </c>
    </row>
    <row r="1509" spans="1:10" x14ac:dyDescent="0.2">
      <c r="A1509" s="11" t="s">
        <v>178</v>
      </c>
      <c r="B1509" s="34" t="s">
        <v>179</v>
      </c>
      <c r="C1509" s="3">
        <v>23168</v>
      </c>
      <c r="D1509" s="3">
        <v>0</v>
      </c>
      <c r="E1509" s="3">
        <v>0</v>
      </c>
      <c r="F1509" s="3">
        <v>0</v>
      </c>
      <c r="G1509" s="3">
        <f t="shared" si="130"/>
        <v>0</v>
      </c>
      <c r="H1509" s="8" t="e">
        <f t="shared" si="131"/>
        <v>#DIV/0!</v>
      </c>
      <c r="I1509" s="31">
        <f t="shared" si="132"/>
        <v>-23168</v>
      </c>
      <c r="J1509" s="22">
        <f t="shared" si="133"/>
        <v>-100</v>
      </c>
    </row>
    <row r="1510" spans="1:10" x14ac:dyDescent="0.2">
      <c r="A1510" s="11" t="s">
        <v>265</v>
      </c>
      <c r="B1510" s="34" t="s">
        <v>266</v>
      </c>
      <c r="C1510" s="3">
        <v>23168</v>
      </c>
      <c r="D1510" s="3">
        <v>0</v>
      </c>
      <c r="E1510" s="3">
        <v>0</v>
      </c>
      <c r="F1510" s="3">
        <v>0</v>
      </c>
      <c r="G1510" s="3">
        <f t="shared" si="130"/>
        <v>0</v>
      </c>
      <c r="H1510" s="8" t="e">
        <f t="shared" si="131"/>
        <v>#DIV/0!</v>
      </c>
      <c r="I1510" s="31">
        <f t="shared" si="132"/>
        <v>-23168</v>
      </c>
      <c r="J1510" s="22">
        <f t="shared" si="133"/>
        <v>-100</v>
      </c>
    </row>
    <row r="1511" spans="1:10" ht="25.5" x14ac:dyDescent="0.2">
      <c r="A1511" s="93" t="s">
        <v>267</v>
      </c>
      <c r="B1511" s="94" t="s">
        <v>268</v>
      </c>
      <c r="C1511" s="86">
        <v>0</v>
      </c>
      <c r="D1511" s="86">
        <v>0</v>
      </c>
      <c r="E1511" s="86">
        <v>0</v>
      </c>
      <c r="F1511" s="86">
        <v>0</v>
      </c>
      <c r="G1511" s="86">
        <f t="shared" si="130"/>
        <v>0</v>
      </c>
      <c r="H1511" s="89" t="e">
        <f t="shared" si="131"/>
        <v>#DIV/0!</v>
      </c>
      <c r="I1511" s="91">
        <f t="shared" si="132"/>
        <v>0</v>
      </c>
      <c r="J1511" s="92">
        <f t="shared" si="133"/>
        <v>0</v>
      </c>
    </row>
    <row r="1512" spans="1:10" x14ac:dyDescent="0.2">
      <c r="A1512" s="11" t="s">
        <v>99</v>
      </c>
      <c r="B1512" s="34" t="s">
        <v>100</v>
      </c>
      <c r="C1512" s="3">
        <v>0</v>
      </c>
      <c r="D1512" s="3">
        <v>0</v>
      </c>
      <c r="E1512" s="3">
        <v>0</v>
      </c>
      <c r="F1512" s="3">
        <v>0</v>
      </c>
      <c r="G1512" s="3">
        <f t="shared" si="130"/>
        <v>0</v>
      </c>
      <c r="H1512" s="8" t="e">
        <f t="shared" si="131"/>
        <v>#DIV/0!</v>
      </c>
      <c r="I1512" s="31">
        <f t="shared" si="132"/>
        <v>0</v>
      </c>
      <c r="J1512" s="22">
        <f t="shared" si="133"/>
        <v>0</v>
      </c>
    </row>
    <row r="1513" spans="1:10" x14ac:dyDescent="0.2">
      <c r="A1513" s="11" t="s">
        <v>174</v>
      </c>
      <c r="B1513" s="34" t="s">
        <v>175</v>
      </c>
      <c r="C1513" s="3">
        <v>0</v>
      </c>
      <c r="D1513" s="3">
        <v>0</v>
      </c>
      <c r="E1513" s="3">
        <v>0</v>
      </c>
      <c r="F1513" s="3">
        <v>0</v>
      </c>
      <c r="G1513" s="3">
        <f t="shared" si="130"/>
        <v>0</v>
      </c>
      <c r="H1513" s="8" t="e">
        <f t="shared" si="131"/>
        <v>#DIV/0!</v>
      </c>
      <c r="I1513" s="31">
        <f t="shared" si="132"/>
        <v>0</v>
      </c>
      <c r="J1513" s="22">
        <f t="shared" si="133"/>
        <v>0</v>
      </c>
    </row>
    <row r="1514" spans="1:10" x14ac:dyDescent="0.2">
      <c r="A1514" s="11" t="s">
        <v>263</v>
      </c>
      <c r="B1514" s="34" t="s">
        <v>264</v>
      </c>
      <c r="C1514" s="3">
        <v>0</v>
      </c>
      <c r="D1514" s="3">
        <v>0</v>
      </c>
      <c r="E1514" s="3">
        <v>0</v>
      </c>
      <c r="F1514" s="3">
        <v>0</v>
      </c>
      <c r="G1514" s="3">
        <f t="shared" ref="G1514:G1576" si="134">E1514-F1514</f>
        <v>0</v>
      </c>
      <c r="H1514" s="8" t="e">
        <f t="shared" ref="H1514:H1536" si="135">F1514/E1514*100</f>
        <v>#DIV/0!</v>
      </c>
      <c r="I1514" s="31">
        <f t="shared" ref="I1514:I1576" si="136">F1514-C1514</f>
        <v>0</v>
      </c>
      <c r="J1514" s="22">
        <f t="shared" ref="J1514:J1536" si="137">IF(C1514=0,0,F1514/C1514*100-100)</f>
        <v>0</v>
      </c>
    </row>
    <row r="1515" spans="1:10" ht="25.5" x14ac:dyDescent="0.2">
      <c r="A1515" s="93" t="s">
        <v>269</v>
      </c>
      <c r="B1515" s="94" t="s">
        <v>270</v>
      </c>
      <c r="C1515" s="86">
        <v>0</v>
      </c>
      <c r="D1515" s="86">
        <v>0</v>
      </c>
      <c r="E1515" s="86">
        <v>0</v>
      </c>
      <c r="F1515" s="86">
        <v>0</v>
      </c>
      <c r="G1515" s="86">
        <f t="shared" si="134"/>
        <v>0</v>
      </c>
      <c r="H1515" s="89" t="e">
        <f t="shared" si="135"/>
        <v>#DIV/0!</v>
      </c>
      <c r="I1515" s="91">
        <f t="shared" si="136"/>
        <v>0</v>
      </c>
      <c r="J1515" s="92">
        <f t="shared" si="137"/>
        <v>0</v>
      </c>
    </row>
    <row r="1516" spans="1:10" x14ac:dyDescent="0.2">
      <c r="A1516" s="11" t="s">
        <v>99</v>
      </c>
      <c r="B1516" s="34" t="s">
        <v>100</v>
      </c>
      <c r="C1516" s="3">
        <v>0</v>
      </c>
      <c r="D1516" s="3">
        <v>0</v>
      </c>
      <c r="E1516" s="3">
        <v>0</v>
      </c>
      <c r="F1516" s="3">
        <v>0</v>
      </c>
      <c r="G1516" s="3">
        <f t="shared" si="134"/>
        <v>0</v>
      </c>
      <c r="H1516" s="8" t="e">
        <f t="shared" si="135"/>
        <v>#DIV/0!</v>
      </c>
      <c r="I1516" s="31">
        <f t="shared" si="136"/>
        <v>0</v>
      </c>
      <c r="J1516" s="22">
        <f t="shared" si="137"/>
        <v>0</v>
      </c>
    </row>
    <row r="1517" spans="1:10" x14ac:dyDescent="0.2">
      <c r="A1517" s="11" t="s">
        <v>174</v>
      </c>
      <c r="B1517" s="34" t="s">
        <v>175</v>
      </c>
      <c r="C1517" s="3">
        <v>0</v>
      </c>
      <c r="D1517" s="3">
        <v>0</v>
      </c>
      <c r="E1517" s="3">
        <v>0</v>
      </c>
      <c r="F1517" s="3">
        <v>0</v>
      </c>
      <c r="G1517" s="3">
        <f t="shared" si="134"/>
        <v>0</v>
      </c>
      <c r="H1517" s="8" t="e">
        <f t="shared" si="135"/>
        <v>#DIV/0!</v>
      </c>
      <c r="I1517" s="31">
        <f t="shared" si="136"/>
        <v>0</v>
      </c>
      <c r="J1517" s="22">
        <f t="shared" si="137"/>
        <v>0</v>
      </c>
    </row>
    <row r="1518" spans="1:10" x14ac:dyDescent="0.2">
      <c r="A1518" s="11" t="s">
        <v>263</v>
      </c>
      <c r="B1518" s="34" t="s">
        <v>264</v>
      </c>
      <c r="C1518" s="3">
        <v>0</v>
      </c>
      <c r="D1518" s="3">
        <v>0</v>
      </c>
      <c r="E1518" s="3">
        <v>0</v>
      </c>
      <c r="F1518" s="3">
        <v>0</v>
      </c>
      <c r="G1518" s="3">
        <f t="shared" si="134"/>
        <v>0</v>
      </c>
      <c r="H1518" s="8" t="e">
        <f t="shared" si="135"/>
        <v>#DIV/0!</v>
      </c>
      <c r="I1518" s="31">
        <f t="shared" si="136"/>
        <v>0</v>
      </c>
      <c r="J1518" s="22">
        <f t="shared" si="137"/>
        <v>0</v>
      </c>
    </row>
    <row r="1519" spans="1:10" x14ac:dyDescent="0.2">
      <c r="A1519" s="93" t="s">
        <v>271</v>
      </c>
      <c r="B1519" s="94" t="s">
        <v>272</v>
      </c>
      <c r="C1519" s="86">
        <v>0</v>
      </c>
      <c r="D1519" s="86">
        <v>0</v>
      </c>
      <c r="E1519" s="86">
        <v>0</v>
      </c>
      <c r="F1519" s="86">
        <v>0</v>
      </c>
      <c r="G1519" s="86">
        <f t="shared" si="134"/>
        <v>0</v>
      </c>
      <c r="H1519" s="89" t="e">
        <f t="shared" si="135"/>
        <v>#DIV/0!</v>
      </c>
      <c r="I1519" s="91">
        <f t="shared" si="136"/>
        <v>0</v>
      </c>
      <c r="J1519" s="92">
        <f t="shared" si="137"/>
        <v>0</v>
      </c>
    </row>
    <row r="1520" spans="1:10" x14ac:dyDescent="0.2">
      <c r="A1520" s="11" t="s">
        <v>135</v>
      </c>
      <c r="B1520" s="34" t="s">
        <v>136</v>
      </c>
      <c r="C1520" s="3">
        <v>0</v>
      </c>
      <c r="D1520" s="3">
        <v>0</v>
      </c>
      <c r="E1520" s="3">
        <v>0</v>
      </c>
      <c r="F1520" s="3">
        <v>0</v>
      </c>
      <c r="G1520" s="3">
        <f t="shared" si="134"/>
        <v>0</v>
      </c>
      <c r="H1520" s="8" t="e">
        <f t="shared" si="135"/>
        <v>#DIV/0!</v>
      </c>
      <c r="I1520" s="31">
        <f t="shared" si="136"/>
        <v>0</v>
      </c>
      <c r="J1520" s="22">
        <f t="shared" si="137"/>
        <v>0</v>
      </c>
    </row>
    <row r="1521" spans="1:10" x14ac:dyDescent="0.2">
      <c r="A1521" s="11" t="s">
        <v>178</v>
      </c>
      <c r="B1521" s="34" t="s">
        <v>179</v>
      </c>
      <c r="C1521" s="3">
        <v>0</v>
      </c>
      <c r="D1521" s="3">
        <v>0</v>
      </c>
      <c r="E1521" s="3">
        <v>0</v>
      </c>
      <c r="F1521" s="3">
        <v>0</v>
      </c>
      <c r="G1521" s="3">
        <f t="shared" si="134"/>
        <v>0</v>
      </c>
      <c r="H1521" s="8" t="e">
        <f t="shared" si="135"/>
        <v>#DIV/0!</v>
      </c>
      <c r="I1521" s="31">
        <f t="shared" si="136"/>
        <v>0</v>
      </c>
      <c r="J1521" s="22">
        <f t="shared" si="137"/>
        <v>0</v>
      </c>
    </row>
    <row r="1522" spans="1:10" x14ac:dyDescent="0.2">
      <c r="A1522" s="11" t="s">
        <v>265</v>
      </c>
      <c r="B1522" s="34" t="s">
        <v>266</v>
      </c>
      <c r="C1522" s="3">
        <v>0</v>
      </c>
      <c r="D1522" s="3">
        <v>0</v>
      </c>
      <c r="E1522" s="3">
        <v>0</v>
      </c>
      <c r="F1522" s="3">
        <v>0</v>
      </c>
      <c r="G1522" s="3">
        <f t="shared" si="134"/>
        <v>0</v>
      </c>
      <c r="H1522" s="8" t="e">
        <f t="shared" si="135"/>
        <v>#DIV/0!</v>
      </c>
      <c r="I1522" s="31">
        <f t="shared" si="136"/>
        <v>0</v>
      </c>
      <c r="J1522" s="22">
        <f t="shared" si="137"/>
        <v>0</v>
      </c>
    </row>
    <row r="1523" spans="1:10" x14ac:dyDescent="0.2">
      <c r="A1523" s="93" t="s">
        <v>273</v>
      </c>
      <c r="B1523" s="94" t="s">
        <v>39</v>
      </c>
      <c r="C1523" s="86">
        <v>23168</v>
      </c>
      <c r="D1523" s="86">
        <v>0</v>
      </c>
      <c r="E1523" s="86">
        <v>0</v>
      </c>
      <c r="F1523" s="86">
        <v>0</v>
      </c>
      <c r="G1523" s="86">
        <f t="shared" si="134"/>
        <v>0</v>
      </c>
      <c r="H1523" s="89" t="e">
        <f t="shared" si="135"/>
        <v>#DIV/0!</v>
      </c>
      <c r="I1523" s="91">
        <f t="shared" si="136"/>
        <v>-23168</v>
      </c>
      <c r="J1523" s="92">
        <f t="shared" si="137"/>
        <v>-100</v>
      </c>
    </row>
    <row r="1524" spans="1:10" x14ac:dyDescent="0.2">
      <c r="A1524" s="11" t="s">
        <v>99</v>
      </c>
      <c r="B1524" s="34" t="s">
        <v>100</v>
      </c>
      <c r="C1524" s="3">
        <v>0</v>
      </c>
      <c r="D1524" s="3">
        <v>0</v>
      </c>
      <c r="E1524" s="3">
        <v>0</v>
      </c>
      <c r="F1524" s="3">
        <v>0</v>
      </c>
      <c r="G1524" s="3">
        <f t="shared" si="134"/>
        <v>0</v>
      </c>
      <c r="H1524" s="8" t="e">
        <f t="shared" si="135"/>
        <v>#DIV/0!</v>
      </c>
      <c r="I1524" s="31">
        <f t="shared" si="136"/>
        <v>0</v>
      </c>
      <c r="J1524" s="22">
        <f t="shared" si="137"/>
        <v>0</v>
      </c>
    </row>
    <row r="1525" spans="1:10" x14ac:dyDescent="0.2">
      <c r="A1525" s="11" t="s">
        <v>174</v>
      </c>
      <c r="B1525" s="34" t="s">
        <v>175</v>
      </c>
      <c r="C1525" s="3">
        <v>0</v>
      </c>
      <c r="D1525" s="3">
        <v>0</v>
      </c>
      <c r="E1525" s="3">
        <v>0</v>
      </c>
      <c r="F1525" s="3">
        <v>0</v>
      </c>
      <c r="G1525" s="3">
        <f t="shared" si="134"/>
        <v>0</v>
      </c>
      <c r="H1525" s="8" t="e">
        <f t="shared" si="135"/>
        <v>#DIV/0!</v>
      </c>
      <c r="I1525" s="31">
        <f t="shared" si="136"/>
        <v>0</v>
      </c>
      <c r="J1525" s="22">
        <f t="shared" si="137"/>
        <v>0</v>
      </c>
    </row>
    <row r="1526" spans="1:10" x14ac:dyDescent="0.2">
      <c r="A1526" s="11" t="s">
        <v>263</v>
      </c>
      <c r="B1526" s="34" t="s">
        <v>264</v>
      </c>
      <c r="C1526" s="3">
        <v>0</v>
      </c>
      <c r="D1526" s="3">
        <v>0</v>
      </c>
      <c r="E1526" s="3">
        <v>0</v>
      </c>
      <c r="F1526" s="3">
        <v>0</v>
      </c>
      <c r="G1526" s="3">
        <f t="shared" si="134"/>
        <v>0</v>
      </c>
      <c r="H1526" s="8" t="e">
        <f t="shared" si="135"/>
        <v>#DIV/0!</v>
      </c>
      <c r="I1526" s="31">
        <f t="shared" si="136"/>
        <v>0</v>
      </c>
      <c r="J1526" s="22">
        <f t="shared" si="137"/>
        <v>0</v>
      </c>
    </row>
    <row r="1527" spans="1:10" x14ac:dyDescent="0.2">
      <c r="A1527" s="11" t="s">
        <v>135</v>
      </c>
      <c r="B1527" s="34" t="s">
        <v>136</v>
      </c>
      <c r="C1527" s="3">
        <v>23168</v>
      </c>
      <c r="D1527" s="3">
        <v>0</v>
      </c>
      <c r="E1527" s="3">
        <v>0</v>
      </c>
      <c r="F1527" s="3">
        <v>0</v>
      </c>
      <c r="G1527" s="3">
        <f t="shared" si="134"/>
        <v>0</v>
      </c>
      <c r="H1527" s="8" t="e">
        <f t="shared" si="135"/>
        <v>#DIV/0!</v>
      </c>
      <c r="I1527" s="31">
        <f t="shared" si="136"/>
        <v>-23168</v>
      </c>
      <c r="J1527" s="22">
        <f t="shared" si="137"/>
        <v>-100</v>
      </c>
    </row>
    <row r="1528" spans="1:10" x14ac:dyDescent="0.2">
      <c r="A1528" s="11" t="s">
        <v>178</v>
      </c>
      <c r="B1528" s="34" t="s">
        <v>179</v>
      </c>
      <c r="C1528" s="3">
        <v>23168</v>
      </c>
      <c r="D1528" s="3">
        <v>0</v>
      </c>
      <c r="E1528" s="3">
        <v>0</v>
      </c>
      <c r="F1528" s="3">
        <v>0</v>
      </c>
      <c r="G1528" s="3">
        <f t="shared" si="134"/>
        <v>0</v>
      </c>
      <c r="H1528" s="8" t="e">
        <f t="shared" si="135"/>
        <v>#DIV/0!</v>
      </c>
      <c r="I1528" s="31">
        <f t="shared" si="136"/>
        <v>-23168</v>
      </c>
      <c r="J1528" s="22">
        <f t="shared" si="137"/>
        <v>-100</v>
      </c>
    </row>
    <row r="1529" spans="1:10" x14ac:dyDescent="0.2">
      <c r="A1529" s="11" t="s">
        <v>265</v>
      </c>
      <c r="B1529" s="34" t="s">
        <v>266</v>
      </c>
      <c r="C1529" s="3">
        <v>23168</v>
      </c>
      <c r="D1529" s="3">
        <v>0</v>
      </c>
      <c r="E1529" s="3">
        <v>0</v>
      </c>
      <c r="F1529" s="3">
        <v>0</v>
      </c>
      <c r="G1529" s="3">
        <f t="shared" si="134"/>
        <v>0</v>
      </c>
      <c r="H1529" s="8" t="e">
        <f t="shared" si="135"/>
        <v>#DIV/0!</v>
      </c>
      <c r="I1529" s="31">
        <f t="shared" si="136"/>
        <v>-23168</v>
      </c>
      <c r="J1529" s="22">
        <f t="shared" si="137"/>
        <v>-100</v>
      </c>
    </row>
    <row r="1530" spans="1:10" ht="25.5" x14ac:dyDescent="0.2">
      <c r="A1530" s="93" t="s">
        <v>274</v>
      </c>
      <c r="B1530" s="94" t="s">
        <v>275</v>
      </c>
      <c r="C1530" s="86">
        <v>0</v>
      </c>
      <c r="D1530" s="86">
        <v>0</v>
      </c>
      <c r="E1530" s="86">
        <v>0</v>
      </c>
      <c r="F1530" s="86">
        <v>0</v>
      </c>
      <c r="G1530" s="86">
        <f t="shared" si="134"/>
        <v>0</v>
      </c>
      <c r="H1530" s="89" t="e">
        <f t="shared" si="135"/>
        <v>#DIV/0!</v>
      </c>
      <c r="I1530" s="91">
        <f t="shared" si="136"/>
        <v>0</v>
      </c>
      <c r="J1530" s="92">
        <f t="shared" si="137"/>
        <v>0</v>
      </c>
    </row>
    <row r="1531" spans="1:10" x14ac:dyDescent="0.2">
      <c r="A1531" s="11" t="s">
        <v>99</v>
      </c>
      <c r="B1531" s="34" t="s">
        <v>100</v>
      </c>
      <c r="C1531" s="3">
        <v>0</v>
      </c>
      <c r="D1531" s="3">
        <v>0</v>
      </c>
      <c r="E1531" s="3">
        <v>0</v>
      </c>
      <c r="F1531" s="3">
        <v>0</v>
      </c>
      <c r="G1531" s="3">
        <f t="shared" si="134"/>
        <v>0</v>
      </c>
      <c r="H1531" s="8" t="e">
        <f t="shared" si="135"/>
        <v>#DIV/0!</v>
      </c>
      <c r="I1531" s="31">
        <f t="shared" si="136"/>
        <v>0</v>
      </c>
      <c r="J1531" s="22">
        <f t="shared" si="137"/>
        <v>0</v>
      </c>
    </row>
    <row r="1532" spans="1:10" x14ac:dyDescent="0.2">
      <c r="A1532" s="11" t="s">
        <v>174</v>
      </c>
      <c r="B1532" s="34" t="s">
        <v>175</v>
      </c>
      <c r="C1532" s="3">
        <v>0</v>
      </c>
      <c r="D1532" s="3">
        <v>0</v>
      </c>
      <c r="E1532" s="3">
        <v>0</v>
      </c>
      <c r="F1532" s="3">
        <v>0</v>
      </c>
      <c r="G1532" s="3">
        <f t="shared" si="134"/>
        <v>0</v>
      </c>
      <c r="H1532" s="8" t="e">
        <f t="shared" si="135"/>
        <v>#DIV/0!</v>
      </c>
      <c r="I1532" s="31">
        <f t="shared" si="136"/>
        <v>0</v>
      </c>
      <c r="J1532" s="22">
        <f t="shared" si="137"/>
        <v>0</v>
      </c>
    </row>
    <row r="1533" spans="1:10" x14ac:dyDescent="0.2">
      <c r="A1533" s="11" t="s">
        <v>263</v>
      </c>
      <c r="B1533" s="34" t="s">
        <v>264</v>
      </c>
      <c r="C1533" s="3">
        <v>0</v>
      </c>
      <c r="D1533" s="3">
        <v>0</v>
      </c>
      <c r="E1533" s="3">
        <v>0</v>
      </c>
      <c r="F1533" s="3">
        <v>0</v>
      </c>
      <c r="G1533" s="3">
        <f t="shared" si="134"/>
        <v>0</v>
      </c>
      <c r="H1533" s="8" t="e">
        <f t="shared" si="135"/>
        <v>#DIV/0!</v>
      </c>
      <c r="I1533" s="31">
        <f t="shared" si="136"/>
        <v>0</v>
      </c>
      <c r="J1533" s="22">
        <f t="shared" si="137"/>
        <v>0</v>
      </c>
    </row>
    <row r="1534" spans="1:10" x14ac:dyDescent="0.2">
      <c r="A1534" s="11" t="s">
        <v>135</v>
      </c>
      <c r="B1534" s="34" t="s">
        <v>136</v>
      </c>
      <c r="C1534" s="3">
        <v>0</v>
      </c>
      <c r="D1534" s="3">
        <v>0</v>
      </c>
      <c r="E1534" s="3">
        <v>0</v>
      </c>
      <c r="F1534" s="3">
        <v>0</v>
      </c>
      <c r="G1534" s="3">
        <f t="shared" si="134"/>
        <v>0</v>
      </c>
      <c r="H1534" s="8" t="e">
        <f t="shared" si="135"/>
        <v>#DIV/0!</v>
      </c>
      <c r="I1534" s="31">
        <f t="shared" si="136"/>
        <v>0</v>
      </c>
      <c r="J1534" s="22">
        <f t="shared" si="137"/>
        <v>0</v>
      </c>
    </row>
    <row r="1535" spans="1:10" x14ac:dyDescent="0.2">
      <c r="A1535" s="11" t="s">
        <v>178</v>
      </c>
      <c r="B1535" s="34" t="s">
        <v>179</v>
      </c>
      <c r="C1535" s="3">
        <v>0</v>
      </c>
      <c r="D1535" s="3">
        <v>0</v>
      </c>
      <c r="E1535" s="3">
        <v>0</v>
      </c>
      <c r="F1535" s="3">
        <v>0</v>
      </c>
      <c r="G1535" s="3">
        <f t="shared" si="134"/>
        <v>0</v>
      </c>
      <c r="H1535" s="8" t="e">
        <f t="shared" si="135"/>
        <v>#DIV/0!</v>
      </c>
      <c r="I1535" s="31">
        <f t="shared" si="136"/>
        <v>0</v>
      </c>
      <c r="J1535" s="22">
        <f t="shared" si="137"/>
        <v>0</v>
      </c>
    </row>
    <row r="1536" spans="1:10" x14ac:dyDescent="0.2">
      <c r="A1536" s="11" t="s">
        <v>265</v>
      </c>
      <c r="B1536" s="34" t="s">
        <v>266</v>
      </c>
      <c r="C1536" s="3">
        <v>0</v>
      </c>
      <c r="D1536" s="3">
        <v>0</v>
      </c>
      <c r="E1536" s="3">
        <v>0</v>
      </c>
      <c r="F1536" s="3">
        <v>0</v>
      </c>
      <c r="G1536" s="3">
        <f t="shared" si="134"/>
        <v>0</v>
      </c>
      <c r="H1536" s="8" t="e">
        <f t="shared" si="135"/>
        <v>#DIV/0!</v>
      </c>
      <c r="I1536" s="31">
        <f t="shared" si="136"/>
        <v>0</v>
      </c>
      <c r="J1536" s="22">
        <f t="shared" si="137"/>
        <v>0</v>
      </c>
    </row>
    <row r="1537" spans="1:10" x14ac:dyDescent="0.2">
      <c r="A1537" s="95" t="s">
        <v>276</v>
      </c>
      <c r="B1537" s="94"/>
      <c r="C1537" s="86">
        <f>[3]vyd_sf!$H$223</f>
        <v>11653900.93</v>
      </c>
      <c r="D1537" s="81">
        <v>17952942.5</v>
      </c>
      <c r="E1537" s="86">
        <f>[3]vyd_sf!$G$223</f>
        <v>17952942.5</v>
      </c>
      <c r="F1537" s="86">
        <f>[3]vyd_sf!$H$223</f>
        <v>11653900.93</v>
      </c>
      <c r="G1537" s="86">
        <f t="shared" si="134"/>
        <v>6299041.5700000003</v>
      </c>
      <c r="H1537" s="89">
        <v>29.826052193849385</v>
      </c>
      <c r="I1537" s="86">
        <f t="shared" si="136"/>
        <v>0</v>
      </c>
      <c r="J1537" s="89">
        <v>-66.788100758897599</v>
      </c>
    </row>
    <row r="1538" spans="1:10" x14ac:dyDescent="0.2">
      <c r="A1538" s="11" t="s">
        <v>99</v>
      </c>
      <c r="B1538" s="34" t="s">
        <v>100</v>
      </c>
      <c r="C1538" s="3">
        <f>[3]vyd_sf!$H$224</f>
        <v>9487570.4199999999</v>
      </c>
      <c r="D1538" s="3">
        <f>[3]vyd_sf!$G$224</f>
        <v>15261367.380000001</v>
      </c>
      <c r="E1538" s="3">
        <f>[3]vyd_sf!$G$224</f>
        <v>15261367.380000001</v>
      </c>
      <c r="F1538" s="3">
        <f>[3]vyd_sf!$H$224</f>
        <v>9487570.4199999999</v>
      </c>
      <c r="G1538" s="3">
        <f t="shared" si="134"/>
        <v>5773796.9600000009</v>
      </c>
      <c r="H1538" s="8">
        <v>95.42933675099691</v>
      </c>
      <c r="I1538" s="31">
        <f t="shared" si="136"/>
        <v>0</v>
      </c>
      <c r="J1538" s="22">
        <v>41.481239286257818</v>
      </c>
    </row>
    <row r="1539" spans="1:10" x14ac:dyDescent="0.2">
      <c r="A1539" s="11" t="s">
        <v>101</v>
      </c>
      <c r="B1539" s="34" t="s">
        <v>102</v>
      </c>
      <c r="C1539" s="3">
        <f>[3]vyd_sf!$H$225</f>
        <v>213929.13</v>
      </c>
      <c r="D1539" s="3">
        <f>[3]vyd_sf!$G$225</f>
        <v>213930</v>
      </c>
      <c r="E1539" s="3">
        <f>[3]vyd_sf!$G$225</f>
        <v>213930</v>
      </c>
      <c r="F1539" s="3">
        <f>[3]vyd_sf!$H$225</f>
        <v>213929.13</v>
      </c>
      <c r="G1539" s="3">
        <f t="shared" si="134"/>
        <v>0.86999999999534339</v>
      </c>
      <c r="H1539" s="8">
        <v>99.907468434343428</v>
      </c>
      <c r="I1539" s="31">
        <f t="shared" si="136"/>
        <v>0</v>
      </c>
      <c r="J1539" s="22">
        <v>13.934585326695384</v>
      </c>
    </row>
    <row r="1540" spans="1:10" x14ac:dyDescent="0.2">
      <c r="A1540" s="11" t="s">
        <v>103</v>
      </c>
      <c r="B1540" s="34" t="s">
        <v>104</v>
      </c>
      <c r="C1540" s="3">
        <f>[3]vyd_sf!$F$226</f>
        <v>175352</v>
      </c>
      <c r="D1540" s="3">
        <f>[3]vyd_sf!$F$226</f>
        <v>175352</v>
      </c>
      <c r="E1540" s="3">
        <f>[3]vyd_sf!$F$226</f>
        <v>175352</v>
      </c>
      <c r="F1540" s="3">
        <f>[3]vyd_sf!$F$226</f>
        <v>175352</v>
      </c>
      <c r="G1540" s="3">
        <f t="shared" si="134"/>
        <v>0</v>
      </c>
      <c r="H1540" s="8">
        <v>99.917873317107734</v>
      </c>
      <c r="I1540" s="31">
        <f t="shared" si="136"/>
        <v>0</v>
      </c>
      <c r="J1540" s="22">
        <v>10.756277037686758</v>
      </c>
    </row>
    <row r="1541" spans="1:10" x14ac:dyDescent="0.2">
      <c r="A1541" s="11" t="s">
        <v>105</v>
      </c>
      <c r="B1541" s="34" t="s">
        <v>106</v>
      </c>
      <c r="C1541" s="3">
        <f>[3]vyd_sf!$F$226</f>
        <v>175352</v>
      </c>
      <c r="D1541" s="3">
        <f>[3]vyd_sf!$F$226</f>
        <v>175352</v>
      </c>
      <c r="E1541" s="3">
        <f>[3]vyd_sf!$F$226</f>
        <v>175352</v>
      </c>
      <c r="F1541" s="3">
        <f>[3]vyd_sf!$F$226</f>
        <v>175352</v>
      </c>
      <c r="G1541" s="3">
        <f t="shared" si="134"/>
        <v>0</v>
      </c>
      <c r="H1541" s="8">
        <v>99.917873317107734</v>
      </c>
      <c r="I1541" s="31">
        <f t="shared" si="136"/>
        <v>0</v>
      </c>
      <c r="J1541" s="22">
        <v>10.756277037686758</v>
      </c>
    </row>
    <row r="1542" spans="1:10" x14ac:dyDescent="0.2">
      <c r="A1542" s="11" t="s">
        <v>107</v>
      </c>
      <c r="B1542" s="34" t="s">
        <v>108</v>
      </c>
      <c r="C1542" s="3">
        <f>[3]vyd_sf!$H$228</f>
        <v>38577.129999999997</v>
      </c>
      <c r="D1542" s="3">
        <f>[3]vyd_sf!$G$228</f>
        <v>38578</v>
      </c>
      <c r="E1542" s="3">
        <f>[3]vyd_sf!$G$228</f>
        <v>38578</v>
      </c>
      <c r="F1542" s="3">
        <f>[3]vyd_sf!$H$228</f>
        <v>38577.129999999997</v>
      </c>
      <c r="G1542" s="3">
        <f t="shared" si="134"/>
        <v>0.87000000000261934</v>
      </c>
      <c r="H1542" s="8">
        <v>99.860173645147739</v>
      </c>
      <c r="I1542" s="31">
        <f t="shared" si="136"/>
        <v>0</v>
      </c>
      <c r="J1542" s="22">
        <v>31.036599119533662</v>
      </c>
    </row>
    <row r="1543" spans="1:10" x14ac:dyDescent="0.2">
      <c r="A1543" s="11" t="s">
        <v>109</v>
      </c>
      <c r="B1543" s="34" t="s">
        <v>110</v>
      </c>
      <c r="C1543" s="3">
        <f>[3]vyd_sf!$H$229</f>
        <v>9273641.2899999991</v>
      </c>
      <c r="D1543" s="3">
        <f>[3]vyd_sf!$G$229</f>
        <v>15047437.380000001</v>
      </c>
      <c r="E1543" s="3">
        <f>[3]vyd_sf!$G$229</f>
        <v>15047437.380000001</v>
      </c>
      <c r="F1543" s="3">
        <f>[3]vyd_sf!$H$229</f>
        <v>9273641.2899999991</v>
      </c>
      <c r="G1543" s="3">
        <f t="shared" si="134"/>
        <v>5773796.0900000017</v>
      </c>
      <c r="H1543" s="8">
        <v>95.352512327167105</v>
      </c>
      <c r="I1543" s="31">
        <f t="shared" si="136"/>
        <v>0</v>
      </c>
      <c r="J1543" s="22">
        <v>42.214700531394186</v>
      </c>
    </row>
    <row r="1544" spans="1:10" x14ac:dyDescent="0.2">
      <c r="A1544" s="11" t="s">
        <v>111</v>
      </c>
      <c r="B1544" s="34" t="s">
        <v>112</v>
      </c>
      <c r="C1544" s="3">
        <f>[3]vyd_sf!$H$230</f>
        <v>188553.61</v>
      </c>
      <c r="D1544" s="3">
        <f>[3]vyd_sf!$G$230</f>
        <v>226445.7</v>
      </c>
      <c r="E1544" s="3">
        <f>[3]vyd_sf!$G$230</f>
        <v>226445.7</v>
      </c>
      <c r="F1544" s="3">
        <f>[3]vyd_sf!$H$230</f>
        <v>188553.61</v>
      </c>
      <c r="G1544" s="3">
        <f t="shared" si="134"/>
        <v>37892.090000000026</v>
      </c>
      <c r="H1544" s="8">
        <v>80.101148327415999</v>
      </c>
      <c r="I1544" s="31">
        <f t="shared" si="136"/>
        <v>0</v>
      </c>
      <c r="J1544" s="22">
        <v>-62.523822264937742</v>
      </c>
    </row>
    <row r="1545" spans="1:10" x14ac:dyDescent="0.2">
      <c r="A1545" s="11" t="s">
        <v>145</v>
      </c>
      <c r="B1545" s="34" t="s">
        <v>146</v>
      </c>
      <c r="C1545" s="3">
        <v>0</v>
      </c>
      <c r="D1545" s="3">
        <v>0</v>
      </c>
      <c r="E1545" s="3">
        <v>0</v>
      </c>
      <c r="F1545" s="3">
        <v>0</v>
      </c>
      <c r="G1545" s="3">
        <f t="shared" si="134"/>
        <v>0</v>
      </c>
      <c r="H1545" s="8">
        <v>0</v>
      </c>
      <c r="I1545" s="31">
        <f t="shared" si="136"/>
        <v>0</v>
      </c>
      <c r="J1545" s="22">
        <v>-100</v>
      </c>
    </row>
    <row r="1546" spans="1:10" x14ac:dyDescent="0.2">
      <c r="A1546" s="11" t="s">
        <v>147</v>
      </c>
      <c r="B1546" s="34" t="s">
        <v>148</v>
      </c>
      <c r="C1546" s="3">
        <f>[3]vyd_sf!$H$231</f>
        <v>1445405.7</v>
      </c>
      <c r="D1546" s="3">
        <f>[3]vyd_sf!$G$231</f>
        <v>1445409.68</v>
      </c>
      <c r="E1546" s="3">
        <f>[3]vyd_sf!$G$231</f>
        <v>1445409.68</v>
      </c>
      <c r="F1546" s="3">
        <f>[3]vyd_sf!$H$231</f>
        <v>1445405.7</v>
      </c>
      <c r="G1546" s="3">
        <f t="shared" si="134"/>
        <v>3.9799999999813735</v>
      </c>
      <c r="H1546" s="8">
        <v>94.669703157084072</v>
      </c>
      <c r="I1546" s="31">
        <f t="shared" si="136"/>
        <v>0</v>
      </c>
      <c r="J1546" s="22">
        <v>27.232665150459809</v>
      </c>
    </row>
    <row r="1547" spans="1:10" x14ac:dyDescent="0.2">
      <c r="A1547" s="11" t="s">
        <v>113</v>
      </c>
      <c r="B1547" s="34" t="s">
        <v>114</v>
      </c>
      <c r="C1547" s="3">
        <f>[3]vyd_sf!$H$232</f>
        <v>7639681.9800000004</v>
      </c>
      <c r="D1547" s="3">
        <f>[3]vyd_sf!$F$232</f>
        <v>13351582</v>
      </c>
      <c r="E1547" s="3">
        <f>[3]vyd_sf!$G$232</f>
        <v>13375582</v>
      </c>
      <c r="F1547" s="3">
        <f>[3]vyd_sf!$H$232</f>
        <v>7639681.9800000004</v>
      </c>
      <c r="G1547" s="3">
        <f t="shared" si="134"/>
        <v>5735900.0199999996</v>
      </c>
      <c r="H1547" s="8">
        <v>97.177465563813442</v>
      </c>
      <c r="I1547" s="31">
        <f t="shared" si="136"/>
        <v>0</v>
      </c>
      <c r="J1547" s="22">
        <v>74.983615918808937</v>
      </c>
    </row>
    <row r="1548" spans="1:10" x14ac:dyDescent="0.2">
      <c r="A1548" s="11" t="s">
        <v>115</v>
      </c>
      <c r="B1548" s="34" t="s">
        <v>116</v>
      </c>
      <c r="C1548" s="3">
        <v>0</v>
      </c>
      <c r="D1548" s="3">
        <v>0</v>
      </c>
      <c r="E1548" s="3">
        <v>0</v>
      </c>
      <c r="F1548" s="3">
        <v>0</v>
      </c>
      <c r="G1548" s="3">
        <f t="shared" si="134"/>
        <v>0</v>
      </c>
      <c r="H1548" s="8">
        <v>0</v>
      </c>
      <c r="I1548" s="31">
        <f t="shared" si="136"/>
        <v>0</v>
      </c>
      <c r="J1548" s="22">
        <v>0</v>
      </c>
    </row>
    <row r="1549" spans="1:10" x14ac:dyDescent="0.2">
      <c r="A1549" s="11" t="s">
        <v>117</v>
      </c>
      <c r="B1549" s="34" t="s">
        <v>118</v>
      </c>
      <c r="C1549" s="3">
        <v>0</v>
      </c>
      <c r="D1549" s="3">
        <v>0</v>
      </c>
      <c r="E1549" s="3">
        <v>0</v>
      </c>
      <c r="F1549" s="3">
        <v>0</v>
      </c>
      <c r="G1549" s="3">
        <f t="shared" si="134"/>
        <v>0</v>
      </c>
      <c r="H1549" s="8">
        <v>45.373333333333335</v>
      </c>
      <c r="I1549" s="31">
        <f t="shared" si="136"/>
        <v>0</v>
      </c>
      <c r="J1549" s="22">
        <v>15743.105304507229</v>
      </c>
    </row>
    <row r="1550" spans="1:10" x14ac:dyDescent="0.2">
      <c r="A1550" s="11" t="s">
        <v>119</v>
      </c>
      <c r="B1550" s="34" t="s">
        <v>120</v>
      </c>
      <c r="C1550" s="3">
        <v>0</v>
      </c>
      <c r="D1550" s="3">
        <v>0</v>
      </c>
      <c r="E1550" s="3">
        <v>0</v>
      </c>
      <c r="F1550" s="3">
        <v>0</v>
      </c>
      <c r="G1550" s="3">
        <f t="shared" si="134"/>
        <v>0</v>
      </c>
      <c r="H1550" s="8">
        <v>0</v>
      </c>
      <c r="I1550" s="31">
        <f t="shared" si="136"/>
        <v>0</v>
      </c>
      <c r="J1550" s="22">
        <v>0</v>
      </c>
    </row>
    <row r="1551" spans="1:10" x14ac:dyDescent="0.2">
      <c r="A1551" s="11" t="s">
        <v>121</v>
      </c>
      <c r="B1551" s="34" t="s">
        <v>122</v>
      </c>
      <c r="C1551" s="3">
        <v>0</v>
      </c>
      <c r="D1551" s="3">
        <v>0</v>
      </c>
      <c r="E1551" s="3">
        <v>0</v>
      </c>
      <c r="F1551" s="3">
        <v>0</v>
      </c>
      <c r="G1551" s="3">
        <f t="shared" si="134"/>
        <v>0</v>
      </c>
      <c r="H1551" s="8">
        <v>0</v>
      </c>
      <c r="I1551" s="31">
        <f t="shared" si="136"/>
        <v>0</v>
      </c>
      <c r="J1551" s="22">
        <v>-100</v>
      </c>
    </row>
    <row r="1552" spans="1:10" x14ac:dyDescent="0.2">
      <c r="A1552" s="11" t="s">
        <v>123</v>
      </c>
      <c r="B1552" s="34" t="s">
        <v>124</v>
      </c>
      <c r="C1552" s="3"/>
      <c r="D1552" s="3">
        <v>0</v>
      </c>
      <c r="E1552" s="3">
        <v>0</v>
      </c>
      <c r="F1552" s="3"/>
      <c r="G1552" s="3">
        <f t="shared" si="134"/>
        <v>0</v>
      </c>
      <c r="H1552" s="8">
        <v>0</v>
      </c>
      <c r="I1552" s="31">
        <f t="shared" si="136"/>
        <v>0</v>
      </c>
      <c r="J1552" s="22">
        <v>0</v>
      </c>
    </row>
    <row r="1553" spans="1:10" x14ac:dyDescent="0.2">
      <c r="A1553" s="11" t="s">
        <v>125</v>
      </c>
      <c r="B1553" s="34" t="s">
        <v>126</v>
      </c>
      <c r="C1553" s="3"/>
      <c r="D1553" s="3">
        <v>0</v>
      </c>
      <c r="E1553" s="3">
        <v>0</v>
      </c>
      <c r="F1553" s="3"/>
      <c r="G1553" s="3">
        <f t="shared" si="134"/>
        <v>0</v>
      </c>
      <c r="H1553" s="8">
        <v>0</v>
      </c>
      <c r="I1553" s="31">
        <f t="shared" si="136"/>
        <v>0</v>
      </c>
      <c r="J1553" s="22">
        <v>0</v>
      </c>
    </row>
    <row r="1554" spans="1:10" x14ac:dyDescent="0.2">
      <c r="A1554" s="11" t="s">
        <v>127</v>
      </c>
      <c r="B1554" s="34" t="s">
        <v>128</v>
      </c>
      <c r="C1554" s="3"/>
      <c r="D1554" s="3">
        <v>0</v>
      </c>
      <c r="E1554" s="3"/>
      <c r="F1554" s="3"/>
      <c r="G1554" s="3">
        <f t="shared" si="134"/>
        <v>0</v>
      </c>
      <c r="H1554" s="8">
        <v>45.373333333333335</v>
      </c>
      <c r="I1554" s="31">
        <f t="shared" si="136"/>
        <v>0</v>
      </c>
      <c r="J1554" s="22">
        <v>0</v>
      </c>
    </row>
    <row r="1555" spans="1:10" ht="25.5" x14ac:dyDescent="0.2">
      <c r="A1555" s="11" t="s">
        <v>129</v>
      </c>
      <c r="B1555" s="34" t="s">
        <v>130</v>
      </c>
      <c r="C1555" s="3"/>
      <c r="D1555" s="3">
        <v>0</v>
      </c>
      <c r="E1555" s="3">
        <v>0</v>
      </c>
      <c r="F1555" s="3"/>
      <c r="G1555" s="3">
        <f t="shared" si="134"/>
        <v>0</v>
      </c>
      <c r="H1555" s="8">
        <v>0</v>
      </c>
      <c r="I1555" s="31">
        <f t="shared" si="136"/>
        <v>0</v>
      </c>
      <c r="J1555" s="22">
        <v>-100</v>
      </c>
    </row>
    <row r="1556" spans="1:10" ht="25.5" x14ac:dyDescent="0.2">
      <c r="A1556" s="11" t="s">
        <v>224</v>
      </c>
      <c r="B1556" s="34" t="s">
        <v>225</v>
      </c>
      <c r="C1556" s="3">
        <v>0</v>
      </c>
      <c r="D1556" s="3">
        <v>0</v>
      </c>
      <c r="E1556" s="3">
        <v>0</v>
      </c>
      <c r="F1556" s="3">
        <v>0</v>
      </c>
      <c r="G1556" s="3">
        <f t="shared" si="134"/>
        <v>0</v>
      </c>
      <c r="H1556" s="8">
        <v>0</v>
      </c>
      <c r="I1556" s="31">
        <f t="shared" si="136"/>
        <v>0</v>
      </c>
      <c r="J1556" s="22">
        <v>-100</v>
      </c>
    </row>
    <row r="1557" spans="1:10" ht="25.5" x14ac:dyDescent="0.2">
      <c r="A1557" s="11" t="s">
        <v>131</v>
      </c>
      <c r="B1557" s="34" t="s">
        <v>132</v>
      </c>
      <c r="C1557" s="3">
        <v>0</v>
      </c>
      <c r="D1557" s="3">
        <v>0</v>
      </c>
      <c r="E1557" s="3">
        <v>0</v>
      </c>
      <c r="F1557" s="3">
        <v>0</v>
      </c>
      <c r="G1557" s="3">
        <f t="shared" si="134"/>
        <v>0</v>
      </c>
      <c r="H1557" s="8">
        <v>0</v>
      </c>
      <c r="I1557" s="31">
        <f t="shared" si="136"/>
        <v>0</v>
      </c>
      <c r="J1557" s="22">
        <v>-100</v>
      </c>
    </row>
    <row r="1558" spans="1:10" x14ac:dyDescent="0.2">
      <c r="A1558" s="11" t="s">
        <v>174</v>
      </c>
      <c r="B1558" s="34" t="s">
        <v>175</v>
      </c>
      <c r="C1558" s="3">
        <v>0</v>
      </c>
      <c r="D1558" s="3">
        <v>0</v>
      </c>
      <c r="E1558" s="3">
        <v>0</v>
      </c>
      <c r="F1558" s="3">
        <v>0</v>
      </c>
      <c r="G1558" s="3">
        <f t="shared" si="134"/>
        <v>0</v>
      </c>
      <c r="H1558" s="8">
        <v>0</v>
      </c>
      <c r="I1558" s="31">
        <f t="shared" si="136"/>
        <v>0</v>
      </c>
      <c r="J1558" s="22">
        <v>0</v>
      </c>
    </row>
    <row r="1559" spans="1:10" x14ac:dyDescent="0.2">
      <c r="A1559" s="11" t="s">
        <v>176</v>
      </c>
      <c r="B1559" s="34" t="s">
        <v>177</v>
      </c>
      <c r="C1559" s="3">
        <v>0</v>
      </c>
      <c r="D1559" s="3">
        <v>0</v>
      </c>
      <c r="E1559" s="3">
        <v>0</v>
      </c>
      <c r="F1559" s="3">
        <v>0</v>
      </c>
      <c r="G1559" s="3">
        <f t="shared" si="134"/>
        <v>0</v>
      </c>
      <c r="H1559" s="8">
        <v>0</v>
      </c>
      <c r="I1559" s="31">
        <f t="shared" si="136"/>
        <v>0</v>
      </c>
      <c r="J1559" s="22">
        <v>0</v>
      </c>
    </row>
    <row r="1560" spans="1:10" x14ac:dyDescent="0.2">
      <c r="A1560" s="11" t="s">
        <v>263</v>
      </c>
      <c r="B1560" s="34" t="s">
        <v>264</v>
      </c>
      <c r="C1560" s="3">
        <v>0</v>
      </c>
      <c r="D1560" s="3">
        <v>0</v>
      </c>
      <c r="E1560" s="3">
        <v>0</v>
      </c>
      <c r="F1560" s="3">
        <v>0</v>
      </c>
      <c r="G1560" s="3">
        <f t="shared" si="134"/>
        <v>0</v>
      </c>
      <c r="H1560" s="8">
        <v>0</v>
      </c>
      <c r="I1560" s="31">
        <f t="shared" si="136"/>
        <v>0</v>
      </c>
      <c r="J1560" s="22">
        <v>0</v>
      </c>
    </row>
    <row r="1561" spans="1:10" x14ac:dyDescent="0.2">
      <c r="A1561" s="11" t="s">
        <v>149</v>
      </c>
      <c r="B1561" s="34" t="s">
        <v>150</v>
      </c>
      <c r="C1561" s="3">
        <v>0</v>
      </c>
      <c r="D1561" s="3">
        <v>0</v>
      </c>
      <c r="E1561" s="3">
        <v>0</v>
      </c>
      <c r="F1561" s="3">
        <v>0</v>
      </c>
      <c r="G1561" s="3">
        <f t="shared" si="134"/>
        <v>0</v>
      </c>
      <c r="H1561" s="8">
        <v>0</v>
      </c>
      <c r="I1561" s="31">
        <f t="shared" si="136"/>
        <v>0</v>
      </c>
      <c r="J1561" s="22">
        <v>0</v>
      </c>
    </row>
    <row r="1562" spans="1:10" x14ac:dyDescent="0.2">
      <c r="A1562" s="11" t="s">
        <v>151</v>
      </c>
      <c r="B1562" s="34" t="s">
        <v>152</v>
      </c>
      <c r="C1562" s="3">
        <v>0</v>
      </c>
      <c r="D1562" s="3">
        <v>0</v>
      </c>
      <c r="E1562" s="3">
        <v>0</v>
      </c>
      <c r="F1562" s="3">
        <v>0</v>
      </c>
      <c r="G1562" s="3">
        <f t="shared" si="134"/>
        <v>0</v>
      </c>
      <c r="H1562" s="8">
        <v>0</v>
      </c>
      <c r="I1562" s="31">
        <f t="shared" si="136"/>
        <v>0</v>
      </c>
      <c r="J1562" s="22">
        <v>0</v>
      </c>
    </row>
    <row r="1563" spans="1:10" x14ac:dyDescent="0.2">
      <c r="A1563" s="11" t="s">
        <v>133</v>
      </c>
      <c r="B1563" s="34" t="s">
        <v>134</v>
      </c>
      <c r="C1563" s="3">
        <v>0</v>
      </c>
      <c r="D1563" s="3">
        <v>0</v>
      </c>
      <c r="E1563" s="3">
        <v>0</v>
      </c>
      <c r="F1563" s="3">
        <v>0</v>
      </c>
      <c r="G1563" s="3">
        <f t="shared" si="134"/>
        <v>0</v>
      </c>
      <c r="H1563" s="8">
        <v>100</v>
      </c>
      <c r="I1563" s="31">
        <f t="shared" si="136"/>
        <v>0</v>
      </c>
      <c r="J1563" s="22">
        <v>-89.605213164818309</v>
      </c>
    </row>
    <row r="1564" spans="1:10" x14ac:dyDescent="0.2">
      <c r="A1564" s="11" t="s">
        <v>135</v>
      </c>
      <c r="B1564" s="34" t="s">
        <v>136</v>
      </c>
      <c r="C1564" s="3">
        <f>[3]vyd_sf!$H$233</f>
        <v>2166330.5099999998</v>
      </c>
      <c r="D1564" s="70" t="e">
        <f>#REF!</f>
        <v>#REF!</v>
      </c>
      <c r="E1564" s="3">
        <f>[3]vyd_sf!$G$233</f>
        <v>2691575.12</v>
      </c>
      <c r="F1564" s="3">
        <f>[3]vyd_sf!$H$233</f>
        <v>2166330.5099999998</v>
      </c>
      <c r="G1564" s="3">
        <f t="shared" si="134"/>
        <v>525244.61000000034</v>
      </c>
      <c r="H1564" s="8">
        <v>20.85595730186008</v>
      </c>
      <c r="I1564" s="31">
        <f t="shared" si="136"/>
        <v>0</v>
      </c>
      <c r="J1564" s="22">
        <v>-77.54091131285449</v>
      </c>
    </row>
    <row r="1565" spans="1:10" x14ac:dyDescent="0.2">
      <c r="A1565" s="11" t="s">
        <v>137</v>
      </c>
      <c r="B1565" s="34" t="s">
        <v>138</v>
      </c>
      <c r="C1565" s="3">
        <f>[3]vyd_sf!$H$234</f>
        <v>2159330.5099999998</v>
      </c>
      <c r="D1565" s="70" t="e">
        <f>#REF!</f>
        <v>#REF!</v>
      </c>
      <c r="E1565" s="3">
        <f>[3]vyd_sf!$G$234</f>
        <v>2684575.12</v>
      </c>
      <c r="F1565" s="3">
        <f>[3]vyd_sf!$H$234</f>
        <v>2159330.5099999998</v>
      </c>
      <c r="G1565" s="3">
        <f t="shared" si="134"/>
        <v>525244.61000000034</v>
      </c>
      <c r="H1565" s="8">
        <v>20.445061952133063</v>
      </c>
      <c r="I1565" s="31">
        <f t="shared" si="136"/>
        <v>0</v>
      </c>
      <c r="J1565" s="22">
        <v>1.3492341652663526</v>
      </c>
    </row>
    <row r="1566" spans="1:10" x14ac:dyDescent="0.2">
      <c r="A1566" s="11" t="s">
        <v>139</v>
      </c>
      <c r="B1566" s="34" t="s">
        <v>140</v>
      </c>
      <c r="C1566" s="3">
        <f>[3]vyd_sf!$H$235</f>
        <v>1019395.93</v>
      </c>
      <c r="D1566" s="70" t="e">
        <f>#REF!</f>
        <v>#REF!</v>
      </c>
      <c r="E1566" s="3">
        <f>[3]vyd_sf!$G$235</f>
        <v>1257388.1200000001</v>
      </c>
      <c r="F1566" s="3">
        <f>[3]vyd_sf!$H$235</f>
        <v>1019395.93</v>
      </c>
      <c r="G1566" s="3">
        <f t="shared" si="134"/>
        <v>237992.19000000006</v>
      </c>
      <c r="H1566" s="8">
        <v>81.299392586192823</v>
      </c>
      <c r="I1566" s="31">
        <f t="shared" si="136"/>
        <v>0</v>
      </c>
      <c r="J1566" s="22">
        <v>-17.259210130940332</v>
      </c>
    </row>
    <row r="1567" spans="1:10" x14ac:dyDescent="0.2">
      <c r="A1567" s="11" t="s">
        <v>226</v>
      </c>
      <c r="B1567" s="34" t="s">
        <v>227</v>
      </c>
      <c r="C1567" s="3">
        <f>[3]vyd_sf!$H$236</f>
        <v>249550</v>
      </c>
      <c r="D1567" s="70" t="e">
        <f>#REF!</f>
        <v>#REF!</v>
      </c>
      <c r="E1567" s="3">
        <f>[3]vyd_sf!$G$236</f>
        <v>347291</v>
      </c>
      <c r="F1567" s="3">
        <f>[3]vyd_sf!$H$236</f>
        <v>249550</v>
      </c>
      <c r="G1567" s="3">
        <f t="shared" si="134"/>
        <v>97741</v>
      </c>
      <c r="H1567" s="8">
        <v>98.903124885124825</v>
      </c>
      <c r="I1567" s="31">
        <f t="shared" si="136"/>
        <v>0</v>
      </c>
      <c r="J1567" s="22">
        <v>653.35110883025061</v>
      </c>
    </row>
    <row r="1568" spans="1:10" s="1" customFormat="1" x14ac:dyDescent="0.2">
      <c r="A1568" s="11">
        <v>3121</v>
      </c>
      <c r="B1568" s="34"/>
      <c r="C1568" s="3">
        <f>[3]vyd_sf!$H$237</f>
        <v>249550</v>
      </c>
      <c r="D1568" s="70" t="e">
        <f>#REF!</f>
        <v>#REF!</v>
      </c>
      <c r="E1568" s="3">
        <f>[3]vyd_sf!$G$237</f>
        <v>250000</v>
      </c>
      <c r="F1568" s="3">
        <f>[3]vyd_sf!$H$237</f>
        <v>249550</v>
      </c>
      <c r="G1568" s="3">
        <f t="shared" si="134"/>
        <v>450</v>
      </c>
      <c r="H1568" s="8"/>
      <c r="I1568" s="31">
        <f t="shared" si="136"/>
        <v>0</v>
      </c>
      <c r="J1568" s="22"/>
    </row>
    <row r="1569" spans="1:10" x14ac:dyDescent="0.2">
      <c r="A1569" s="11" t="s">
        <v>228</v>
      </c>
      <c r="B1569" s="34" t="s">
        <v>229</v>
      </c>
      <c r="C1569" s="3">
        <v>0</v>
      </c>
      <c r="D1569" s="70" t="e">
        <f>#REF!</f>
        <v>#REF!</v>
      </c>
      <c r="E1569" s="3" t="e">
        <f>D1569</f>
        <v>#REF!</v>
      </c>
      <c r="F1569" s="3">
        <v>0</v>
      </c>
      <c r="G1569" s="3" t="e">
        <f t="shared" si="134"/>
        <v>#REF!</v>
      </c>
      <c r="H1569" s="8">
        <v>98.903124885124825</v>
      </c>
      <c r="I1569" s="31">
        <f t="shared" si="136"/>
        <v>0</v>
      </c>
      <c r="J1569" s="22">
        <v>653.35110883025061</v>
      </c>
    </row>
    <row r="1570" spans="1:10" x14ac:dyDescent="0.2">
      <c r="A1570" s="11" t="s">
        <v>153</v>
      </c>
      <c r="B1570" s="34" t="s">
        <v>154</v>
      </c>
      <c r="C1570" s="3">
        <v>0</v>
      </c>
      <c r="D1570" s="70"/>
      <c r="E1570" s="3">
        <v>0</v>
      </c>
      <c r="F1570" s="3">
        <v>0</v>
      </c>
      <c r="G1570" s="3">
        <f t="shared" si="134"/>
        <v>0</v>
      </c>
      <c r="H1570" s="8">
        <v>93.00564957869949</v>
      </c>
      <c r="I1570" s="31">
        <f t="shared" si="136"/>
        <v>0</v>
      </c>
      <c r="J1570" s="22">
        <v>-45.190175223969121</v>
      </c>
    </row>
    <row r="1571" spans="1:10" x14ac:dyDescent="0.2">
      <c r="A1571" s="11" t="s">
        <v>155</v>
      </c>
      <c r="B1571" s="34" t="s">
        <v>156</v>
      </c>
      <c r="C1571" s="3">
        <v>0</v>
      </c>
      <c r="D1571" s="70"/>
      <c r="E1571" s="3">
        <v>0</v>
      </c>
      <c r="F1571" s="3">
        <v>0</v>
      </c>
      <c r="G1571" s="3">
        <f t="shared" si="134"/>
        <v>0</v>
      </c>
      <c r="H1571" s="8">
        <v>93.00564957869949</v>
      </c>
      <c r="I1571" s="31">
        <f t="shared" si="136"/>
        <v>0</v>
      </c>
      <c r="J1571" s="22">
        <v>-45.190175223969121</v>
      </c>
    </row>
    <row r="1572" spans="1:10" x14ac:dyDescent="0.2">
      <c r="A1572" s="11" t="s">
        <v>188</v>
      </c>
      <c r="B1572" s="34" t="s">
        <v>230</v>
      </c>
      <c r="C1572" s="3">
        <f>[3]vyd_sf!$H$239</f>
        <v>890384.58</v>
      </c>
      <c r="D1572" s="70" t="e">
        <f>#REF!</f>
        <v>#REF!</v>
      </c>
      <c r="E1572" s="3">
        <f>[3]vyd_sf!$G$239</f>
        <v>1079896</v>
      </c>
      <c r="F1572" s="70">
        <v>890384.58</v>
      </c>
      <c r="G1572" s="3">
        <f t="shared" si="134"/>
        <v>189511.42000000004</v>
      </c>
      <c r="H1572" s="8">
        <v>7.0750875759274567</v>
      </c>
      <c r="I1572" s="31">
        <f t="shared" si="136"/>
        <v>0</v>
      </c>
      <c r="J1572" s="22">
        <v>32.679243243189063</v>
      </c>
    </row>
    <row r="1573" spans="1:10" x14ac:dyDescent="0.2">
      <c r="A1573" s="11" t="s">
        <v>231</v>
      </c>
      <c r="B1573" s="34" t="s">
        <v>232</v>
      </c>
      <c r="C1573" s="3">
        <f>[3]vyd_sf!$H$239</f>
        <v>890384.58</v>
      </c>
      <c r="D1573" s="70" t="e">
        <f>#REF!</f>
        <v>#REF!</v>
      </c>
      <c r="E1573" s="3">
        <f>[3]vyd_sf!$G$239</f>
        <v>1079896</v>
      </c>
      <c r="F1573" s="70">
        <v>890384.58</v>
      </c>
      <c r="G1573" s="3">
        <f t="shared" si="134"/>
        <v>189511.42000000004</v>
      </c>
      <c r="H1573" s="8">
        <v>7.0750875759274567</v>
      </c>
      <c r="I1573" s="31">
        <f t="shared" si="136"/>
        <v>0</v>
      </c>
      <c r="J1573" s="22">
        <v>32.679243243189063</v>
      </c>
    </row>
    <row r="1574" spans="1:10" x14ac:dyDescent="0.2">
      <c r="A1574" s="11" t="s">
        <v>178</v>
      </c>
      <c r="B1574" s="34" t="s">
        <v>179</v>
      </c>
      <c r="C1574" s="3">
        <v>7000</v>
      </c>
      <c r="D1574" s="3" t="e">
        <f>#REF!</f>
        <v>#REF!</v>
      </c>
      <c r="E1574" s="3">
        <v>7000</v>
      </c>
      <c r="F1574" s="70">
        <v>7000</v>
      </c>
      <c r="G1574" s="3">
        <f t="shared" si="134"/>
        <v>0</v>
      </c>
      <c r="H1574" s="8">
        <v>99.981188652545995</v>
      </c>
      <c r="I1574" s="31">
        <f t="shared" si="136"/>
        <v>0</v>
      </c>
      <c r="J1574" s="22">
        <v>-99.290432820339674</v>
      </c>
    </row>
    <row r="1575" spans="1:10" x14ac:dyDescent="0.2">
      <c r="A1575" s="11" t="s">
        <v>180</v>
      </c>
      <c r="B1575" s="34" t="s">
        <v>181</v>
      </c>
      <c r="C1575" s="3">
        <v>7000</v>
      </c>
      <c r="D1575" s="3" t="e">
        <f>#REF!</f>
        <v>#REF!</v>
      </c>
      <c r="E1575" s="3">
        <v>7000</v>
      </c>
      <c r="F1575" s="70">
        <v>7000</v>
      </c>
      <c r="G1575" s="3">
        <f t="shared" si="134"/>
        <v>0</v>
      </c>
      <c r="H1575" s="8">
        <v>99.979879879879888</v>
      </c>
      <c r="I1575" s="31">
        <f t="shared" si="136"/>
        <v>0</v>
      </c>
      <c r="J1575" s="22">
        <v>55.474455963388436</v>
      </c>
    </row>
    <row r="1576" spans="1:10" x14ac:dyDescent="0.2">
      <c r="A1576" s="11" t="s">
        <v>265</v>
      </c>
      <c r="B1576" s="34" t="s">
        <v>266</v>
      </c>
      <c r="C1576" s="3">
        <v>0</v>
      </c>
      <c r="D1576" s="3">
        <v>0</v>
      </c>
      <c r="E1576" s="3">
        <v>0</v>
      </c>
      <c r="F1576" s="3">
        <v>0</v>
      </c>
      <c r="G1576" s="3">
        <f t="shared" si="134"/>
        <v>0</v>
      </c>
      <c r="H1576" s="8">
        <v>100</v>
      </c>
      <c r="I1576" s="31">
        <f t="shared" si="136"/>
        <v>0</v>
      </c>
      <c r="J1576" s="22">
        <v>-99.9536375956</v>
      </c>
    </row>
    <row r="1577" spans="1:10" hidden="1" x14ac:dyDescent="0.2">
      <c r="A1577" s="103" t="s">
        <v>317</v>
      </c>
      <c r="B1577" s="104"/>
      <c r="C1577" s="104"/>
      <c r="D1577" s="104"/>
      <c r="E1577" s="104"/>
      <c r="F1577" s="104"/>
      <c r="G1577" s="104"/>
      <c r="H1577" s="104"/>
      <c r="I1577" s="104"/>
      <c r="J1577" s="105"/>
    </row>
    <row r="1578" spans="1:10" hidden="1" x14ac:dyDescent="0.2">
      <c r="A1578" s="24" t="s">
        <v>97</v>
      </c>
      <c r="B1578" s="40" t="s">
        <v>98</v>
      </c>
      <c r="C1578" s="30">
        <v>18258398.660000004</v>
      </c>
      <c r="D1578" s="30">
        <v>19035264</v>
      </c>
      <c r="E1578" s="30">
        <v>17811564</v>
      </c>
      <c r="F1578" s="30">
        <v>17606004.59</v>
      </c>
      <c r="G1578" s="30">
        <v>205559.41000000015</v>
      </c>
      <c r="H1578" s="26">
        <v>98.845921615867084</v>
      </c>
      <c r="I1578" s="30">
        <v>-652394.07000000402</v>
      </c>
      <c r="J1578" s="26">
        <v>-3.5731176766846033</v>
      </c>
    </row>
    <row r="1579" spans="1:10" hidden="1" x14ac:dyDescent="0.2">
      <c r="A1579" s="11" t="s">
        <v>99</v>
      </c>
      <c r="B1579" s="34" t="s">
        <v>100</v>
      </c>
      <c r="C1579" s="31">
        <v>17750075.090000004</v>
      </c>
      <c r="D1579" s="31">
        <v>19035264</v>
      </c>
      <c r="E1579" s="31">
        <v>17811564</v>
      </c>
      <c r="F1579" s="31">
        <v>17606004.59</v>
      </c>
      <c r="G1579" s="31">
        <v>205559.41000000015</v>
      </c>
      <c r="H1579" s="22">
        <v>98.845921615867084</v>
      </c>
      <c r="I1579" s="31">
        <v>-144070.50000000373</v>
      </c>
      <c r="J1579" s="22">
        <v>-0.81166135506192916</v>
      </c>
    </row>
    <row r="1580" spans="1:10" hidden="1" x14ac:dyDescent="0.2">
      <c r="A1580" s="11" t="s">
        <v>101</v>
      </c>
      <c r="B1580" s="34" t="s">
        <v>102</v>
      </c>
      <c r="C1580" s="31">
        <v>15930061.030000001</v>
      </c>
      <c r="D1580" s="31">
        <v>16525262</v>
      </c>
      <c r="E1580" s="31">
        <v>16000592</v>
      </c>
      <c r="F1580" s="31">
        <v>15990629.9</v>
      </c>
      <c r="G1580" s="31">
        <v>9962.0999999996275</v>
      </c>
      <c r="H1580" s="22">
        <v>99.937739178650403</v>
      </c>
      <c r="I1580" s="31">
        <v>60568.86999999918</v>
      </c>
      <c r="J1580" s="22">
        <v>0.38021743850154621</v>
      </c>
    </row>
    <row r="1581" spans="1:10" hidden="1" x14ac:dyDescent="0.2">
      <c r="A1581" s="11" t="s">
        <v>103</v>
      </c>
      <c r="B1581" s="34" t="s">
        <v>104</v>
      </c>
      <c r="C1581" s="31">
        <v>13102000.66</v>
      </c>
      <c r="D1581" s="31">
        <v>13545297</v>
      </c>
      <c r="E1581" s="31">
        <v>13059911</v>
      </c>
      <c r="F1581" s="31">
        <v>13049949.310000001</v>
      </c>
      <c r="G1581" s="31">
        <v>9961.6899999994785</v>
      </c>
      <c r="H1581" s="22">
        <v>99.923723140226599</v>
      </c>
      <c r="I1581" s="31">
        <v>-52051.349999999627</v>
      </c>
      <c r="J1581" s="22">
        <v>-0.39727787649187007</v>
      </c>
    </row>
    <row r="1582" spans="1:10" hidden="1" x14ac:dyDescent="0.2">
      <c r="A1582" s="11" t="s">
        <v>105</v>
      </c>
      <c r="B1582" s="34" t="s">
        <v>106</v>
      </c>
      <c r="C1582" s="31">
        <v>13102000.66</v>
      </c>
      <c r="D1582" s="31">
        <v>13545297</v>
      </c>
      <c r="E1582" s="31">
        <v>13059911</v>
      </c>
      <c r="F1582" s="31">
        <v>13049949.310000001</v>
      </c>
      <c r="G1582" s="31">
        <v>9961.6899999994785</v>
      </c>
      <c r="H1582" s="22">
        <v>99.923723140226599</v>
      </c>
      <c r="I1582" s="31">
        <v>-52051.349999999627</v>
      </c>
      <c r="J1582" s="22">
        <v>-0.39727787649187007</v>
      </c>
    </row>
    <row r="1583" spans="1:10" hidden="1" x14ac:dyDescent="0.2">
      <c r="A1583" s="11" t="s">
        <v>107</v>
      </c>
      <c r="B1583" s="34" t="s">
        <v>108</v>
      </c>
      <c r="C1583" s="31">
        <v>2828060.37</v>
      </c>
      <c r="D1583" s="31">
        <v>2979965</v>
      </c>
      <c r="E1583" s="31">
        <v>2940681</v>
      </c>
      <c r="F1583" s="31">
        <v>2940680.59</v>
      </c>
      <c r="G1583" s="31">
        <v>0.41000000014901161</v>
      </c>
      <c r="H1583" s="22">
        <v>99.99998605765127</v>
      </c>
      <c r="I1583" s="31">
        <v>112620.21999999974</v>
      </c>
      <c r="J1583" s="22">
        <v>3.9822424299945141</v>
      </c>
    </row>
    <row r="1584" spans="1:10" hidden="1" x14ac:dyDescent="0.2">
      <c r="A1584" s="11" t="s">
        <v>109</v>
      </c>
      <c r="B1584" s="34" t="s">
        <v>110</v>
      </c>
      <c r="C1584" s="31">
        <v>1753489.52</v>
      </c>
      <c r="D1584" s="31">
        <v>2410002</v>
      </c>
      <c r="E1584" s="31">
        <v>1751622</v>
      </c>
      <c r="F1584" s="31">
        <v>1556645.4200000002</v>
      </c>
      <c r="G1584" s="31">
        <v>194976.57999999984</v>
      </c>
      <c r="H1584" s="22">
        <v>88.868798176775584</v>
      </c>
      <c r="I1584" s="31">
        <v>-196844.09999999986</v>
      </c>
      <c r="J1584" s="22">
        <v>-11.225849812891937</v>
      </c>
    </row>
    <row r="1585" spans="1:10" hidden="1" x14ac:dyDescent="0.2">
      <c r="A1585" s="11" t="s">
        <v>111</v>
      </c>
      <c r="B1585" s="34" t="s">
        <v>112</v>
      </c>
      <c r="C1585" s="31">
        <v>693853.5</v>
      </c>
      <c r="D1585" s="31">
        <v>1001740</v>
      </c>
      <c r="E1585" s="31">
        <v>729658</v>
      </c>
      <c r="F1585" s="31">
        <v>707901.24</v>
      </c>
      <c r="G1585" s="31">
        <v>21756.760000000009</v>
      </c>
      <c r="H1585" s="22">
        <v>97.018224976632879</v>
      </c>
      <c r="I1585" s="31">
        <v>14047.739999999991</v>
      </c>
      <c r="J1585" s="22">
        <v>2.024597411413211</v>
      </c>
    </row>
    <row r="1586" spans="1:10" hidden="1" x14ac:dyDescent="0.2">
      <c r="A1586" s="11" t="s">
        <v>113</v>
      </c>
      <c r="B1586" s="34" t="s">
        <v>114</v>
      </c>
      <c r="C1586" s="31">
        <v>796923.42</v>
      </c>
      <c r="D1586" s="31">
        <v>770000</v>
      </c>
      <c r="E1586" s="31">
        <v>546052</v>
      </c>
      <c r="F1586" s="31">
        <v>525432.15</v>
      </c>
      <c r="G1586" s="31">
        <v>20619.849999999977</v>
      </c>
      <c r="H1586" s="22">
        <v>96.223830331177254</v>
      </c>
      <c r="I1586" s="31">
        <v>-271491.27</v>
      </c>
      <c r="J1586" s="22">
        <v>-34.067422689121116</v>
      </c>
    </row>
    <row r="1587" spans="1:10" hidden="1" x14ac:dyDescent="0.2">
      <c r="A1587" s="11" t="s">
        <v>115</v>
      </c>
      <c r="B1587" s="34" t="s">
        <v>116</v>
      </c>
      <c r="C1587" s="31">
        <v>47042.19</v>
      </c>
      <c r="D1587" s="31">
        <v>100000</v>
      </c>
      <c r="E1587" s="31">
        <v>48190</v>
      </c>
      <c r="F1587" s="31">
        <v>36497.33</v>
      </c>
      <c r="G1587" s="31">
        <v>11692.669999999998</v>
      </c>
      <c r="H1587" s="22">
        <v>75.736314588088817</v>
      </c>
      <c r="I1587" s="31">
        <v>-10544.86</v>
      </c>
      <c r="J1587" s="22">
        <v>-22.415750627256088</v>
      </c>
    </row>
    <row r="1588" spans="1:10" hidden="1" x14ac:dyDescent="0.2">
      <c r="A1588" s="11" t="s">
        <v>117</v>
      </c>
      <c r="B1588" s="34" t="s">
        <v>118</v>
      </c>
      <c r="C1588" s="31">
        <v>214370.40999999997</v>
      </c>
      <c r="D1588" s="31">
        <v>538262</v>
      </c>
      <c r="E1588" s="31">
        <v>426282</v>
      </c>
      <c r="F1588" s="31">
        <v>285374.7</v>
      </c>
      <c r="G1588" s="31">
        <v>140907.29999999999</v>
      </c>
      <c r="H1588" s="22">
        <v>66.945050459554949</v>
      </c>
      <c r="I1588" s="31">
        <v>71004.290000000037</v>
      </c>
      <c r="J1588" s="22">
        <v>33.122243876848501</v>
      </c>
    </row>
    <row r="1589" spans="1:10" hidden="1" x14ac:dyDescent="0.2">
      <c r="A1589" s="11" t="s">
        <v>119</v>
      </c>
      <c r="B1589" s="34" t="s">
        <v>120</v>
      </c>
      <c r="C1589" s="31">
        <v>56590.59</v>
      </c>
      <c r="D1589" s="31">
        <v>139830</v>
      </c>
      <c r="E1589" s="31">
        <v>139830</v>
      </c>
      <c r="F1589" s="31">
        <v>95384.78</v>
      </c>
      <c r="G1589" s="31">
        <v>44445.22</v>
      </c>
      <c r="H1589" s="22">
        <v>68.214817993277549</v>
      </c>
      <c r="I1589" s="31">
        <v>38794.19</v>
      </c>
      <c r="J1589" s="22">
        <v>68.552368865565825</v>
      </c>
    </row>
    <row r="1590" spans="1:10" hidden="1" x14ac:dyDescent="0.2">
      <c r="A1590" s="11" t="s">
        <v>121</v>
      </c>
      <c r="B1590" s="34" t="s">
        <v>122</v>
      </c>
      <c r="C1590" s="31">
        <v>10448.799999999999</v>
      </c>
      <c r="D1590" s="31">
        <v>13290</v>
      </c>
      <c r="E1590" s="31">
        <v>19224</v>
      </c>
      <c r="F1590" s="31">
        <v>15085.3</v>
      </c>
      <c r="G1590" s="31">
        <v>4138.7000000000007</v>
      </c>
      <c r="H1590" s="22">
        <v>78.471181856013317</v>
      </c>
      <c r="I1590" s="31">
        <v>4636.5</v>
      </c>
      <c r="J1590" s="22">
        <v>44.373516576066152</v>
      </c>
    </row>
    <row r="1591" spans="1:10" hidden="1" x14ac:dyDescent="0.2">
      <c r="A1591" s="11" t="s">
        <v>123</v>
      </c>
      <c r="B1591" s="34" t="s">
        <v>124</v>
      </c>
      <c r="C1591" s="31">
        <v>68448.53</v>
      </c>
      <c r="D1591" s="31">
        <v>132630</v>
      </c>
      <c r="E1591" s="31">
        <v>121740</v>
      </c>
      <c r="F1591" s="31">
        <v>86669.92</v>
      </c>
      <c r="G1591" s="31">
        <v>35070.080000000002</v>
      </c>
      <c r="H1591" s="22">
        <v>71.192640052571051</v>
      </c>
      <c r="I1591" s="31">
        <v>18221.39</v>
      </c>
      <c r="J1591" s="22">
        <v>26.620571690874883</v>
      </c>
    </row>
    <row r="1592" spans="1:10" hidden="1" x14ac:dyDescent="0.2">
      <c r="A1592" s="11" t="s">
        <v>125</v>
      </c>
      <c r="B1592" s="34" t="s">
        <v>126</v>
      </c>
      <c r="C1592" s="31">
        <v>78882.490000000005</v>
      </c>
      <c r="D1592" s="31">
        <v>252512</v>
      </c>
      <c r="E1592" s="31">
        <v>140028</v>
      </c>
      <c r="F1592" s="31">
        <v>83181.89</v>
      </c>
      <c r="G1592" s="31">
        <v>56846.11</v>
      </c>
      <c r="H1592" s="22">
        <v>59.403754963293053</v>
      </c>
      <c r="I1592" s="31">
        <v>4299.3999999999942</v>
      </c>
      <c r="J1592" s="22">
        <v>5.4503857573461261</v>
      </c>
    </row>
    <row r="1593" spans="1:10" hidden="1" x14ac:dyDescent="0.2">
      <c r="A1593" s="11" t="s">
        <v>127</v>
      </c>
      <c r="B1593" s="34" t="s">
        <v>128</v>
      </c>
      <c r="C1593" s="31">
        <v>0</v>
      </c>
      <c r="D1593" s="31">
        <v>0</v>
      </c>
      <c r="E1593" s="31">
        <v>5460</v>
      </c>
      <c r="F1593" s="31">
        <v>5052.8100000000004</v>
      </c>
      <c r="G1593" s="31">
        <v>407.1899999999996</v>
      </c>
      <c r="H1593" s="22">
        <v>92.542307692307702</v>
      </c>
      <c r="I1593" s="31">
        <v>5052.8100000000004</v>
      </c>
      <c r="J1593" s="22">
        <v>0</v>
      </c>
    </row>
    <row r="1594" spans="1:10" ht="25.5" hidden="1" x14ac:dyDescent="0.2">
      <c r="A1594" s="11" t="s">
        <v>129</v>
      </c>
      <c r="B1594" s="34" t="s">
        <v>130</v>
      </c>
      <c r="C1594" s="31">
        <v>1300</v>
      </c>
      <c r="D1594" s="31">
        <v>0</v>
      </c>
      <c r="E1594" s="31">
        <v>1440</v>
      </c>
      <c r="F1594" s="31">
        <v>1440</v>
      </c>
      <c r="G1594" s="31">
        <v>0</v>
      </c>
      <c r="H1594" s="22">
        <v>100</v>
      </c>
      <c r="I1594" s="31">
        <v>140</v>
      </c>
      <c r="J1594" s="22">
        <v>10.769230769230774</v>
      </c>
    </row>
    <row r="1595" spans="1:10" ht="25.5" hidden="1" x14ac:dyDescent="0.2">
      <c r="A1595" s="11" t="s">
        <v>131</v>
      </c>
      <c r="B1595" s="34" t="s">
        <v>132</v>
      </c>
      <c r="C1595" s="31">
        <v>1300</v>
      </c>
      <c r="D1595" s="31">
        <v>0</v>
      </c>
      <c r="E1595" s="31">
        <v>1440</v>
      </c>
      <c r="F1595" s="31">
        <v>1440</v>
      </c>
      <c r="G1595" s="31">
        <v>0</v>
      </c>
      <c r="H1595" s="22">
        <v>100</v>
      </c>
      <c r="I1595" s="31">
        <v>140</v>
      </c>
      <c r="J1595" s="22">
        <v>10.769230769230774</v>
      </c>
    </row>
    <row r="1596" spans="1:10" hidden="1" x14ac:dyDescent="0.2">
      <c r="A1596" s="11" t="s">
        <v>133</v>
      </c>
      <c r="B1596" s="34" t="s">
        <v>134</v>
      </c>
      <c r="C1596" s="31">
        <v>66524.539999999994</v>
      </c>
      <c r="D1596" s="31">
        <v>100000</v>
      </c>
      <c r="E1596" s="31">
        <v>59350</v>
      </c>
      <c r="F1596" s="31">
        <v>58729.27</v>
      </c>
      <c r="G1596" s="31">
        <v>620.7300000000032</v>
      </c>
      <c r="H1596" s="22">
        <v>98.954119629317603</v>
      </c>
      <c r="I1596" s="31">
        <v>-7795.2699999999968</v>
      </c>
      <c r="J1596" s="22">
        <v>-11.717886361935001</v>
      </c>
    </row>
    <row r="1597" spans="1:10" hidden="1" x14ac:dyDescent="0.2">
      <c r="A1597" s="11" t="s">
        <v>135</v>
      </c>
      <c r="B1597" s="34" t="s">
        <v>136</v>
      </c>
      <c r="C1597" s="31">
        <v>508323.57</v>
      </c>
      <c r="D1597" s="31">
        <v>0</v>
      </c>
      <c r="E1597" s="31">
        <v>0</v>
      </c>
      <c r="F1597" s="31">
        <v>0</v>
      </c>
      <c r="G1597" s="31">
        <v>0</v>
      </c>
      <c r="H1597" s="22">
        <v>0</v>
      </c>
      <c r="I1597" s="31">
        <v>-508323.57</v>
      </c>
      <c r="J1597" s="22">
        <v>-100</v>
      </c>
    </row>
    <row r="1598" spans="1:10" hidden="1" x14ac:dyDescent="0.2">
      <c r="A1598" s="11" t="s">
        <v>137</v>
      </c>
      <c r="B1598" s="34" t="s">
        <v>138</v>
      </c>
      <c r="C1598" s="31">
        <v>508323.57</v>
      </c>
      <c r="D1598" s="31">
        <v>0</v>
      </c>
      <c r="E1598" s="31">
        <v>0</v>
      </c>
      <c r="F1598" s="31">
        <v>0</v>
      </c>
      <c r="G1598" s="31">
        <v>0</v>
      </c>
      <c r="H1598" s="22">
        <v>0</v>
      </c>
      <c r="I1598" s="31">
        <v>-508323.57</v>
      </c>
      <c r="J1598" s="22">
        <v>-100</v>
      </c>
    </row>
    <row r="1599" spans="1:10" hidden="1" x14ac:dyDescent="0.2">
      <c r="A1599" s="11" t="s">
        <v>139</v>
      </c>
      <c r="B1599" s="34" t="s">
        <v>140</v>
      </c>
      <c r="C1599" s="31">
        <v>508323.57</v>
      </c>
      <c r="D1599" s="31">
        <v>0</v>
      </c>
      <c r="E1599" s="31">
        <v>0</v>
      </c>
      <c r="F1599" s="31">
        <v>0</v>
      </c>
      <c r="G1599" s="31">
        <v>0</v>
      </c>
      <c r="H1599" s="22">
        <v>0</v>
      </c>
      <c r="I1599" s="31">
        <v>-508323.57</v>
      </c>
      <c r="J1599" s="22">
        <v>-100</v>
      </c>
    </row>
    <row r="1600" spans="1:10" ht="38.25" hidden="1" x14ac:dyDescent="0.2">
      <c r="A1600" s="24" t="s">
        <v>141</v>
      </c>
      <c r="B1600" s="40" t="s">
        <v>142</v>
      </c>
      <c r="C1600" s="30">
        <v>18258398.660000004</v>
      </c>
      <c r="D1600" s="30">
        <v>19035264</v>
      </c>
      <c r="E1600" s="30">
        <v>17811564</v>
      </c>
      <c r="F1600" s="30">
        <v>17606004.59</v>
      </c>
      <c r="G1600" s="30">
        <v>205559.41000000015</v>
      </c>
      <c r="H1600" s="26">
        <v>98.845921615867084</v>
      </c>
      <c r="I1600" s="30">
        <v>-652394.07000000402</v>
      </c>
      <c r="J1600" s="26">
        <v>-3.5731176766846033</v>
      </c>
    </row>
    <row r="1601" spans="1:10" hidden="1" x14ac:dyDescent="0.2">
      <c r="A1601" s="11" t="s">
        <v>99</v>
      </c>
      <c r="B1601" s="34" t="s">
        <v>100</v>
      </c>
      <c r="C1601" s="31">
        <v>17750075.090000004</v>
      </c>
      <c r="D1601" s="31">
        <v>19035264</v>
      </c>
      <c r="E1601" s="31">
        <v>17811564</v>
      </c>
      <c r="F1601" s="31">
        <v>17606004.59</v>
      </c>
      <c r="G1601" s="31">
        <v>205559.41000000015</v>
      </c>
      <c r="H1601" s="22">
        <v>98.845921615867084</v>
      </c>
      <c r="I1601" s="31">
        <v>-144070.50000000373</v>
      </c>
      <c r="J1601" s="22">
        <v>-0.81166135506192916</v>
      </c>
    </row>
    <row r="1602" spans="1:10" hidden="1" x14ac:dyDescent="0.2">
      <c r="A1602" s="11" t="s">
        <v>101</v>
      </c>
      <c r="B1602" s="34" t="s">
        <v>102</v>
      </c>
      <c r="C1602" s="31">
        <v>15930061.030000001</v>
      </c>
      <c r="D1602" s="31">
        <v>16525262</v>
      </c>
      <c r="E1602" s="31">
        <v>16000592</v>
      </c>
      <c r="F1602" s="31">
        <v>15990629.9</v>
      </c>
      <c r="G1602" s="31">
        <v>9962.0999999996275</v>
      </c>
      <c r="H1602" s="22">
        <v>99.937739178650403</v>
      </c>
      <c r="I1602" s="31">
        <v>60568.86999999918</v>
      </c>
      <c r="J1602" s="22">
        <v>0.38021743850154621</v>
      </c>
    </row>
    <row r="1603" spans="1:10" hidden="1" x14ac:dyDescent="0.2">
      <c r="A1603" s="11" t="s">
        <v>103</v>
      </c>
      <c r="B1603" s="34" t="s">
        <v>104</v>
      </c>
      <c r="C1603" s="31">
        <v>13102000.66</v>
      </c>
      <c r="D1603" s="31">
        <v>13545297</v>
      </c>
      <c r="E1603" s="31">
        <v>13059911</v>
      </c>
      <c r="F1603" s="31">
        <v>13049949.310000001</v>
      </c>
      <c r="G1603" s="31">
        <v>9961.6899999994785</v>
      </c>
      <c r="H1603" s="22">
        <v>99.923723140226599</v>
      </c>
      <c r="I1603" s="31">
        <v>-52051.349999999627</v>
      </c>
      <c r="J1603" s="22">
        <v>-0.39727787649187007</v>
      </c>
    </row>
    <row r="1604" spans="1:10" hidden="1" x14ac:dyDescent="0.2">
      <c r="A1604" s="11" t="s">
        <v>105</v>
      </c>
      <c r="B1604" s="34" t="s">
        <v>106</v>
      </c>
      <c r="C1604" s="31">
        <v>13102000.66</v>
      </c>
      <c r="D1604" s="31">
        <v>13545297</v>
      </c>
      <c r="E1604" s="31">
        <v>13059911</v>
      </c>
      <c r="F1604" s="31">
        <v>13049949.310000001</v>
      </c>
      <c r="G1604" s="31">
        <v>9961.6899999994785</v>
      </c>
      <c r="H1604" s="22">
        <v>99.923723140226599</v>
      </c>
      <c r="I1604" s="31">
        <v>-52051.349999999627</v>
      </c>
      <c r="J1604" s="22">
        <v>-0.39727787649187007</v>
      </c>
    </row>
    <row r="1605" spans="1:10" hidden="1" x14ac:dyDescent="0.2">
      <c r="A1605" s="11" t="s">
        <v>107</v>
      </c>
      <c r="B1605" s="34" t="s">
        <v>108</v>
      </c>
      <c r="C1605" s="31">
        <v>2828060.37</v>
      </c>
      <c r="D1605" s="31">
        <v>2979965</v>
      </c>
      <c r="E1605" s="31">
        <v>2940681</v>
      </c>
      <c r="F1605" s="31">
        <v>2940680.59</v>
      </c>
      <c r="G1605" s="31">
        <v>0.41000000014901161</v>
      </c>
      <c r="H1605" s="22">
        <v>99.99998605765127</v>
      </c>
      <c r="I1605" s="31">
        <v>112620.21999999974</v>
      </c>
      <c r="J1605" s="22">
        <v>3.9822424299945141</v>
      </c>
    </row>
    <row r="1606" spans="1:10" hidden="1" x14ac:dyDescent="0.2">
      <c r="A1606" s="11" t="s">
        <v>109</v>
      </c>
      <c r="B1606" s="34" t="s">
        <v>110</v>
      </c>
      <c r="C1606" s="31">
        <v>1753489.52</v>
      </c>
      <c r="D1606" s="31">
        <v>2410002</v>
      </c>
      <c r="E1606" s="31">
        <v>1751622</v>
      </c>
      <c r="F1606" s="31">
        <v>1556645.4200000002</v>
      </c>
      <c r="G1606" s="31">
        <v>194976.57999999984</v>
      </c>
      <c r="H1606" s="22">
        <v>88.868798176775584</v>
      </c>
      <c r="I1606" s="31">
        <v>-196844.09999999986</v>
      </c>
      <c r="J1606" s="22">
        <v>-11.225849812891937</v>
      </c>
    </row>
    <row r="1607" spans="1:10" hidden="1" x14ac:dyDescent="0.2">
      <c r="A1607" s="11" t="s">
        <v>111</v>
      </c>
      <c r="B1607" s="34" t="s">
        <v>112</v>
      </c>
      <c r="C1607" s="31">
        <v>693853.5</v>
      </c>
      <c r="D1607" s="31">
        <v>1001740</v>
      </c>
      <c r="E1607" s="31">
        <v>729658</v>
      </c>
      <c r="F1607" s="31">
        <v>707901.24</v>
      </c>
      <c r="G1607" s="31">
        <v>21756.760000000009</v>
      </c>
      <c r="H1607" s="22">
        <v>97.018224976632879</v>
      </c>
      <c r="I1607" s="31">
        <v>14047.739999999991</v>
      </c>
      <c r="J1607" s="22">
        <v>2.024597411413211</v>
      </c>
    </row>
    <row r="1608" spans="1:10" hidden="1" x14ac:dyDescent="0.2">
      <c r="A1608" s="11" t="s">
        <v>113</v>
      </c>
      <c r="B1608" s="34" t="s">
        <v>114</v>
      </c>
      <c r="C1608" s="31">
        <v>796923.42</v>
      </c>
      <c r="D1608" s="31">
        <v>770000</v>
      </c>
      <c r="E1608" s="31">
        <v>546052</v>
      </c>
      <c r="F1608" s="31">
        <v>525432.15</v>
      </c>
      <c r="G1608" s="31">
        <v>20619.849999999977</v>
      </c>
      <c r="H1608" s="22">
        <v>96.223830331177254</v>
      </c>
      <c r="I1608" s="31">
        <v>-271491.27</v>
      </c>
      <c r="J1608" s="22">
        <v>-34.067422689121116</v>
      </c>
    </row>
    <row r="1609" spans="1:10" hidden="1" x14ac:dyDescent="0.2">
      <c r="A1609" s="11" t="s">
        <v>115</v>
      </c>
      <c r="B1609" s="34" t="s">
        <v>116</v>
      </c>
      <c r="C1609" s="31">
        <v>47042.19</v>
      </c>
      <c r="D1609" s="31">
        <v>100000</v>
      </c>
      <c r="E1609" s="31">
        <v>48190</v>
      </c>
      <c r="F1609" s="31">
        <v>36497.33</v>
      </c>
      <c r="G1609" s="31">
        <v>11692.669999999998</v>
      </c>
      <c r="H1609" s="22">
        <v>75.736314588088817</v>
      </c>
      <c r="I1609" s="31">
        <v>-10544.86</v>
      </c>
      <c r="J1609" s="22">
        <v>-22.415750627256088</v>
      </c>
    </row>
    <row r="1610" spans="1:10" hidden="1" x14ac:dyDescent="0.2">
      <c r="A1610" s="11" t="s">
        <v>117</v>
      </c>
      <c r="B1610" s="34" t="s">
        <v>118</v>
      </c>
      <c r="C1610" s="31">
        <v>214370.40999999997</v>
      </c>
      <c r="D1610" s="31">
        <v>538262</v>
      </c>
      <c r="E1610" s="31">
        <v>426282</v>
      </c>
      <c r="F1610" s="31">
        <v>285374.7</v>
      </c>
      <c r="G1610" s="31">
        <v>140907.29999999999</v>
      </c>
      <c r="H1610" s="22">
        <v>66.945050459554949</v>
      </c>
      <c r="I1610" s="31">
        <v>71004.290000000037</v>
      </c>
      <c r="J1610" s="22">
        <v>33.122243876848501</v>
      </c>
    </row>
    <row r="1611" spans="1:10" hidden="1" x14ac:dyDescent="0.2">
      <c r="A1611" s="11" t="s">
        <v>119</v>
      </c>
      <c r="B1611" s="34" t="s">
        <v>120</v>
      </c>
      <c r="C1611" s="31">
        <v>56590.59</v>
      </c>
      <c r="D1611" s="31">
        <v>139830</v>
      </c>
      <c r="E1611" s="31">
        <v>139830</v>
      </c>
      <c r="F1611" s="31">
        <v>95384.78</v>
      </c>
      <c r="G1611" s="31">
        <v>44445.22</v>
      </c>
      <c r="H1611" s="22">
        <v>68.214817993277549</v>
      </c>
      <c r="I1611" s="31">
        <v>38794.19</v>
      </c>
      <c r="J1611" s="22">
        <v>68.552368865565825</v>
      </c>
    </row>
    <row r="1612" spans="1:10" hidden="1" x14ac:dyDescent="0.2">
      <c r="A1612" s="11" t="s">
        <v>121</v>
      </c>
      <c r="B1612" s="34" t="s">
        <v>122</v>
      </c>
      <c r="C1612" s="31">
        <v>10448.799999999999</v>
      </c>
      <c r="D1612" s="31">
        <v>13290</v>
      </c>
      <c r="E1612" s="31">
        <v>19224</v>
      </c>
      <c r="F1612" s="31">
        <v>15085.3</v>
      </c>
      <c r="G1612" s="31">
        <v>4138.7000000000007</v>
      </c>
      <c r="H1612" s="22">
        <v>78.471181856013317</v>
      </c>
      <c r="I1612" s="31">
        <v>4636.5</v>
      </c>
      <c r="J1612" s="22">
        <v>44.373516576066152</v>
      </c>
    </row>
    <row r="1613" spans="1:10" hidden="1" x14ac:dyDescent="0.2">
      <c r="A1613" s="11" t="s">
        <v>123</v>
      </c>
      <c r="B1613" s="34" t="s">
        <v>124</v>
      </c>
      <c r="C1613" s="31">
        <v>68448.53</v>
      </c>
      <c r="D1613" s="31">
        <v>132630</v>
      </c>
      <c r="E1613" s="31">
        <v>121740</v>
      </c>
      <c r="F1613" s="31">
        <v>86669.92</v>
      </c>
      <c r="G1613" s="31">
        <v>35070.080000000002</v>
      </c>
      <c r="H1613" s="22">
        <v>71.192640052571051</v>
      </c>
      <c r="I1613" s="31">
        <v>18221.39</v>
      </c>
      <c r="J1613" s="22">
        <v>26.620571690874883</v>
      </c>
    </row>
    <row r="1614" spans="1:10" hidden="1" x14ac:dyDescent="0.2">
      <c r="A1614" s="11" t="s">
        <v>125</v>
      </c>
      <c r="B1614" s="34" t="s">
        <v>126</v>
      </c>
      <c r="C1614" s="31">
        <v>78882.490000000005</v>
      </c>
      <c r="D1614" s="31">
        <v>252512</v>
      </c>
      <c r="E1614" s="31">
        <v>140028</v>
      </c>
      <c r="F1614" s="31">
        <v>83181.89</v>
      </c>
      <c r="G1614" s="31">
        <v>56846.11</v>
      </c>
      <c r="H1614" s="22">
        <v>59.403754963293053</v>
      </c>
      <c r="I1614" s="31">
        <v>4299.3999999999942</v>
      </c>
      <c r="J1614" s="22">
        <v>5.4503857573461261</v>
      </c>
    </row>
    <row r="1615" spans="1:10" hidden="1" x14ac:dyDescent="0.2">
      <c r="A1615" s="11" t="s">
        <v>127</v>
      </c>
      <c r="B1615" s="34" t="s">
        <v>128</v>
      </c>
      <c r="C1615" s="31">
        <v>0</v>
      </c>
      <c r="D1615" s="31">
        <v>0</v>
      </c>
      <c r="E1615" s="31">
        <v>5460</v>
      </c>
      <c r="F1615" s="31">
        <v>5052.8100000000004</v>
      </c>
      <c r="G1615" s="31">
        <v>407.1899999999996</v>
      </c>
      <c r="H1615" s="22">
        <v>92.542307692307702</v>
      </c>
      <c r="I1615" s="31">
        <v>5052.8100000000004</v>
      </c>
      <c r="J1615" s="22">
        <v>0</v>
      </c>
    </row>
    <row r="1616" spans="1:10" ht="25.5" hidden="1" x14ac:dyDescent="0.2">
      <c r="A1616" s="11" t="s">
        <v>129</v>
      </c>
      <c r="B1616" s="34" t="s">
        <v>130</v>
      </c>
      <c r="C1616" s="31">
        <v>1300</v>
      </c>
      <c r="D1616" s="31">
        <v>0</v>
      </c>
      <c r="E1616" s="31">
        <v>1440</v>
      </c>
      <c r="F1616" s="31">
        <v>1440</v>
      </c>
      <c r="G1616" s="31">
        <v>0</v>
      </c>
      <c r="H1616" s="22">
        <v>100</v>
      </c>
      <c r="I1616" s="31">
        <v>140</v>
      </c>
      <c r="J1616" s="22">
        <v>10.769230769230774</v>
      </c>
    </row>
    <row r="1617" spans="1:10" ht="25.5" hidden="1" x14ac:dyDescent="0.2">
      <c r="A1617" s="11" t="s">
        <v>131</v>
      </c>
      <c r="B1617" s="34" t="s">
        <v>132</v>
      </c>
      <c r="C1617" s="31">
        <v>1300</v>
      </c>
      <c r="D1617" s="31">
        <v>0</v>
      </c>
      <c r="E1617" s="31">
        <v>1440</v>
      </c>
      <c r="F1617" s="31">
        <v>1440</v>
      </c>
      <c r="G1617" s="31">
        <v>0</v>
      </c>
      <c r="H1617" s="22">
        <v>100</v>
      </c>
      <c r="I1617" s="31">
        <v>140</v>
      </c>
      <c r="J1617" s="22">
        <v>10.769230769230774</v>
      </c>
    </row>
    <row r="1618" spans="1:10" hidden="1" x14ac:dyDescent="0.2">
      <c r="A1618" s="11" t="s">
        <v>133</v>
      </c>
      <c r="B1618" s="34" t="s">
        <v>134</v>
      </c>
      <c r="C1618" s="31">
        <v>66524.539999999994</v>
      </c>
      <c r="D1618" s="31">
        <v>100000</v>
      </c>
      <c r="E1618" s="31">
        <v>59350</v>
      </c>
      <c r="F1618" s="31">
        <v>58729.27</v>
      </c>
      <c r="G1618" s="31">
        <v>620.7300000000032</v>
      </c>
      <c r="H1618" s="22">
        <v>98.954119629317603</v>
      </c>
      <c r="I1618" s="31">
        <v>-7795.2699999999968</v>
      </c>
      <c r="J1618" s="22">
        <v>-11.717886361935001</v>
      </c>
    </row>
    <row r="1619" spans="1:10" hidden="1" x14ac:dyDescent="0.2">
      <c r="A1619" s="11" t="s">
        <v>135</v>
      </c>
      <c r="B1619" s="34" t="s">
        <v>136</v>
      </c>
      <c r="C1619" s="31">
        <v>508323.57</v>
      </c>
      <c r="D1619" s="31">
        <v>0</v>
      </c>
      <c r="E1619" s="31">
        <v>0</v>
      </c>
      <c r="F1619" s="31">
        <v>0</v>
      </c>
      <c r="G1619" s="31">
        <v>0</v>
      </c>
      <c r="H1619" s="22">
        <v>0</v>
      </c>
      <c r="I1619" s="31">
        <v>-508323.57</v>
      </c>
      <c r="J1619" s="22">
        <v>-100</v>
      </c>
    </row>
    <row r="1620" spans="1:10" hidden="1" x14ac:dyDescent="0.2">
      <c r="A1620" s="11" t="s">
        <v>137</v>
      </c>
      <c r="B1620" s="34" t="s">
        <v>138</v>
      </c>
      <c r="C1620" s="31">
        <v>508323.57</v>
      </c>
      <c r="D1620" s="31">
        <v>0</v>
      </c>
      <c r="E1620" s="31">
        <v>0</v>
      </c>
      <c r="F1620" s="31">
        <v>0</v>
      </c>
      <c r="G1620" s="31">
        <v>0</v>
      </c>
      <c r="H1620" s="22">
        <v>0</v>
      </c>
      <c r="I1620" s="31">
        <v>-508323.57</v>
      </c>
      <c r="J1620" s="22">
        <v>-100</v>
      </c>
    </row>
    <row r="1621" spans="1:10" hidden="1" x14ac:dyDescent="0.2">
      <c r="A1621" s="11" t="s">
        <v>139</v>
      </c>
      <c r="B1621" s="34" t="s">
        <v>140</v>
      </c>
      <c r="C1621" s="31">
        <v>508323.57</v>
      </c>
      <c r="D1621" s="31">
        <v>0</v>
      </c>
      <c r="E1621" s="31">
        <v>0</v>
      </c>
      <c r="F1621" s="31">
        <v>0</v>
      </c>
      <c r="G1621" s="31">
        <v>0</v>
      </c>
      <c r="H1621" s="22">
        <v>0</v>
      </c>
      <c r="I1621" s="31">
        <v>-508323.57</v>
      </c>
      <c r="J1621" s="22">
        <v>-100</v>
      </c>
    </row>
    <row r="1622" spans="1:10" hidden="1" x14ac:dyDescent="0.2">
      <c r="A1622" s="24" t="s">
        <v>143</v>
      </c>
      <c r="B1622" s="40" t="s">
        <v>144</v>
      </c>
      <c r="C1622" s="30">
        <v>68195026.670000002</v>
      </c>
      <c r="D1622" s="30">
        <v>66125676</v>
      </c>
      <c r="E1622" s="30">
        <v>93248172.450000003</v>
      </c>
      <c r="F1622" s="30">
        <v>84330589.090000004</v>
      </c>
      <c r="G1622" s="30">
        <v>8917583.3599999994</v>
      </c>
      <c r="H1622" s="26">
        <v>90.436720500038064</v>
      </c>
      <c r="I1622" s="30">
        <v>16135562.420000002</v>
      </c>
      <c r="J1622" s="26">
        <v>23.660907851947925</v>
      </c>
    </row>
    <row r="1623" spans="1:10" hidden="1" x14ac:dyDescent="0.2">
      <c r="A1623" s="11" t="s">
        <v>99</v>
      </c>
      <c r="B1623" s="34" t="s">
        <v>100</v>
      </c>
      <c r="C1623" s="31">
        <v>67482970.579999998</v>
      </c>
      <c r="D1623" s="31">
        <v>66085676</v>
      </c>
      <c r="E1623" s="31">
        <v>89081137.129999995</v>
      </c>
      <c r="F1623" s="31">
        <v>80386312.350000009</v>
      </c>
      <c r="G1623" s="31">
        <v>8694824.7799999863</v>
      </c>
      <c r="H1623" s="22">
        <v>90.239432207391729</v>
      </c>
      <c r="I1623" s="31">
        <v>12903341.770000011</v>
      </c>
      <c r="J1623" s="22">
        <v>19.120885845864336</v>
      </c>
    </row>
    <row r="1624" spans="1:10" hidden="1" x14ac:dyDescent="0.2">
      <c r="A1624" s="11" t="s">
        <v>101</v>
      </c>
      <c r="B1624" s="34" t="s">
        <v>102</v>
      </c>
      <c r="C1624" s="31">
        <v>53718548.060000002</v>
      </c>
      <c r="D1624" s="31">
        <v>47226779</v>
      </c>
      <c r="E1624" s="31">
        <v>67397745</v>
      </c>
      <c r="F1624" s="31">
        <v>62757109.57</v>
      </c>
      <c r="G1624" s="31">
        <v>4640635.43</v>
      </c>
      <c r="H1624" s="22">
        <v>93.114553862299104</v>
      </c>
      <c r="I1624" s="31">
        <v>9038561.5099999979</v>
      </c>
      <c r="J1624" s="22">
        <v>16.825774032284954</v>
      </c>
    </row>
    <row r="1625" spans="1:10" hidden="1" x14ac:dyDescent="0.2">
      <c r="A1625" s="11" t="s">
        <v>103</v>
      </c>
      <c r="B1625" s="34" t="s">
        <v>104</v>
      </c>
      <c r="C1625" s="31">
        <v>43957813.229999997</v>
      </c>
      <c r="D1625" s="31">
        <v>38710475</v>
      </c>
      <c r="E1625" s="31">
        <v>55170897</v>
      </c>
      <c r="F1625" s="31">
        <v>51317467.750000007</v>
      </c>
      <c r="G1625" s="31">
        <v>3853429.2499999925</v>
      </c>
      <c r="H1625" s="22">
        <v>93.015467466479677</v>
      </c>
      <c r="I1625" s="31">
        <v>7359654.5200000107</v>
      </c>
      <c r="J1625" s="22">
        <v>16.742540129310271</v>
      </c>
    </row>
    <row r="1626" spans="1:10" hidden="1" x14ac:dyDescent="0.2">
      <c r="A1626" s="11" t="s">
        <v>105</v>
      </c>
      <c r="B1626" s="34" t="s">
        <v>106</v>
      </c>
      <c r="C1626" s="31">
        <v>43957813.229999997</v>
      </c>
      <c r="D1626" s="31">
        <v>38710475</v>
      </c>
      <c r="E1626" s="31">
        <v>55170897</v>
      </c>
      <c r="F1626" s="31">
        <v>51317467.750000007</v>
      </c>
      <c r="G1626" s="31">
        <v>3853429.2499999925</v>
      </c>
      <c r="H1626" s="22">
        <v>93.015467466479677</v>
      </c>
      <c r="I1626" s="31">
        <v>7359654.5200000107</v>
      </c>
      <c r="J1626" s="22">
        <v>16.742540129310271</v>
      </c>
    </row>
    <row r="1627" spans="1:10" hidden="1" x14ac:dyDescent="0.2">
      <c r="A1627" s="11" t="s">
        <v>107</v>
      </c>
      <c r="B1627" s="34" t="s">
        <v>108</v>
      </c>
      <c r="C1627" s="31">
        <v>9760734.8299999982</v>
      </c>
      <c r="D1627" s="31">
        <v>8516304</v>
      </c>
      <c r="E1627" s="31">
        <v>12226848</v>
      </c>
      <c r="F1627" s="31">
        <v>11439641.820000002</v>
      </c>
      <c r="G1627" s="31">
        <v>787206.17999999784</v>
      </c>
      <c r="H1627" s="22">
        <v>93.561658900151556</v>
      </c>
      <c r="I1627" s="31">
        <v>1678906.9900000039</v>
      </c>
      <c r="J1627" s="22">
        <v>17.200620847108937</v>
      </c>
    </row>
    <row r="1628" spans="1:10" hidden="1" x14ac:dyDescent="0.2">
      <c r="A1628" s="11" t="s">
        <v>109</v>
      </c>
      <c r="B1628" s="34" t="s">
        <v>110</v>
      </c>
      <c r="C1628" s="31">
        <v>13727685.560000001</v>
      </c>
      <c r="D1628" s="31">
        <v>18804137</v>
      </c>
      <c r="E1628" s="31">
        <v>21610884.129999999</v>
      </c>
      <c r="F1628" s="31">
        <v>17574872.25</v>
      </c>
      <c r="G1628" s="31">
        <v>4036011.879999999</v>
      </c>
      <c r="H1628" s="22">
        <v>81.324170470206496</v>
      </c>
      <c r="I1628" s="31">
        <v>3847186.6899999995</v>
      </c>
      <c r="J1628" s="22">
        <v>28.025020482768127</v>
      </c>
    </row>
    <row r="1629" spans="1:10" hidden="1" x14ac:dyDescent="0.2">
      <c r="A1629" s="11" t="s">
        <v>111</v>
      </c>
      <c r="B1629" s="34" t="s">
        <v>112</v>
      </c>
      <c r="C1629" s="31">
        <v>2194998.81</v>
      </c>
      <c r="D1629" s="31">
        <v>1096269</v>
      </c>
      <c r="E1629" s="31">
        <v>2075627</v>
      </c>
      <c r="F1629" s="31">
        <v>1851034.9300000002</v>
      </c>
      <c r="G1629" s="31">
        <v>224592.06999999983</v>
      </c>
      <c r="H1629" s="22">
        <v>89.179555382542247</v>
      </c>
      <c r="I1629" s="31">
        <v>-343963.87999999989</v>
      </c>
      <c r="J1629" s="22">
        <v>-15.670344714218771</v>
      </c>
    </row>
    <row r="1630" spans="1:10" hidden="1" x14ac:dyDescent="0.2">
      <c r="A1630" s="11" t="s">
        <v>145</v>
      </c>
      <c r="B1630" s="34" t="s">
        <v>146</v>
      </c>
      <c r="C1630" s="31">
        <v>80836.47</v>
      </c>
      <c r="D1630" s="31">
        <v>78030</v>
      </c>
      <c r="E1630" s="31">
        <v>75064</v>
      </c>
      <c r="F1630" s="31">
        <v>68713.900000000009</v>
      </c>
      <c r="G1630" s="31">
        <v>6350.0999999999913</v>
      </c>
      <c r="H1630" s="22">
        <v>91.54041884258767</v>
      </c>
      <c r="I1630" s="31">
        <v>-12122.569999999992</v>
      </c>
      <c r="J1630" s="22">
        <v>-14.996411891810695</v>
      </c>
    </row>
    <row r="1631" spans="1:10" hidden="1" x14ac:dyDescent="0.2">
      <c r="A1631" s="11" t="s">
        <v>147</v>
      </c>
      <c r="B1631" s="34" t="s">
        <v>148</v>
      </c>
      <c r="C1631" s="31">
        <v>3923334.5100000002</v>
      </c>
      <c r="D1631" s="31">
        <v>5689425</v>
      </c>
      <c r="E1631" s="31">
        <v>5952951.1299999999</v>
      </c>
      <c r="F1631" s="31">
        <v>5364508.2699999996</v>
      </c>
      <c r="G1631" s="31">
        <v>588442.86000000034</v>
      </c>
      <c r="H1631" s="22">
        <v>90.115106824335712</v>
      </c>
      <c r="I1631" s="31">
        <v>1441173.7599999993</v>
      </c>
      <c r="J1631" s="22">
        <v>36.733389832721627</v>
      </c>
    </row>
    <row r="1632" spans="1:10" hidden="1" x14ac:dyDescent="0.2">
      <c r="A1632" s="11" t="s">
        <v>113</v>
      </c>
      <c r="B1632" s="34" t="s">
        <v>114</v>
      </c>
      <c r="C1632" s="31">
        <v>1963947.71</v>
      </c>
      <c r="D1632" s="31">
        <v>1596226</v>
      </c>
      <c r="E1632" s="31">
        <v>4252562</v>
      </c>
      <c r="F1632" s="31">
        <v>3856712.52</v>
      </c>
      <c r="G1632" s="31">
        <v>395849.48</v>
      </c>
      <c r="H1632" s="22">
        <v>90.691505967461495</v>
      </c>
      <c r="I1632" s="31">
        <v>1892764.81</v>
      </c>
      <c r="J1632" s="22">
        <v>96.375519590590329</v>
      </c>
    </row>
    <row r="1633" spans="1:10" hidden="1" x14ac:dyDescent="0.2">
      <c r="A1633" s="11" t="s">
        <v>115</v>
      </c>
      <c r="B1633" s="34" t="s">
        <v>116</v>
      </c>
      <c r="C1633" s="31">
        <v>152069.54</v>
      </c>
      <c r="D1633" s="31">
        <v>177825</v>
      </c>
      <c r="E1633" s="31">
        <v>198951</v>
      </c>
      <c r="F1633" s="31">
        <v>162519.93999999997</v>
      </c>
      <c r="G1633" s="31">
        <v>36431.060000000027</v>
      </c>
      <c r="H1633" s="22">
        <v>81.688425793285774</v>
      </c>
      <c r="I1633" s="31">
        <v>10450.399999999965</v>
      </c>
      <c r="J1633" s="22">
        <v>6.8721191633774623</v>
      </c>
    </row>
    <row r="1634" spans="1:10" hidden="1" x14ac:dyDescent="0.2">
      <c r="A1634" s="11" t="s">
        <v>117</v>
      </c>
      <c r="B1634" s="34" t="s">
        <v>118</v>
      </c>
      <c r="C1634" s="31">
        <v>5252537.5200000005</v>
      </c>
      <c r="D1634" s="31">
        <v>10149862</v>
      </c>
      <c r="E1634" s="31">
        <v>9043774</v>
      </c>
      <c r="F1634" s="31">
        <v>6259865.6899999995</v>
      </c>
      <c r="G1634" s="31">
        <v>2783908.3100000005</v>
      </c>
      <c r="H1634" s="22">
        <v>69.217405145241344</v>
      </c>
      <c r="I1634" s="31">
        <v>1007328.169999999</v>
      </c>
      <c r="J1634" s="22">
        <v>19.177933830351762</v>
      </c>
    </row>
    <row r="1635" spans="1:10" hidden="1" x14ac:dyDescent="0.2">
      <c r="A1635" s="11" t="s">
        <v>119</v>
      </c>
      <c r="B1635" s="34" t="s">
        <v>120</v>
      </c>
      <c r="C1635" s="31">
        <v>1817421.7799999998</v>
      </c>
      <c r="D1635" s="31">
        <v>4592797</v>
      </c>
      <c r="E1635" s="31">
        <v>4592797</v>
      </c>
      <c r="F1635" s="31">
        <v>3079559.4899999998</v>
      </c>
      <c r="G1635" s="31">
        <v>1513237.5100000002</v>
      </c>
      <c r="H1635" s="22">
        <v>67.051940026959599</v>
      </c>
      <c r="I1635" s="31">
        <v>1262137.71</v>
      </c>
      <c r="J1635" s="22">
        <v>69.446604188929683</v>
      </c>
    </row>
    <row r="1636" spans="1:10" hidden="1" x14ac:dyDescent="0.2">
      <c r="A1636" s="11" t="s">
        <v>121</v>
      </c>
      <c r="B1636" s="34" t="s">
        <v>122</v>
      </c>
      <c r="C1636" s="31">
        <v>230425.00000000003</v>
      </c>
      <c r="D1636" s="31">
        <v>338626</v>
      </c>
      <c r="E1636" s="31">
        <v>346675</v>
      </c>
      <c r="F1636" s="31">
        <v>256621.95</v>
      </c>
      <c r="G1636" s="31">
        <v>90053.049999999988</v>
      </c>
      <c r="H1636" s="22">
        <v>74.023783082137456</v>
      </c>
      <c r="I1636" s="31">
        <v>26196.949999999983</v>
      </c>
      <c r="J1636" s="22">
        <v>11.368970380818055</v>
      </c>
    </row>
    <row r="1637" spans="1:10" hidden="1" x14ac:dyDescent="0.2">
      <c r="A1637" s="11" t="s">
        <v>123</v>
      </c>
      <c r="B1637" s="34" t="s">
        <v>124</v>
      </c>
      <c r="C1637" s="31">
        <v>850727.68</v>
      </c>
      <c r="D1637" s="31">
        <v>1742607</v>
      </c>
      <c r="E1637" s="31">
        <v>1576915</v>
      </c>
      <c r="F1637" s="31">
        <v>918267.75999999989</v>
      </c>
      <c r="G1637" s="31">
        <v>658647.24000000011</v>
      </c>
      <c r="H1637" s="22">
        <v>58.231912309794751</v>
      </c>
      <c r="I1637" s="31">
        <v>67540.079999999842</v>
      </c>
      <c r="J1637" s="22">
        <v>7.939095152046761</v>
      </c>
    </row>
    <row r="1638" spans="1:10" hidden="1" x14ac:dyDescent="0.2">
      <c r="A1638" s="11" t="s">
        <v>125</v>
      </c>
      <c r="B1638" s="34" t="s">
        <v>126</v>
      </c>
      <c r="C1638" s="31">
        <v>2063582.46</v>
      </c>
      <c r="D1638" s="31">
        <v>3006461</v>
      </c>
      <c r="E1638" s="31">
        <v>2009722</v>
      </c>
      <c r="F1638" s="31">
        <v>1558128.1400000001</v>
      </c>
      <c r="G1638" s="31">
        <v>451593.85999999987</v>
      </c>
      <c r="H1638" s="22">
        <v>77.52953592586438</v>
      </c>
      <c r="I1638" s="31">
        <v>-505454.31999999983</v>
      </c>
      <c r="J1638" s="22">
        <v>-24.494020946466065</v>
      </c>
    </row>
    <row r="1639" spans="1:10" hidden="1" x14ac:dyDescent="0.2">
      <c r="A1639" s="11" t="s">
        <v>127</v>
      </c>
      <c r="B1639" s="34" t="s">
        <v>128</v>
      </c>
      <c r="C1639" s="31">
        <v>290380.59999999998</v>
      </c>
      <c r="D1639" s="31">
        <v>469371</v>
      </c>
      <c r="E1639" s="31">
        <v>517665</v>
      </c>
      <c r="F1639" s="31">
        <v>447288.35000000003</v>
      </c>
      <c r="G1639" s="31">
        <v>70376.649999999965</v>
      </c>
      <c r="H1639" s="22">
        <v>86.404981986419799</v>
      </c>
      <c r="I1639" s="31">
        <v>156907.75000000006</v>
      </c>
      <c r="J1639" s="22">
        <v>54.035204142425499</v>
      </c>
    </row>
    <row r="1640" spans="1:10" ht="25.5" hidden="1" x14ac:dyDescent="0.2">
      <c r="A1640" s="11" t="s">
        <v>129</v>
      </c>
      <c r="B1640" s="34" t="s">
        <v>130</v>
      </c>
      <c r="C1640" s="31">
        <v>159961</v>
      </c>
      <c r="D1640" s="31">
        <v>16500</v>
      </c>
      <c r="E1640" s="31">
        <v>11955</v>
      </c>
      <c r="F1640" s="31">
        <v>11517</v>
      </c>
      <c r="G1640" s="31">
        <v>438</v>
      </c>
      <c r="H1640" s="22">
        <v>96.336260978670012</v>
      </c>
      <c r="I1640" s="31">
        <v>-148444</v>
      </c>
      <c r="J1640" s="22">
        <v>-92.80012002925713</v>
      </c>
    </row>
    <row r="1641" spans="1:10" ht="25.5" hidden="1" x14ac:dyDescent="0.2">
      <c r="A1641" s="11" t="s">
        <v>131</v>
      </c>
      <c r="B1641" s="34" t="s">
        <v>132</v>
      </c>
      <c r="C1641" s="31">
        <v>159961</v>
      </c>
      <c r="D1641" s="31">
        <v>16500</v>
      </c>
      <c r="E1641" s="31">
        <v>11955</v>
      </c>
      <c r="F1641" s="31">
        <v>11517</v>
      </c>
      <c r="G1641" s="31">
        <v>438</v>
      </c>
      <c r="H1641" s="22">
        <v>96.336260978670012</v>
      </c>
      <c r="I1641" s="31">
        <v>-148444</v>
      </c>
      <c r="J1641" s="22">
        <v>-92.80012002925713</v>
      </c>
    </row>
    <row r="1642" spans="1:10" hidden="1" x14ac:dyDescent="0.2">
      <c r="A1642" s="11" t="s">
        <v>149</v>
      </c>
      <c r="B1642" s="34" t="s">
        <v>150</v>
      </c>
      <c r="C1642" s="31">
        <v>16290</v>
      </c>
      <c r="D1642" s="31">
        <v>19860</v>
      </c>
      <c r="E1642" s="31">
        <v>33670</v>
      </c>
      <c r="F1642" s="31">
        <v>31860</v>
      </c>
      <c r="G1642" s="31">
        <v>1810</v>
      </c>
      <c r="H1642" s="22">
        <v>94.62429462429462</v>
      </c>
      <c r="I1642" s="31">
        <v>15570</v>
      </c>
      <c r="J1642" s="22">
        <v>95.58011049723757</v>
      </c>
    </row>
    <row r="1643" spans="1:10" hidden="1" x14ac:dyDescent="0.2">
      <c r="A1643" s="11" t="s">
        <v>151</v>
      </c>
      <c r="B1643" s="34" t="s">
        <v>152</v>
      </c>
      <c r="C1643" s="31">
        <v>16290</v>
      </c>
      <c r="D1643" s="31">
        <v>19860</v>
      </c>
      <c r="E1643" s="31">
        <v>33670</v>
      </c>
      <c r="F1643" s="31">
        <v>31860</v>
      </c>
      <c r="G1643" s="31">
        <v>1810</v>
      </c>
      <c r="H1643" s="22">
        <v>94.62429462429462</v>
      </c>
      <c r="I1643" s="31">
        <v>15570</v>
      </c>
      <c r="J1643" s="22">
        <v>95.58011049723757</v>
      </c>
    </row>
    <row r="1644" spans="1:10" hidden="1" x14ac:dyDescent="0.2">
      <c r="A1644" s="11" t="s">
        <v>133</v>
      </c>
      <c r="B1644" s="34" t="s">
        <v>134</v>
      </c>
      <c r="C1644" s="31">
        <v>20446.960000000003</v>
      </c>
      <c r="D1644" s="31">
        <v>34900</v>
      </c>
      <c r="E1644" s="31">
        <v>38838</v>
      </c>
      <c r="F1644" s="31">
        <v>22470.530000000002</v>
      </c>
      <c r="G1644" s="31">
        <v>16367.469999999998</v>
      </c>
      <c r="H1644" s="22">
        <v>57.857072969771885</v>
      </c>
      <c r="I1644" s="31">
        <v>2023.5699999999997</v>
      </c>
      <c r="J1644" s="22">
        <v>9.8966790173209205</v>
      </c>
    </row>
    <row r="1645" spans="1:10" hidden="1" x14ac:dyDescent="0.2">
      <c r="A1645" s="11" t="s">
        <v>135</v>
      </c>
      <c r="B1645" s="34" t="s">
        <v>136</v>
      </c>
      <c r="C1645" s="31">
        <v>712056.09000000008</v>
      </c>
      <c r="D1645" s="31">
        <v>40000</v>
      </c>
      <c r="E1645" s="31">
        <v>4167035.32</v>
      </c>
      <c r="F1645" s="31">
        <v>3944276.7399999998</v>
      </c>
      <c r="G1645" s="31">
        <v>222758.58000000007</v>
      </c>
      <c r="H1645" s="22">
        <v>94.654267053344782</v>
      </c>
      <c r="I1645" s="31">
        <v>3232220.6499999994</v>
      </c>
      <c r="J1645" s="22">
        <v>453.92781487199966</v>
      </c>
    </row>
    <row r="1646" spans="1:10" hidden="1" x14ac:dyDescent="0.2">
      <c r="A1646" s="11" t="s">
        <v>137</v>
      </c>
      <c r="B1646" s="34" t="s">
        <v>138</v>
      </c>
      <c r="C1646" s="31">
        <v>712056.09000000008</v>
      </c>
      <c r="D1646" s="31">
        <v>40000</v>
      </c>
      <c r="E1646" s="31">
        <v>4167035.32</v>
      </c>
      <c r="F1646" s="31">
        <v>3944276.7399999998</v>
      </c>
      <c r="G1646" s="31">
        <v>222758.58000000007</v>
      </c>
      <c r="H1646" s="22">
        <v>94.654267053344782</v>
      </c>
      <c r="I1646" s="31">
        <v>3232220.6499999994</v>
      </c>
      <c r="J1646" s="22">
        <v>453.92781487199966</v>
      </c>
    </row>
    <row r="1647" spans="1:10" hidden="1" x14ac:dyDescent="0.2">
      <c r="A1647" s="11" t="s">
        <v>139</v>
      </c>
      <c r="B1647" s="34" t="s">
        <v>140</v>
      </c>
      <c r="C1647" s="31">
        <v>651466.09000000008</v>
      </c>
      <c r="D1647" s="31">
        <v>40000</v>
      </c>
      <c r="E1647" s="31">
        <v>1920542.3199999998</v>
      </c>
      <c r="F1647" s="31">
        <v>1857822.0899999999</v>
      </c>
      <c r="G1647" s="31">
        <v>62720.229999999981</v>
      </c>
      <c r="H1647" s="22">
        <v>96.734243794221612</v>
      </c>
      <c r="I1647" s="31">
        <v>1206355.9999999998</v>
      </c>
      <c r="J1647" s="22">
        <v>185.17556301357138</v>
      </c>
    </row>
    <row r="1648" spans="1:10" hidden="1" x14ac:dyDescent="0.2">
      <c r="A1648" s="11" t="s">
        <v>153</v>
      </c>
      <c r="B1648" s="34" t="s">
        <v>154</v>
      </c>
      <c r="C1648" s="31">
        <v>60590</v>
      </c>
      <c r="D1648" s="31">
        <v>0</v>
      </c>
      <c r="E1648" s="31">
        <v>2246493</v>
      </c>
      <c r="F1648" s="31">
        <v>2086454.65</v>
      </c>
      <c r="G1648" s="31">
        <v>160038.35000000009</v>
      </c>
      <c r="H1648" s="22">
        <v>92.876080628784507</v>
      </c>
      <c r="I1648" s="31">
        <v>2025864.65</v>
      </c>
      <c r="J1648" s="22">
        <v>3343.5627166199042</v>
      </c>
    </row>
    <row r="1649" spans="1:10" hidden="1" x14ac:dyDescent="0.2">
      <c r="A1649" s="11" t="s">
        <v>155</v>
      </c>
      <c r="B1649" s="34" t="s">
        <v>156</v>
      </c>
      <c r="C1649" s="31">
        <v>60590</v>
      </c>
      <c r="D1649" s="31">
        <v>0</v>
      </c>
      <c r="E1649" s="31">
        <v>2246493</v>
      </c>
      <c r="F1649" s="31">
        <v>2086454.65</v>
      </c>
      <c r="G1649" s="31">
        <v>160038.35000000009</v>
      </c>
      <c r="H1649" s="22">
        <v>92.876080628784507</v>
      </c>
      <c r="I1649" s="31">
        <v>2025864.65</v>
      </c>
      <c r="J1649" s="22">
        <v>3343.5627166199042</v>
      </c>
    </row>
    <row r="1650" spans="1:10" hidden="1" x14ac:dyDescent="0.2">
      <c r="A1650" s="24" t="s">
        <v>157</v>
      </c>
      <c r="B1650" s="40" t="s">
        <v>158</v>
      </c>
      <c r="C1650" s="30">
        <v>17353920.400000002</v>
      </c>
      <c r="D1650" s="30">
        <v>11851169</v>
      </c>
      <c r="E1650" s="30">
        <v>20561628</v>
      </c>
      <c r="F1650" s="30">
        <v>19344625.030000001</v>
      </c>
      <c r="G1650" s="30">
        <v>1217002.9699999988</v>
      </c>
      <c r="H1650" s="26">
        <v>94.081193522224993</v>
      </c>
      <c r="I1650" s="30">
        <v>1990704.629999999</v>
      </c>
      <c r="J1650" s="26">
        <v>11.471209871401726</v>
      </c>
    </row>
    <row r="1651" spans="1:10" hidden="1" x14ac:dyDescent="0.2">
      <c r="A1651" s="11" t="s">
        <v>99</v>
      </c>
      <c r="B1651" s="34" t="s">
        <v>100</v>
      </c>
      <c r="C1651" s="31">
        <v>17323413.640000001</v>
      </c>
      <c r="D1651" s="31">
        <v>11851169</v>
      </c>
      <c r="E1651" s="31">
        <v>20454025</v>
      </c>
      <c r="F1651" s="31">
        <v>19237022.030000001</v>
      </c>
      <c r="G1651" s="31">
        <v>1217002.9699999988</v>
      </c>
      <c r="H1651" s="22">
        <v>94.050056309210532</v>
      </c>
      <c r="I1651" s="31">
        <v>1913608.3900000006</v>
      </c>
      <c r="J1651" s="22">
        <v>11.046370131008445</v>
      </c>
    </row>
    <row r="1652" spans="1:10" hidden="1" x14ac:dyDescent="0.2">
      <c r="A1652" s="11" t="s">
        <v>101</v>
      </c>
      <c r="B1652" s="34" t="s">
        <v>102</v>
      </c>
      <c r="C1652" s="31">
        <v>11983971.74</v>
      </c>
      <c r="D1652" s="31">
        <v>4370528</v>
      </c>
      <c r="E1652" s="31">
        <v>13143308</v>
      </c>
      <c r="F1652" s="31">
        <v>13143305.940000001</v>
      </c>
      <c r="G1652" s="31">
        <v>2.0599999986588955</v>
      </c>
      <c r="H1652" s="22">
        <v>99.999984326624642</v>
      </c>
      <c r="I1652" s="31">
        <v>1159334.2000000011</v>
      </c>
      <c r="J1652" s="22">
        <v>9.6740398354777852</v>
      </c>
    </row>
    <row r="1653" spans="1:10" hidden="1" x14ac:dyDescent="0.2">
      <c r="A1653" s="11" t="s">
        <v>103</v>
      </c>
      <c r="B1653" s="34" t="s">
        <v>104</v>
      </c>
      <c r="C1653" s="31">
        <v>9807121.8399999999</v>
      </c>
      <c r="D1653" s="31">
        <v>3582400</v>
      </c>
      <c r="E1653" s="31">
        <v>10751073</v>
      </c>
      <c r="F1653" s="31">
        <v>10751072.130000001</v>
      </c>
      <c r="G1653" s="31">
        <v>0.86999999918043613</v>
      </c>
      <c r="H1653" s="22">
        <v>99.999991907784462</v>
      </c>
      <c r="I1653" s="31">
        <v>943950.29000000097</v>
      </c>
      <c r="J1653" s="22">
        <v>9.6251510422756326</v>
      </c>
    </row>
    <row r="1654" spans="1:10" hidden="1" x14ac:dyDescent="0.2">
      <c r="A1654" s="11" t="s">
        <v>105</v>
      </c>
      <c r="B1654" s="34" t="s">
        <v>106</v>
      </c>
      <c r="C1654" s="31">
        <v>9807121.8399999999</v>
      </c>
      <c r="D1654" s="31">
        <v>3582400</v>
      </c>
      <c r="E1654" s="31">
        <v>10751073</v>
      </c>
      <c r="F1654" s="31">
        <v>10751072.130000001</v>
      </c>
      <c r="G1654" s="31">
        <v>0.86999999918043613</v>
      </c>
      <c r="H1654" s="22">
        <v>99.999991907784462</v>
      </c>
      <c r="I1654" s="31">
        <v>943950.29000000097</v>
      </c>
      <c r="J1654" s="22">
        <v>9.6251510422756326</v>
      </c>
    </row>
    <row r="1655" spans="1:10" hidden="1" x14ac:dyDescent="0.2">
      <c r="A1655" s="11" t="s">
        <v>107</v>
      </c>
      <c r="B1655" s="34" t="s">
        <v>108</v>
      </c>
      <c r="C1655" s="31">
        <v>2176849.9</v>
      </c>
      <c r="D1655" s="31">
        <v>788128</v>
      </c>
      <c r="E1655" s="31">
        <v>2392235</v>
      </c>
      <c r="F1655" s="31">
        <v>2392233.81</v>
      </c>
      <c r="G1655" s="31">
        <v>1.1899999999441206</v>
      </c>
      <c r="H1655" s="22">
        <v>99.999950255723206</v>
      </c>
      <c r="I1655" s="31">
        <v>215383.91000000015</v>
      </c>
      <c r="J1655" s="22">
        <v>9.8942931251254436</v>
      </c>
    </row>
    <row r="1656" spans="1:10" hidden="1" x14ac:dyDescent="0.2">
      <c r="A1656" s="11" t="s">
        <v>109</v>
      </c>
      <c r="B1656" s="34" t="s">
        <v>110</v>
      </c>
      <c r="C1656" s="31">
        <v>5338167.74</v>
      </c>
      <c r="D1656" s="31">
        <v>7480341</v>
      </c>
      <c r="E1656" s="31">
        <v>7308219</v>
      </c>
      <c r="F1656" s="31">
        <v>6091432.0899999999</v>
      </c>
      <c r="G1656" s="31">
        <v>1216786.9100000001</v>
      </c>
      <c r="H1656" s="22">
        <v>83.350431753618764</v>
      </c>
      <c r="I1656" s="31">
        <v>753264.34999999963</v>
      </c>
      <c r="J1656" s="22">
        <v>14.110915705320252</v>
      </c>
    </row>
    <row r="1657" spans="1:10" hidden="1" x14ac:dyDescent="0.2">
      <c r="A1657" s="11" t="s">
        <v>111</v>
      </c>
      <c r="B1657" s="34" t="s">
        <v>112</v>
      </c>
      <c r="C1657" s="31">
        <v>522213.39</v>
      </c>
      <c r="D1657" s="31">
        <v>324392</v>
      </c>
      <c r="E1657" s="31">
        <v>334445</v>
      </c>
      <c r="F1657" s="31">
        <v>326644.88</v>
      </c>
      <c r="G1657" s="31">
        <v>7800.1199999999953</v>
      </c>
      <c r="H1657" s="22">
        <v>97.667742080162654</v>
      </c>
      <c r="I1657" s="31">
        <v>-195568.51</v>
      </c>
      <c r="J1657" s="22">
        <v>-37.449922530711056</v>
      </c>
    </row>
    <row r="1658" spans="1:10" hidden="1" x14ac:dyDescent="0.2">
      <c r="A1658" s="11" t="s">
        <v>145</v>
      </c>
      <c r="B1658" s="34" t="s">
        <v>146</v>
      </c>
      <c r="C1658" s="31">
        <v>27243.119999999999</v>
      </c>
      <c r="D1658" s="31">
        <v>22056</v>
      </c>
      <c r="E1658" s="31">
        <v>19090</v>
      </c>
      <c r="F1658" s="31">
        <v>15434.02</v>
      </c>
      <c r="G1658" s="31">
        <v>3655.9799999999996</v>
      </c>
      <c r="H1658" s="22">
        <v>80.848716605552653</v>
      </c>
      <c r="I1658" s="31">
        <v>-11809.099999999999</v>
      </c>
      <c r="J1658" s="22">
        <v>-43.347090935252638</v>
      </c>
    </row>
    <row r="1659" spans="1:10" hidden="1" x14ac:dyDescent="0.2">
      <c r="A1659" s="11" t="s">
        <v>147</v>
      </c>
      <c r="B1659" s="34" t="s">
        <v>148</v>
      </c>
      <c r="C1659" s="31">
        <v>2549332.6800000002</v>
      </c>
      <c r="D1659" s="31">
        <v>3482175</v>
      </c>
      <c r="E1659" s="31">
        <v>3484671</v>
      </c>
      <c r="F1659" s="31">
        <v>3102581.44</v>
      </c>
      <c r="G1659" s="31">
        <v>382089.56000000006</v>
      </c>
      <c r="H1659" s="22">
        <v>89.035132441484436</v>
      </c>
      <c r="I1659" s="31">
        <v>553248.75999999978</v>
      </c>
      <c r="J1659" s="22">
        <v>21.701709013513295</v>
      </c>
    </row>
    <row r="1660" spans="1:10" hidden="1" x14ac:dyDescent="0.2">
      <c r="A1660" s="11" t="s">
        <v>113</v>
      </c>
      <c r="B1660" s="34" t="s">
        <v>114</v>
      </c>
      <c r="C1660" s="31">
        <v>600141.29</v>
      </c>
      <c r="D1660" s="31">
        <v>482559</v>
      </c>
      <c r="E1660" s="31">
        <v>507997</v>
      </c>
      <c r="F1660" s="31">
        <v>454649.84</v>
      </c>
      <c r="G1660" s="31">
        <v>53347.159999999974</v>
      </c>
      <c r="H1660" s="22">
        <v>89.498528534617336</v>
      </c>
      <c r="I1660" s="31">
        <v>-145491.45000000001</v>
      </c>
      <c r="J1660" s="22">
        <v>-24.242866209055535</v>
      </c>
    </row>
    <row r="1661" spans="1:10" hidden="1" x14ac:dyDescent="0.2">
      <c r="A1661" s="11" t="s">
        <v>115</v>
      </c>
      <c r="B1661" s="34" t="s">
        <v>116</v>
      </c>
      <c r="C1661" s="31">
        <v>7168.97</v>
      </c>
      <c r="D1661" s="31">
        <v>23165</v>
      </c>
      <c r="E1661" s="31">
        <v>10596</v>
      </c>
      <c r="F1661" s="31">
        <v>9528</v>
      </c>
      <c r="G1661" s="31">
        <v>1068</v>
      </c>
      <c r="H1661" s="22">
        <v>89.920724801812</v>
      </c>
      <c r="I1661" s="31">
        <v>2359.0299999999997</v>
      </c>
      <c r="J1661" s="22">
        <v>32.906121799923824</v>
      </c>
    </row>
    <row r="1662" spans="1:10" hidden="1" x14ac:dyDescent="0.2">
      <c r="A1662" s="11" t="s">
        <v>117</v>
      </c>
      <c r="B1662" s="34" t="s">
        <v>118</v>
      </c>
      <c r="C1662" s="31">
        <v>1632068.29</v>
      </c>
      <c r="D1662" s="31">
        <v>3141794</v>
      </c>
      <c r="E1662" s="31">
        <v>2947220</v>
      </c>
      <c r="F1662" s="31">
        <v>2178793.9099999997</v>
      </c>
      <c r="G1662" s="31">
        <v>768426.09000000032</v>
      </c>
      <c r="H1662" s="22">
        <v>73.927087560480715</v>
      </c>
      <c r="I1662" s="31">
        <v>546725.61999999965</v>
      </c>
      <c r="J1662" s="22">
        <v>33.498942620838477</v>
      </c>
    </row>
    <row r="1663" spans="1:10" hidden="1" x14ac:dyDescent="0.2">
      <c r="A1663" s="11" t="s">
        <v>119</v>
      </c>
      <c r="B1663" s="34" t="s">
        <v>120</v>
      </c>
      <c r="C1663" s="31">
        <v>771197.63</v>
      </c>
      <c r="D1663" s="31">
        <v>1846326</v>
      </c>
      <c r="E1663" s="31">
        <v>1846326</v>
      </c>
      <c r="F1663" s="31">
        <v>1233570.1299999999</v>
      </c>
      <c r="G1663" s="31">
        <v>612755.87000000011</v>
      </c>
      <c r="H1663" s="22">
        <v>66.812151808510507</v>
      </c>
      <c r="I1663" s="31">
        <v>462372.49999999988</v>
      </c>
      <c r="J1663" s="22">
        <v>59.955124602755831</v>
      </c>
    </row>
    <row r="1664" spans="1:10" hidden="1" x14ac:dyDescent="0.2">
      <c r="A1664" s="11" t="s">
        <v>121</v>
      </c>
      <c r="B1664" s="34" t="s">
        <v>122</v>
      </c>
      <c r="C1664" s="31">
        <v>128668.85</v>
      </c>
      <c r="D1664" s="31">
        <v>167736</v>
      </c>
      <c r="E1664" s="31">
        <v>173574</v>
      </c>
      <c r="F1664" s="31">
        <v>160375.96</v>
      </c>
      <c r="G1664" s="31">
        <v>13198.040000000008</v>
      </c>
      <c r="H1664" s="22">
        <v>92.396303593856217</v>
      </c>
      <c r="I1664" s="31">
        <v>31707.109999999986</v>
      </c>
      <c r="J1664" s="22">
        <v>24.642413451274308</v>
      </c>
    </row>
    <row r="1665" spans="1:10" hidden="1" x14ac:dyDescent="0.2">
      <c r="A1665" s="11" t="s">
        <v>123</v>
      </c>
      <c r="B1665" s="34" t="s">
        <v>124</v>
      </c>
      <c r="C1665" s="31">
        <v>395435.14</v>
      </c>
      <c r="D1665" s="31">
        <v>504345</v>
      </c>
      <c r="E1665" s="31">
        <v>501597</v>
      </c>
      <c r="F1665" s="31">
        <v>475786.56</v>
      </c>
      <c r="G1665" s="31">
        <v>25810.440000000002</v>
      </c>
      <c r="H1665" s="22">
        <v>94.8543472149953</v>
      </c>
      <c r="I1665" s="31">
        <v>80351.419999999984</v>
      </c>
      <c r="J1665" s="22">
        <v>20.319747000734424</v>
      </c>
    </row>
    <row r="1666" spans="1:10" hidden="1" x14ac:dyDescent="0.2">
      <c r="A1666" s="11" t="s">
        <v>125</v>
      </c>
      <c r="B1666" s="34" t="s">
        <v>126</v>
      </c>
      <c r="C1666" s="31">
        <v>336766.67</v>
      </c>
      <c r="D1666" s="31">
        <v>623387</v>
      </c>
      <c r="E1666" s="31">
        <v>394791</v>
      </c>
      <c r="F1666" s="31">
        <v>288746.28000000003</v>
      </c>
      <c r="G1666" s="31">
        <v>106044.71999999997</v>
      </c>
      <c r="H1666" s="22">
        <v>73.139022926054551</v>
      </c>
      <c r="I1666" s="31">
        <v>-48020.389999999956</v>
      </c>
      <c r="J1666" s="22">
        <v>-14.259246617249843</v>
      </c>
    </row>
    <row r="1667" spans="1:10" hidden="1" x14ac:dyDescent="0.2">
      <c r="A1667" s="11" t="s">
        <v>127</v>
      </c>
      <c r="B1667" s="34" t="s">
        <v>128</v>
      </c>
      <c r="C1667" s="31">
        <v>0</v>
      </c>
      <c r="D1667" s="31">
        <v>0</v>
      </c>
      <c r="E1667" s="31">
        <v>30932</v>
      </c>
      <c r="F1667" s="31">
        <v>20314.98</v>
      </c>
      <c r="G1667" s="31">
        <v>10617.02</v>
      </c>
      <c r="H1667" s="22">
        <v>65.676257597310226</v>
      </c>
      <c r="I1667" s="31">
        <v>20314.98</v>
      </c>
      <c r="J1667" s="22">
        <v>0</v>
      </c>
    </row>
    <row r="1668" spans="1:10" ht="25.5" hidden="1" x14ac:dyDescent="0.2">
      <c r="A1668" s="11" t="s">
        <v>129</v>
      </c>
      <c r="B1668" s="34" t="s">
        <v>130</v>
      </c>
      <c r="C1668" s="31">
        <v>0</v>
      </c>
      <c r="D1668" s="31">
        <v>4200</v>
      </c>
      <c r="E1668" s="31">
        <v>4200</v>
      </c>
      <c r="F1668" s="31">
        <v>3800</v>
      </c>
      <c r="G1668" s="31">
        <v>400</v>
      </c>
      <c r="H1668" s="22">
        <v>90.476190476190482</v>
      </c>
      <c r="I1668" s="31">
        <v>3800</v>
      </c>
      <c r="J1668" s="22">
        <v>0</v>
      </c>
    </row>
    <row r="1669" spans="1:10" ht="25.5" hidden="1" x14ac:dyDescent="0.2">
      <c r="A1669" s="11" t="s">
        <v>131</v>
      </c>
      <c r="B1669" s="34" t="s">
        <v>132</v>
      </c>
      <c r="C1669" s="31">
        <v>0</v>
      </c>
      <c r="D1669" s="31">
        <v>4200</v>
      </c>
      <c r="E1669" s="31">
        <v>4200</v>
      </c>
      <c r="F1669" s="31">
        <v>3800</v>
      </c>
      <c r="G1669" s="31">
        <v>400</v>
      </c>
      <c r="H1669" s="22">
        <v>90.476190476190482</v>
      </c>
      <c r="I1669" s="31">
        <v>3800</v>
      </c>
      <c r="J1669" s="22">
        <v>0</v>
      </c>
    </row>
    <row r="1670" spans="1:10" hidden="1" x14ac:dyDescent="0.2">
      <c r="A1670" s="11" t="s">
        <v>133</v>
      </c>
      <c r="B1670" s="34" t="s">
        <v>134</v>
      </c>
      <c r="C1670" s="31">
        <v>1274.1600000000001</v>
      </c>
      <c r="D1670" s="31">
        <v>300</v>
      </c>
      <c r="E1670" s="31">
        <v>2498</v>
      </c>
      <c r="F1670" s="31">
        <v>2284</v>
      </c>
      <c r="G1670" s="31">
        <v>214</v>
      </c>
      <c r="H1670" s="22">
        <v>91.433146517213771</v>
      </c>
      <c r="I1670" s="31">
        <v>1009.8399999999999</v>
      </c>
      <c r="J1670" s="22">
        <v>79.255352545991087</v>
      </c>
    </row>
    <row r="1671" spans="1:10" hidden="1" x14ac:dyDescent="0.2">
      <c r="A1671" s="11" t="s">
        <v>135</v>
      </c>
      <c r="B1671" s="34" t="s">
        <v>136</v>
      </c>
      <c r="C1671" s="31">
        <v>30506.76</v>
      </c>
      <c r="D1671" s="31">
        <v>0</v>
      </c>
      <c r="E1671" s="31">
        <v>107603</v>
      </c>
      <c r="F1671" s="31">
        <v>107603</v>
      </c>
      <c r="G1671" s="31">
        <v>0</v>
      </c>
      <c r="H1671" s="22">
        <v>100</v>
      </c>
      <c r="I1671" s="31">
        <v>77096.240000000005</v>
      </c>
      <c r="J1671" s="22">
        <v>252.71854500445147</v>
      </c>
    </row>
    <row r="1672" spans="1:10" hidden="1" x14ac:dyDescent="0.2">
      <c r="A1672" s="11" t="s">
        <v>137</v>
      </c>
      <c r="B1672" s="34" t="s">
        <v>138</v>
      </c>
      <c r="C1672" s="31">
        <v>30506.76</v>
      </c>
      <c r="D1672" s="31">
        <v>0</v>
      </c>
      <c r="E1672" s="31">
        <v>107603</v>
      </c>
      <c r="F1672" s="31">
        <v>107603</v>
      </c>
      <c r="G1672" s="31">
        <v>0</v>
      </c>
      <c r="H1672" s="22">
        <v>100</v>
      </c>
      <c r="I1672" s="31">
        <v>77096.240000000005</v>
      </c>
      <c r="J1672" s="22">
        <v>252.71854500445147</v>
      </c>
    </row>
    <row r="1673" spans="1:10" hidden="1" x14ac:dyDescent="0.2">
      <c r="A1673" s="11" t="s">
        <v>139</v>
      </c>
      <c r="B1673" s="34" t="s">
        <v>140</v>
      </c>
      <c r="C1673" s="31">
        <v>30506.76</v>
      </c>
      <c r="D1673" s="31">
        <v>0</v>
      </c>
      <c r="E1673" s="31">
        <v>107603</v>
      </c>
      <c r="F1673" s="31">
        <v>107603</v>
      </c>
      <c r="G1673" s="31">
        <v>0</v>
      </c>
      <c r="H1673" s="22">
        <v>100</v>
      </c>
      <c r="I1673" s="31">
        <v>77096.240000000005</v>
      </c>
      <c r="J1673" s="22">
        <v>252.71854500445147</v>
      </c>
    </row>
    <row r="1674" spans="1:10" ht="38.25" hidden="1" x14ac:dyDescent="0.2">
      <c r="A1674" s="24" t="s">
        <v>159</v>
      </c>
      <c r="B1674" s="40" t="s">
        <v>160</v>
      </c>
      <c r="C1674" s="30">
        <v>38002665.649999999</v>
      </c>
      <c r="D1674" s="30">
        <v>40558153</v>
      </c>
      <c r="E1674" s="30">
        <v>57432648.450000003</v>
      </c>
      <c r="F1674" s="30">
        <v>50864053.469999999</v>
      </c>
      <c r="G1674" s="30">
        <v>6568594.9800000042</v>
      </c>
      <c r="H1674" s="26">
        <v>88.56295999353307</v>
      </c>
      <c r="I1674" s="30">
        <v>12861387.82</v>
      </c>
      <c r="J1674" s="26">
        <v>33.843383352241233</v>
      </c>
    </row>
    <row r="1675" spans="1:10" hidden="1" x14ac:dyDescent="0.2">
      <c r="A1675" s="11" t="s">
        <v>99</v>
      </c>
      <c r="B1675" s="34" t="s">
        <v>100</v>
      </c>
      <c r="C1675" s="31">
        <v>37463291.75</v>
      </c>
      <c r="D1675" s="31">
        <v>40558153</v>
      </c>
      <c r="E1675" s="31">
        <v>53416359.130000003</v>
      </c>
      <c r="F1675" s="31">
        <v>47057689.940000005</v>
      </c>
      <c r="G1675" s="31">
        <v>6358669.1899999976</v>
      </c>
      <c r="H1675" s="22">
        <v>88.09602658517997</v>
      </c>
      <c r="I1675" s="31">
        <v>9594398.1900000051</v>
      </c>
      <c r="J1675" s="22">
        <v>25.610131256018121</v>
      </c>
    </row>
    <row r="1676" spans="1:10" hidden="1" x14ac:dyDescent="0.2">
      <c r="A1676" s="11" t="s">
        <v>101</v>
      </c>
      <c r="B1676" s="34" t="s">
        <v>102</v>
      </c>
      <c r="C1676" s="31">
        <v>30249545.460000001</v>
      </c>
      <c r="D1676" s="31">
        <v>30679501</v>
      </c>
      <c r="E1676" s="31">
        <v>40805072</v>
      </c>
      <c r="F1676" s="31">
        <v>36880105.210000001</v>
      </c>
      <c r="G1676" s="31">
        <v>3924966.7899999991</v>
      </c>
      <c r="H1676" s="22">
        <v>90.381179109302892</v>
      </c>
      <c r="I1676" s="31">
        <v>6630559.75</v>
      </c>
      <c r="J1676" s="22">
        <v>21.91953515059528</v>
      </c>
    </row>
    <row r="1677" spans="1:10" hidden="1" x14ac:dyDescent="0.2">
      <c r="A1677" s="11" t="s">
        <v>103</v>
      </c>
      <c r="B1677" s="34" t="s">
        <v>104</v>
      </c>
      <c r="C1677" s="31">
        <v>24748340.350000001</v>
      </c>
      <c r="D1677" s="31">
        <v>25147132</v>
      </c>
      <c r="E1677" s="31">
        <v>33395958</v>
      </c>
      <c r="F1677" s="31">
        <v>30143748.030000001</v>
      </c>
      <c r="G1677" s="31">
        <v>3252209.9699999988</v>
      </c>
      <c r="H1677" s="22">
        <v>90.261665887829906</v>
      </c>
      <c r="I1677" s="31">
        <v>5395407.6799999997</v>
      </c>
      <c r="J1677" s="22">
        <v>21.801088896047929</v>
      </c>
    </row>
    <row r="1678" spans="1:10" hidden="1" x14ac:dyDescent="0.2">
      <c r="A1678" s="11" t="s">
        <v>105</v>
      </c>
      <c r="B1678" s="34" t="s">
        <v>106</v>
      </c>
      <c r="C1678" s="31">
        <v>24748340.350000001</v>
      </c>
      <c r="D1678" s="31">
        <v>25147132</v>
      </c>
      <c r="E1678" s="31">
        <v>33395958</v>
      </c>
      <c r="F1678" s="31">
        <v>30143748.030000001</v>
      </c>
      <c r="G1678" s="31">
        <v>3252209.9699999988</v>
      </c>
      <c r="H1678" s="22">
        <v>90.261665887829906</v>
      </c>
      <c r="I1678" s="31">
        <v>5395407.6799999997</v>
      </c>
      <c r="J1678" s="22">
        <v>21.801088896047929</v>
      </c>
    </row>
    <row r="1679" spans="1:10" hidden="1" x14ac:dyDescent="0.2">
      <c r="A1679" s="11" t="s">
        <v>107</v>
      </c>
      <c r="B1679" s="34" t="s">
        <v>108</v>
      </c>
      <c r="C1679" s="31">
        <v>5501205.1100000003</v>
      </c>
      <c r="D1679" s="31">
        <v>5532369</v>
      </c>
      <c r="E1679" s="31">
        <v>7409114</v>
      </c>
      <c r="F1679" s="31">
        <v>6736357.1799999997</v>
      </c>
      <c r="G1679" s="31">
        <v>672756.8200000003</v>
      </c>
      <c r="H1679" s="22">
        <v>90.919874900021782</v>
      </c>
      <c r="I1679" s="31">
        <v>1235152.0699999994</v>
      </c>
      <c r="J1679" s="22">
        <v>22.452390799876937</v>
      </c>
    </row>
    <row r="1680" spans="1:10" hidden="1" x14ac:dyDescent="0.2">
      <c r="A1680" s="11" t="s">
        <v>109</v>
      </c>
      <c r="B1680" s="34" t="s">
        <v>110</v>
      </c>
      <c r="C1680" s="31">
        <v>7195513.4799999986</v>
      </c>
      <c r="D1680" s="31">
        <v>9844352</v>
      </c>
      <c r="E1680" s="31">
        <v>12576407.130000001</v>
      </c>
      <c r="F1680" s="31">
        <v>10158567.280000001</v>
      </c>
      <c r="G1680" s="31">
        <v>2417839.8499999996</v>
      </c>
      <c r="H1680" s="22">
        <v>80.774796609180711</v>
      </c>
      <c r="I1680" s="31">
        <v>2963053.8000000026</v>
      </c>
      <c r="J1680" s="22">
        <v>41.179184893973712</v>
      </c>
    </row>
    <row r="1681" spans="1:10" hidden="1" x14ac:dyDescent="0.2">
      <c r="A1681" s="11" t="s">
        <v>111</v>
      </c>
      <c r="B1681" s="34" t="s">
        <v>112</v>
      </c>
      <c r="C1681" s="31">
        <v>1377876.47</v>
      </c>
      <c r="D1681" s="31">
        <v>446354</v>
      </c>
      <c r="E1681" s="31">
        <v>1350751</v>
      </c>
      <c r="F1681" s="31">
        <v>1214366.3</v>
      </c>
      <c r="G1681" s="31">
        <v>136384.69999999995</v>
      </c>
      <c r="H1681" s="22">
        <v>89.903046527450286</v>
      </c>
      <c r="I1681" s="31">
        <v>-163510.16999999993</v>
      </c>
      <c r="J1681" s="22">
        <v>-11.866823591232375</v>
      </c>
    </row>
    <row r="1682" spans="1:10" hidden="1" x14ac:dyDescent="0.2">
      <c r="A1682" s="11" t="s">
        <v>145</v>
      </c>
      <c r="B1682" s="34" t="s">
        <v>146</v>
      </c>
      <c r="C1682" s="31">
        <v>53593.35</v>
      </c>
      <c r="D1682" s="31">
        <v>52974</v>
      </c>
      <c r="E1682" s="31">
        <v>52974</v>
      </c>
      <c r="F1682" s="31">
        <v>50281.03</v>
      </c>
      <c r="G1682" s="31">
        <v>2692.9700000000012</v>
      </c>
      <c r="H1682" s="22">
        <v>94.916430701853741</v>
      </c>
      <c r="I1682" s="31">
        <v>-3312.3199999999997</v>
      </c>
      <c r="J1682" s="22">
        <v>-6.1804682857108162</v>
      </c>
    </row>
    <row r="1683" spans="1:10" hidden="1" x14ac:dyDescent="0.2">
      <c r="A1683" s="11" t="s">
        <v>147</v>
      </c>
      <c r="B1683" s="34" t="s">
        <v>148</v>
      </c>
      <c r="C1683" s="31">
        <v>1351819.8299999998</v>
      </c>
      <c r="D1683" s="31">
        <v>2167350</v>
      </c>
      <c r="E1683" s="31">
        <v>2428380.13</v>
      </c>
      <c r="F1683" s="31">
        <v>2223224.83</v>
      </c>
      <c r="G1683" s="31">
        <v>205155.29999999981</v>
      </c>
      <c r="H1683" s="22">
        <v>91.551763355928955</v>
      </c>
      <c r="I1683" s="31">
        <v>871405.00000000023</v>
      </c>
      <c r="J1683" s="22">
        <v>64.46162281847873</v>
      </c>
    </row>
    <row r="1684" spans="1:10" hidden="1" x14ac:dyDescent="0.2">
      <c r="A1684" s="11" t="s">
        <v>113</v>
      </c>
      <c r="B1684" s="34" t="s">
        <v>114</v>
      </c>
      <c r="C1684" s="31">
        <v>1020398.9</v>
      </c>
      <c r="D1684" s="31">
        <v>861975</v>
      </c>
      <c r="E1684" s="31">
        <v>3321151</v>
      </c>
      <c r="F1684" s="31">
        <v>3001002.12</v>
      </c>
      <c r="G1684" s="31">
        <v>320148.87999999989</v>
      </c>
      <c r="H1684" s="22">
        <v>90.360303400839044</v>
      </c>
      <c r="I1684" s="31">
        <v>1980603.2200000002</v>
      </c>
      <c r="J1684" s="22">
        <v>194.1008776077669</v>
      </c>
    </row>
    <row r="1685" spans="1:10" hidden="1" x14ac:dyDescent="0.2">
      <c r="A1685" s="11" t="s">
        <v>115</v>
      </c>
      <c r="B1685" s="34" t="s">
        <v>116</v>
      </c>
      <c r="C1685" s="31">
        <v>76452.479999999996</v>
      </c>
      <c r="D1685" s="31">
        <v>61580</v>
      </c>
      <c r="E1685" s="31">
        <v>93275</v>
      </c>
      <c r="F1685" s="31">
        <v>69838.83</v>
      </c>
      <c r="G1685" s="31">
        <v>23436.17</v>
      </c>
      <c r="H1685" s="22">
        <v>74.874114178504428</v>
      </c>
      <c r="I1685" s="31">
        <v>-6613.6499999999942</v>
      </c>
      <c r="J1685" s="22">
        <v>-8.6506677088826933</v>
      </c>
    </row>
    <row r="1686" spans="1:10" hidden="1" x14ac:dyDescent="0.2">
      <c r="A1686" s="11" t="s">
        <v>117</v>
      </c>
      <c r="B1686" s="34" t="s">
        <v>118</v>
      </c>
      <c r="C1686" s="31">
        <v>3304411.4499999997</v>
      </c>
      <c r="D1686" s="31">
        <v>6241819</v>
      </c>
      <c r="E1686" s="31">
        <v>5322121</v>
      </c>
      <c r="F1686" s="31">
        <v>3592137.1700000004</v>
      </c>
      <c r="G1686" s="31">
        <v>1729983.8299999996</v>
      </c>
      <c r="H1686" s="22">
        <v>67.494466397889113</v>
      </c>
      <c r="I1686" s="31">
        <v>287725.72000000067</v>
      </c>
      <c r="J1686" s="22">
        <v>8.7073212387034999</v>
      </c>
    </row>
    <row r="1687" spans="1:10" hidden="1" x14ac:dyDescent="0.2">
      <c r="A1687" s="11" t="s">
        <v>119</v>
      </c>
      <c r="B1687" s="34" t="s">
        <v>120</v>
      </c>
      <c r="C1687" s="31">
        <v>781742.21</v>
      </c>
      <c r="D1687" s="31">
        <v>2090055</v>
      </c>
      <c r="E1687" s="31">
        <v>2090055</v>
      </c>
      <c r="F1687" s="31">
        <v>1409054.72</v>
      </c>
      <c r="G1687" s="31">
        <v>681000.28</v>
      </c>
      <c r="H1687" s="22">
        <v>67.417111989875863</v>
      </c>
      <c r="I1687" s="31">
        <v>627312.51</v>
      </c>
      <c r="J1687" s="22">
        <v>80.245444338997629</v>
      </c>
    </row>
    <row r="1688" spans="1:10" hidden="1" x14ac:dyDescent="0.2">
      <c r="A1688" s="11" t="s">
        <v>121</v>
      </c>
      <c r="B1688" s="34" t="s">
        <v>122</v>
      </c>
      <c r="C1688" s="31">
        <v>93987.43</v>
      </c>
      <c r="D1688" s="31">
        <v>151532</v>
      </c>
      <c r="E1688" s="31">
        <v>150998</v>
      </c>
      <c r="F1688" s="31">
        <v>86649.09</v>
      </c>
      <c r="G1688" s="31">
        <v>64348.91</v>
      </c>
      <c r="H1688" s="22">
        <v>57.384263367726717</v>
      </c>
      <c r="I1688" s="31">
        <v>-7338.3399999999965</v>
      </c>
      <c r="J1688" s="22">
        <v>-7.8077887649444051</v>
      </c>
    </row>
    <row r="1689" spans="1:10" hidden="1" x14ac:dyDescent="0.2">
      <c r="A1689" s="11" t="s">
        <v>123</v>
      </c>
      <c r="B1689" s="34" t="s">
        <v>124</v>
      </c>
      <c r="C1689" s="31">
        <v>411485.42</v>
      </c>
      <c r="D1689" s="31">
        <v>1147787</v>
      </c>
      <c r="E1689" s="31">
        <v>986188</v>
      </c>
      <c r="F1689" s="31">
        <v>406716.6</v>
      </c>
      <c r="G1689" s="31">
        <v>579471.4</v>
      </c>
      <c r="H1689" s="22">
        <v>41.241284623215854</v>
      </c>
      <c r="I1689" s="31">
        <v>-4768.820000000007</v>
      </c>
      <c r="J1689" s="22">
        <v>-1.1589280611692203</v>
      </c>
    </row>
    <row r="1690" spans="1:10" hidden="1" x14ac:dyDescent="0.2">
      <c r="A1690" s="11" t="s">
        <v>125</v>
      </c>
      <c r="B1690" s="34" t="s">
        <v>126</v>
      </c>
      <c r="C1690" s="31">
        <v>1726815.79</v>
      </c>
      <c r="D1690" s="31">
        <v>2383074</v>
      </c>
      <c r="E1690" s="31">
        <v>1614931</v>
      </c>
      <c r="F1690" s="31">
        <v>1269381.8600000001</v>
      </c>
      <c r="G1690" s="31">
        <v>345549.1399999999</v>
      </c>
      <c r="H1690" s="22">
        <v>78.602854239592901</v>
      </c>
      <c r="I1690" s="31">
        <v>-457433.92999999993</v>
      </c>
      <c r="J1690" s="22">
        <v>-26.490024740855532</v>
      </c>
    </row>
    <row r="1691" spans="1:10" hidden="1" x14ac:dyDescent="0.2">
      <c r="A1691" s="11" t="s">
        <v>127</v>
      </c>
      <c r="B1691" s="34" t="s">
        <v>128</v>
      </c>
      <c r="C1691" s="31">
        <v>290380.59999999998</v>
      </c>
      <c r="D1691" s="31">
        <v>469371</v>
      </c>
      <c r="E1691" s="31">
        <v>479949</v>
      </c>
      <c r="F1691" s="31">
        <v>420334.9</v>
      </c>
      <c r="G1691" s="31">
        <v>59614.099999999977</v>
      </c>
      <c r="H1691" s="22">
        <v>87.579076110170035</v>
      </c>
      <c r="I1691" s="31">
        <v>129954.30000000005</v>
      </c>
      <c r="J1691" s="22">
        <v>44.753093009656993</v>
      </c>
    </row>
    <row r="1692" spans="1:10" ht="25.5" hidden="1" x14ac:dyDescent="0.2">
      <c r="A1692" s="11" t="s">
        <v>129</v>
      </c>
      <c r="B1692" s="34" t="s">
        <v>130</v>
      </c>
      <c r="C1692" s="31">
        <v>10961</v>
      </c>
      <c r="D1692" s="31">
        <v>12300</v>
      </c>
      <c r="E1692" s="31">
        <v>7755</v>
      </c>
      <c r="F1692" s="31">
        <v>7717</v>
      </c>
      <c r="G1692" s="31">
        <v>38</v>
      </c>
      <c r="H1692" s="22">
        <v>99.509993552546746</v>
      </c>
      <c r="I1692" s="31">
        <v>-3244</v>
      </c>
      <c r="J1692" s="22">
        <v>-29.595839795639094</v>
      </c>
    </row>
    <row r="1693" spans="1:10" ht="25.5" hidden="1" x14ac:dyDescent="0.2">
      <c r="A1693" s="11" t="s">
        <v>131</v>
      </c>
      <c r="B1693" s="34" t="s">
        <v>132</v>
      </c>
      <c r="C1693" s="31">
        <v>10961</v>
      </c>
      <c r="D1693" s="31">
        <v>12300</v>
      </c>
      <c r="E1693" s="31">
        <v>7755</v>
      </c>
      <c r="F1693" s="31">
        <v>7717</v>
      </c>
      <c r="G1693" s="31">
        <v>38</v>
      </c>
      <c r="H1693" s="22">
        <v>99.509993552546746</v>
      </c>
      <c r="I1693" s="31">
        <v>-3244</v>
      </c>
      <c r="J1693" s="22">
        <v>-29.595839795639094</v>
      </c>
    </row>
    <row r="1694" spans="1:10" hidden="1" x14ac:dyDescent="0.2">
      <c r="A1694" s="11" t="s">
        <v>133</v>
      </c>
      <c r="B1694" s="34" t="s">
        <v>134</v>
      </c>
      <c r="C1694" s="31">
        <v>18232.810000000001</v>
      </c>
      <c r="D1694" s="31">
        <v>34300</v>
      </c>
      <c r="E1694" s="31">
        <v>34880</v>
      </c>
      <c r="F1694" s="31">
        <v>19017.45</v>
      </c>
      <c r="G1694" s="31">
        <v>15862.55</v>
      </c>
      <c r="H1694" s="22">
        <v>54.522505733944961</v>
      </c>
      <c r="I1694" s="31">
        <v>784.63999999999942</v>
      </c>
      <c r="J1694" s="22">
        <v>4.3034507571789504</v>
      </c>
    </row>
    <row r="1695" spans="1:10" hidden="1" x14ac:dyDescent="0.2">
      <c r="A1695" s="11" t="s">
        <v>135</v>
      </c>
      <c r="B1695" s="34" t="s">
        <v>136</v>
      </c>
      <c r="C1695" s="31">
        <v>539373.9</v>
      </c>
      <c r="D1695" s="31">
        <v>0</v>
      </c>
      <c r="E1695" s="31">
        <v>4016289.32</v>
      </c>
      <c r="F1695" s="31">
        <v>3806363.53</v>
      </c>
      <c r="G1695" s="31">
        <v>209925.79000000004</v>
      </c>
      <c r="H1695" s="22">
        <v>94.773140745746872</v>
      </c>
      <c r="I1695" s="31">
        <v>3266989.63</v>
      </c>
      <c r="J1695" s="22">
        <v>605.70035554186063</v>
      </c>
    </row>
    <row r="1696" spans="1:10" hidden="1" x14ac:dyDescent="0.2">
      <c r="A1696" s="11" t="s">
        <v>137</v>
      </c>
      <c r="B1696" s="34" t="s">
        <v>138</v>
      </c>
      <c r="C1696" s="31">
        <v>539373.9</v>
      </c>
      <c r="D1696" s="31">
        <v>0</v>
      </c>
      <c r="E1696" s="31">
        <v>4016289.32</v>
      </c>
      <c r="F1696" s="31">
        <v>3806363.53</v>
      </c>
      <c r="G1696" s="31">
        <v>209925.79000000004</v>
      </c>
      <c r="H1696" s="22">
        <v>94.773140745746872</v>
      </c>
      <c r="I1696" s="31">
        <v>3266989.63</v>
      </c>
      <c r="J1696" s="22">
        <v>605.70035554186063</v>
      </c>
    </row>
    <row r="1697" spans="1:10" hidden="1" x14ac:dyDescent="0.2">
      <c r="A1697" s="11" t="s">
        <v>139</v>
      </c>
      <c r="B1697" s="34" t="s">
        <v>140</v>
      </c>
      <c r="C1697" s="31">
        <v>478783.9</v>
      </c>
      <c r="D1697" s="31">
        <v>0</v>
      </c>
      <c r="E1697" s="31">
        <v>1769796.3199999998</v>
      </c>
      <c r="F1697" s="31">
        <v>1719908.88</v>
      </c>
      <c r="G1697" s="31">
        <v>49887.439999999944</v>
      </c>
      <c r="H1697" s="22">
        <v>97.181176193201708</v>
      </c>
      <c r="I1697" s="31">
        <v>1241124.98</v>
      </c>
      <c r="J1697" s="22">
        <v>259.224460137444</v>
      </c>
    </row>
    <row r="1698" spans="1:10" hidden="1" x14ac:dyDescent="0.2">
      <c r="A1698" s="11" t="s">
        <v>153</v>
      </c>
      <c r="B1698" s="34" t="s">
        <v>154</v>
      </c>
      <c r="C1698" s="31">
        <v>60590</v>
      </c>
      <c r="D1698" s="31">
        <v>0</v>
      </c>
      <c r="E1698" s="31">
        <v>2246493</v>
      </c>
      <c r="F1698" s="31">
        <v>2086454.65</v>
      </c>
      <c r="G1698" s="31">
        <v>160038.35000000009</v>
      </c>
      <c r="H1698" s="22">
        <v>92.876080628784507</v>
      </c>
      <c r="I1698" s="31">
        <v>2025864.65</v>
      </c>
      <c r="J1698" s="22">
        <v>3343.5627166199042</v>
      </c>
    </row>
    <row r="1699" spans="1:10" hidden="1" x14ac:dyDescent="0.2">
      <c r="A1699" s="11" t="s">
        <v>155</v>
      </c>
      <c r="B1699" s="34" t="s">
        <v>156</v>
      </c>
      <c r="C1699" s="31">
        <v>60590</v>
      </c>
      <c r="D1699" s="31">
        <v>0</v>
      </c>
      <c r="E1699" s="31">
        <v>2246493</v>
      </c>
      <c r="F1699" s="31">
        <v>2086454.65</v>
      </c>
      <c r="G1699" s="31">
        <v>160038.35000000009</v>
      </c>
      <c r="H1699" s="22">
        <v>92.876080628784507</v>
      </c>
      <c r="I1699" s="31">
        <v>2025864.65</v>
      </c>
      <c r="J1699" s="22">
        <v>3343.5627166199042</v>
      </c>
    </row>
    <row r="1700" spans="1:10" ht="25.5" hidden="1" x14ac:dyDescent="0.2">
      <c r="A1700" s="24" t="s">
        <v>161</v>
      </c>
      <c r="B1700" s="40" t="s">
        <v>162</v>
      </c>
      <c r="C1700" s="30">
        <v>4344105.8100000005</v>
      </c>
      <c r="D1700" s="30">
        <v>4563231</v>
      </c>
      <c r="E1700" s="30">
        <v>5917683</v>
      </c>
      <c r="F1700" s="30">
        <v>5146097.8600000003</v>
      </c>
      <c r="G1700" s="30">
        <v>771585.13999999966</v>
      </c>
      <c r="H1700" s="26">
        <v>86.96136410145661</v>
      </c>
      <c r="I1700" s="30">
        <v>801992.04999999981</v>
      </c>
      <c r="J1700" s="26">
        <v>18.46161408301424</v>
      </c>
    </row>
    <row r="1701" spans="1:10" hidden="1" x14ac:dyDescent="0.2">
      <c r="A1701" s="11" t="s">
        <v>99</v>
      </c>
      <c r="B1701" s="34" t="s">
        <v>100</v>
      </c>
      <c r="C1701" s="31">
        <v>4272588.78</v>
      </c>
      <c r="D1701" s="31">
        <v>4563231</v>
      </c>
      <c r="E1701" s="31">
        <v>5914540</v>
      </c>
      <c r="F1701" s="31">
        <v>5143647.6500000004</v>
      </c>
      <c r="G1701" s="31">
        <v>770892.34999999963</v>
      </c>
      <c r="H1701" s="22">
        <v>86.966148677665558</v>
      </c>
      <c r="I1701" s="31">
        <v>871058.87000000011</v>
      </c>
      <c r="J1701" s="22">
        <v>20.387145003924289</v>
      </c>
    </row>
    <row r="1702" spans="1:10" hidden="1" x14ac:dyDescent="0.2">
      <c r="A1702" s="11" t="s">
        <v>101</v>
      </c>
      <c r="B1702" s="34" t="s">
        <v>102</v>
      </c>
      <c r="C1702" s="31">
        <v>3874109.61</v>
      </c>
      <c r="D1702" s="31">
        <v>3893828</v>
      </c>
      <c r="E1702" s="31">
        <v>5074626</v>
      </c>
      <c r="F1702" s="31">
        <v>4484420.6900000004</v>
      </c>
      <c r="G1702" s="31">
        <v>590205.30999999959</v>
      </c>
      <c r="H1702" s="22">
        <v>88.369481613029222</v>
      </c>
      <c r="I1702" s="31">
        <v>610311.08000000054</v>
      </c>
      <c r="J1702" s="22">
        <v>15.753583182691642</v>
      </c>
    </row>
    <row r="1703" spans="1:10" hidden="1" x14ac:dyDescent="0.2">
      <c r="A1703" s="11" t="s">
        <v>103</v>
      </c>
      <c r="B1703" s="34" t="s">
        <v>104</v>
      </c>
      <c r="C1703" s="31">
        <v>3165407.15</v>
      </c>
      <c r="D1703" s="31">
        <v>3191663</v>
      </c>
      <c r="E1703" s="31">
        <v>4158879</v>
      </c>
      <c r="F1703" s="31">
        <v>3656431.95</v>
      </c>
      <c r="G1703" s="31">
        <v>502447.04999999981</v>
      </c>
      <c r="H1703" s="22">
        <v>87.918690349009921</v>
      </c>
      <c r="I1703" s="31">
        <v>491024.80000000028</v>
      </c>
      <c r="J1703" s="22">
        <v>15.512216177309142</v>
      </c>
    </row>
    <row r="1704" spans="1:10" hidden="1" x14ac:dyDescent="0.2">
      <c r="A1704" s="11" t="s">
        <v>105</v>
      </c>
      <c r="B1704" s="34" t="s">
        <v>106</v>
      </c>
      <c r="C1704" s="31">
        <v>3165407.15</v>
      </c>
      <c r="D1704" s="31">
        <v>3191663</v>
      </c>
      <c r="E1704" s="31">
        <v>4158879</v>
      </c>
      <c r="F1704" s="31">
        <v>3656431.95</v>
      </c>
      <c r="G1704" s="31">
        <v>502447.04999999981</v>
      </c>
      <c r="H1704" s="22">
        <v>87.918690349009921</v>
      </c>
      <c r="I1704" s="31">
        <v>491024.80000000028</v>
      </c>
      <c r="J1704" s="22">
        <v>15.512216177309142</v>
      </c>
    </row>
    <row r="1705" spans="1:10" hidden="1" x14ac:dyDescent="0.2">
      <c r="A1705" s="11" t="s">
        <v>107</v>
      </c>
      <c r="B1705" s="34" t="s">
        <v>108</v>
      </c>
      <c r="C1705" s="31">
        <v>708702.46</v>
      </c>
      <c r="D1705" s="31">
        <v>702165</v>
      </c>
      <c r="E1705" s="31">
        <v>915747</v>
      </c>
      <c r="F1705" s="31">
        <v>827988.74</v>
      </c>
      <c r="G1705" s="31">
        <v>87758.260000000009</v>
      </c>
      <c r="H1705" s="22">
        <v>90.416757030053063</v>
      </c>
      <c r="I1705" s="31">
        <v>119286.28000000003</v>
      </c>
      <c r="J1705" s="22">
        <v>16.831644693317415</v>
      </c>
    </row>
    <row r="1706" spans="1:10" hidden="1" x14ac:dyDescent="0.2">
      <c r="A1706" s="11" t="s">
        <v>109</v>
      </c>
      <c r="B1706" s="34" t="s">
        <v>110</v>
      </c>
      <c r="C1706" s="31">
        <v>397622.31000000006</v>
      </c>
      <c r="D1706" s="31">
        <v>669203</v>
      </c>
      <c r="E1706" s="31">
        <v>839134</v>
      </c>
      <c r="F1706" s="31">
        <v>658637.88000000012</v>
      </c>
      <c r="G1706" s="31">
        <v>180496.11999999988</v>
      </c>
      <c r="H1706" s="22">
        <v>78.490191077944658</v>
      </c>
      <c r="I1706" s="31">
        <v>261015.57000000007</v>
      </c>
      <c r="J1706" s="22">
        <v>65.644095775209394</v>
      </c>
    </row>
    <row r="1707" spans="1:10" hidden="1" x14ac:dyDescent="0.2">
      <c r="A1707" s="11" t="s">
        <v>111</v>
      </c>
      <c r="B1707" s="34" t="s">
        <v>112</v>
      </c>
      <c r="C1707" s="31">
        <v>89836.08</v>
      </c>
      <c r="D1707" s="31">
        <v>39108</v>
      </c>
      <c r="E1707" s="31">
        <v>52377</v>
      </c>
      <c r="F1707" s="31">
        <v>49396</v>
      </c>
      <c r="G1707" s="31">
        <v>2981</v>
      </c>
      <c r="H1707" s="22">
        <v>94.308570555778303</v>
      </c>
      <c r="I1707" s="31">
        <v>-40440.080000000002</v>
      </c>
      <c r="J1707" s="22">
        <v>-45.01541028949616</v>
      </c>
    </row>
    <row r="1708" spans="1:10" hidden="1" x14ac:dyDescent="0.2">
      <c r="A1708" s="11" t="s">
        <v>145</v>
      </c>
      <c r="B1708" s="34" t="s">
        <v>146</v>
      </c>
      <c r="C1708" s="31">
        <v>0</v>
      </c>
      <c r="D1708" s="31">
        <v>3000</v>
      </c>
      <c r="E1708" s="31">
        <v>3000</v>
      </c>
      <c r="F1708" s="31">
        <v>2998.85</v>
      </c>
      <c r="G1708" s="31">
        <v>1.1500000000000909</v>
      </c>
      <c r="H1708" s="22">
        <v>99.961666666666659</v>
      </c>
      <c r="I1708" s="31">
        <v>2998.85</v>
      </c>
      <c r="J1708" s="22">
        <v>0</v>
      </c>
    </row>
    <row r="1709" spans="1:10" hidden="1" x14ac:dyDescent="0.2">
      <c r="A1709" s="11" t="s">
        <v>147</v>
      </c>
      <c r="B1709" s="34" t="s">
        <v>148</v>
      </c>
      <c r="C1709" s="31">
        <v>22182</v>
      </c>
      <c r="D1709" s="31">
        <v>39900</v>
      </c>
      <c r="E1709" s="31">
        <v>39900</v>
      </c>
      <c r="F1709" s="31">
        <v>38702</v>
      </c>
      <c r="G1709" s="31">
        <v>1198</v>
      </c>
      <c r="H1709" s="22">
        <v>96.997493734335833</v>
      </c>
      <c r="I1709" s="31">
        <v>16520</v>
      </c>
      <c r="J1709" s="22">
        <v>74.474799386890282</v>
      </c>
    </row>
    <row r="1710" spans="1:10" hidden="1" x14ac:dyDescent="0.2">
      <c r="A1710" s="11" t="s">
        <v>113</v>
      </c>
      <c r="B1710" s="34" t="s">
        <v>114</v>
      </c>
      <c r="C1710" s="31">
        <v>113902.27</v>
      </c>
      <c r="D1710" s="31">
        <v>145000</v>
      </c>
      <c r="E1710" s="31">
        <v>295784</v>
      </c>
      <c r="F1710" s="31">
        <v>291311.21000000002</v>
      </c>
      <c r="G1710" s="31">
        <v>4472.789999999979</v>
      </c>
      <c r="H1710" s="22">
        <v>98.48781881372895</v>
      </c>
      <c r="I1710" s="31">
        <v>177408.94</v>
      </c>
      <c r="J1710" s="22">
        <v>155.75540329442074</v>
      </c>
    </row>
    <row r="1711" spans="1:10" hidden="1" x14ac:dyDescent="0.2">
      <c r="A1711" s="11" t="s">
        <v>115</v>
      </c>
      <c r="B1711" s="34" t="s">
        <v>116</v>
      </c>
      <c r="C1711" s="31">
        <v>14235.89</v>
      </c>
      <c r="D1711" s="31">
        <v>13960</v>
      </c>
      <c r="E1711" s="31">
        <v>13960</v>
      </c>
      <c r="F1711" s="31">
        <v>13197.48</v>
      </c>
      <c r="G1711" s="31">
        <v>762.52000000000044</v>
      </c>
      <c r="H1711" s="22">
        <v>94.537822349570206</v>
      </c>
      <c r="I1711" s="31">
        <v>-1038.4099999999999</v>
      </c>
      <c r="J1711" s="22">
        <v>-7.2943103662644262</v>
      </c>
    </row>
    <row r="1712" spans="1:10" hidden="1" x14ac:dyDescent="0.2">
      <c r="A1712" s="11" t="s">
        <v>117</v>
      </c>
      <c r="B1712" s="34" t="s">
        <v>118</v>
      </c>
      <c r="C1712" s="31">
        <v>157466.07</v>
      </c>
      <c r="D1712" s="31">
        <v>428235</v>
      </c>
      <c r="E1712" s="31">
        <v>434113</v>
      </c>
      <c r="F1712" s="31">
        <v>263032.33999999997</v>
      </c>
      <c r="G1712" s="31">
        <v>171080.66000000003</v>
      </c>
      <c r="H1712" s="22">
        <v>60.590754020266601</v>
      </c>
      <c r="I1712" s="31">
        <v>105566.26999999996</v>
      </c>
      <c r="J1712" s="22">
        <v>67.04064564512214</v>
      </c>
    </row>
    <row r="1713" spans="1:10" hidden="1" x14ac:dyDescent="0.2">
      <c r="A1713" s="11" t="s">
        <v>119</v>
      </c>
      <c r="B1713" s="34" t="s">
        <v>120</v>
      </c>
      <c r="C1713" s="31">
        <v>119161.16</v>
      </c>
      <c r="D1713" s="31">
        <v>338154</v>
      </c>
      <c r="E1713" s="31">
        <v>338154</v>
      </c>
      <c r="F1713" s="31">
        <v>229347.87</v>
      </c>
      <c r="G1713" s="31">
        <v>108806.13</v>
      </c>
      <c r="H1713" s="22">
        <v>67.823497578026576</v>
      </c>
      <c r="I1713" s="31">
        <v>110186.70999999999</v>
      </c>
      <c r="J1713" s="22">
        <v>92.468644984657743</v>
      </c>
    </row>
    <row r="1714" spans="1:10" hidden="1" x14ac:dyDescent="0.2">
      <c r="A1714" s="11" t="s">
        <v>121</v>
      </c>
      <c r="B1714" s="34" t="s">
        <v>122</v>
      </c>
      <c r="C1714" s="31">
        <v>5311.45</v>
      </c>
      <c r="D1714" s="31">
        <v>16342</v>
      </c>
      <c r="E1714" s="31">
        <v>18348</v>
      </c>
      <c r="F1714" s="31">
        <v>5845.53</v>
      </c>
      <c r="G1714" s="31">
        <v>12502.470000000001</v>
      </c>
      <c r="H1714" s="22">
        <v>31.859221713538261</v>
      </c>
      <c r="I1714" s="31">
        <v>534.07999999999993</v>
      </c>
      <c r="J1714" s="22">
        <v>10.055257980400839</v>
      </c>
    </row>
    <row r="1715" spans="1:10" hidden="1" x14ac:dyDescent="0.2">
      <c r="A1715" s="11" t="s">
        <v>123</v>
      </c>
      <c r="B1715" s="34" t="s">
        <v>124</v>
      </c>
      <c r="C1715" s="31">
        <v>32993.46</v>
      </c>
      <c r="D1715" s="31">
        <v>73739</v>
      </c>
      <c r="E1715" s="31">
        <v>73611</v>
      </c>
      <c r="F1715" s="31">
        <v>23976.43</v>
      </c>
      <c r="G1715" s="31">
        <v>49634.57</v>
      </c>
      <c r="H1715" s="22">
        <v>32.571803127250007</v>
      </c>
      <c r="I1715" s="31">
        <v>-9017.0299999999988</v>
      </c>
      <c r="J1715" s="22">
        <v>-27.32974959279808</v>
      </c>
    </row>
    <row r="1716" spans="1:10" hidden="1" x14ac:dyDescent="0.2">
      <c r="A1716" s="11" t="s">
        <v>127</v>
      </c>
      <c r="B1716" s="34" t="s">
        <v>128</v>
      </c>
      <c r="C1716" s="31">
        <v>0</v>
      </c>
      <c r="D1716" s="31">
        <v>0</v>
      </c>
      <c r="E1716" s="31">
        <v>4000</v>
      </c>
      <c r="F1716" s="31">
        <v>3862.51</v>
      </c>
      <c r="G1716" s="31">
        <v>137.48999999999978</v>
      </c>
      <c r="H1716" s="22">
        <v>96.562750000000008</v>
      </c>
      <c r="I1716" s="31">
        <v>3862.51</v>
      </c>
      <c r="J1716" s="22">
        <v>0</v>
      </c>
    </row>
    <row r="1717" spans="1:10" hidden="1" x14ac:dyDescent="0.2">
      <c r="A1717" s="11" t="s">
        <v>133</v>
      </c>
      <c r="B1717" s="34" t="s">
        <v>134</v>
      </c>
      <c r="C1717" s="31">
        <v>856.86</v>
      </c>
      <c r="D1717" s="31">
        <v>200</v>
      </c>
      <c r="E1717" s="31">
        <v>780</v>
      </c>
      <c r="F1717" s="31">
        <v>589.08000000000004</v>
      </c>
      <c r="G1717" s="31">
        <v>190.91999999999996</v>
      </c>
      <c r="H1717" s="22">
        <v>75.523076923076928</v>
      </c>
      <c r="I1717" s="31">
        <v>-267.77999999999997</v>
      </c>
      <c r="J1717" s="22">
        <v>-31.251312933267968</v>
      </c>
    </row>
    <row r="1718" spans="1:10" hidden="1" x14ac:dyDescent="0.2">
      <c r="A1718" s="11" t="s">
        <v>135</v>
      </c>
      <c r="B1718" s="34" t="s">
        <v>136</v>
      </c>
      <c r="C1718" s="31">
        <v>71517.03</v>
      </c>
      <c r="D1718" s="31">
        <v>0</v>
      </c>
      <c r="E1718" s="31">
        <v>3143</v>
      </c>
      <c r="F1718" s="31">
        <v>2450.21</v>
      </c>
      <c r="G1718" s="31">
        <v>692.79</v>
      </c>
      <c r="H1718" s="22">
        <v>77.957683741648111</v>
      </c>
      <c r="I1718" s="31">
        <v>-69066.819999999992</v>
      </c>
      <c r="J1718" s="22">
        <v>-96.573948890215377</v>
      </c>
    </row>
    <row r="1719" spans="1:10" hidden="1" x14ac:dyDescent="0.2">
      <c r="A1719" s="11" t="s">
        <v>137</v>
      </c>
      <c r="B1719" s="34" t="s">
        <v>138</v>
      </c>
      <c r="C1719" s="31">
        <v>71517.03</v>
      </c>
      <c r="D1719" s="31">
        <v>0</v>
      </c>
      <c r="E1719" s="31">
        <v>3143</v>
      </c>
      <c r="F1719" s="31">
        <v>2450.21</v>
      </c>
      <c r="G1719" s="31">
        <v>692.79</v>
      </c>
      <c r="H1719" s="22">
        <v>77.957683741648111</v>
      </c>
      <c r="I1719" s="31">
        <v>-69066.819999999992</v>
      </c>
      <c r="J1719" s="22">
        <v>-96.573948890215377</v>
      </c>
    </row>
    <row r="1720" spans="1:10" hidden="1" x14ac:dyDescent="0.2">
      <c r="A1720" s="11" t="s">
        <v>139</v>
      </c>
      <c r="B1720" s="34" t="s">
        <v>140</v>
      </c>
      <c r="C1720" s="31">
        <v>71517.03</v>
      </c>
      <c r="D1720" s="31">
        <v>0</v>
      </c>
      <c r="E1720" s="31">
        <v>3143</v>
      </c>
      <c r="F1720" s="31">
        <v>2450.21</v>
      </c>
      <c r="G1720" s="31">
        <v>692.79</v>
      </c>
      <c r="H1720" s="22">
        <v>77.957683741648111</v>
      </c>
      <c r="I1720" s="31">
        <v>-69066.819999999992</v>
      </c>
      <c r="J1720" s="22">
        <v>-96.573948890215377</v>
      </c>
    </row>
    <row r="1721" spans="1:10" ht="25.5" hidden="1" x14ac:dyDescent="0.2">
      <c r="A1721" s="24" t="s">
        <v>163</v>
      </c>
      <c r="B1721" s="40" t="s">
        <v>164</v>
      </c>
      <c r="C1721" s="30">
        <v>2480006.1300000004</v>
      </c>
      <c r="D1721" s="30">
        <v>2639735</v>
      </c>
      <c r="E1721" s="30">
        <v>2676898</v>
      </c>
      <c r="F1721" s="30">
        <v>2595787.1700000004</v>
      </c>
      <c r="G1721" s="30">
        <v>81110.829999999609</v>
      </c>
      <c r="H1721" s="26">
        <v>96.969969345115146</v>
      </c>
      <c r="I1721" s="30">
        <v>115781.04000000004</v>
      </c>
      <c r="J1721" s="26">
        <v>4.6685787829080994</v>
      </c>
    </row>
    <row r="1722" spans="1:10" hidden="1" x14ac:dyDescent="0.2">
      <c r="A1722" s="11" t="s">
        <v>99</v>
      </c>
      <c r="B1722" s="34" t="s">
        <v>100</v>
      </c>
      <c r="C1722" s="31">
        <v>2436556.1300000004</v>
      </c>
      <c r="D1722" s="31">
        <v>2639735</v>
      </c>
      <c r="E1722" s="31">
        <v>2676898</v>
      </c>
      <c r="F1722" s="31">
        <v>2595787.1700000004</v>
      </c>
      <c r="G1722" s="31">
        <v>81110.829999999609</v>
      </c>
      <c r="H1722" s="22">
        <v>96.969969345115146</v>
      </c>
      <c r="I1722" s="31">
        <v>159231.04000000004</v>
      </c>
      <c r="J1722" s="22">
        <v>6.5350860601762548</v>
      </c>
    </row>
    <row r="1723" spans="1:10" hidden="1" x14ac:dyDescent="0.2">
      <c r="A1723" s="11" t="s">
        <v>101</v>
      </c>
      <c r="B1723" s="34" t="s">
        <v>102</v>
      </c>
      <c r="C1723" s="31">
        <v>2026028.99</v>
      </c>
      <c r="D1723" s="31">
        <v>2271414</v>
      </c>
      <c r="E1723" s="31">
        <v>2287686</v>
      </c>
      <c r="F1723" s="31">
        <v>2281509.6800000002</v>
      </c>
      <c r="G1723" s="31">
        <v>6176.3199999998324</v>
      </c>
      <c r="H1723" s="22">
        <v>99.730018892452904</v>
      </c>
      <c r="I1723" s="31">
        <v>255480.69000000018</v>
      </c>
      <c r="J1723" s="22">
        <v>12.60992272376123</v>
      </c>
    </row>
    <row r="1724" spans="1:10" hidden="1" x14ac:dyDescent="0.2">
      <c r="A1724" s="11" t="s">
        <v>103</v>
      </c>
      <c r="B1724" s="34" t="s">
        <v>104</v>
      </c>
      <c r="C1724" s="31">
        <v>1651174.41</v>
      </c>
      <c r="D1724" s="31">
        <v>1861815</v>
      </c>
      <c r="E1724" s="31">
        <v>1863415</v>
      </c>
      <c r="F1724" s="31">
        <v>1860860.02</v>
      </c>
      <c r="G1724" s="31">
        <v>2554.9799999999814</v>
      </c>
      <c r="H1724" s="22">
        <v>99.862887225872925</v>
      </c>
      <c r="I1724" s="31">
        <v>209685.6100000001</v>
      </c>
      <c r="J1724" s="22">
        <v>12.699179973362121</v>
      </c>
    </row>
    <row r="1725" spans="1:10" hidden="1" x14ac:dyDescent="0.2">
      <c r="A1725" s="11" t="s">
        <v>105</v>
      </c>
      <c r="B1725" s="34" t="s">
        <v>106</v>
      </c>
      <c r="C1725" s="31">
        <v>1651174.41</v>
      </c>
      <c r="D1725" s="31">
        <v>1861815</v>
      </c>
      <c r="E1725" s="31">
        <v>1863415</v>
      </c>
      <c r="F1725" s="31">
        <v>1860860.02</v>
      </c>
      <c r="G1725" s="31">
        <v>2554.9799999999814</v>
      </c>
      <c r="H1725" s="22">
        <v>99.862887225872925</v>
      </c>
      <c r="I1725" s="31">
        <v>209685.6100000001</v>
      </c>
      <c r="J1725" s="22">
        <v>12.699179973362121</v>
      </c>
    </row>
    <row r="1726" spans="1:10" hidden="1" x14ac:dyDescent="0.2">
      <c r="A1726" s="11" t="s">
        <v>107</v>
      </c>
      <c r="B1726" s="34" t="s">
        <v>108</v>
      </c>
      <c r="C1726" s="31">
        <v>374854.58</v>
      </c>
      <c r="D1726" s="31">
        <v>409599</v>
      </c>
      <c r="E1726" s="31">
        <v>424271</v>
      </c>
      <c r="F1726" s="31">
        <v>420649.66</v>
      </c>
      <c r="G1726" s="31">
        <v>3621.3400000000256</v>
      </c>
      <c r="H1726" s="22">
        <v>99.146455920861897</v>
      </c>
      <c r="I1726" s="31">
        <v>45795.079999999958</v>
      </c>
      <c r="J1726" s="22">
        <v>12.216758829517289</v>
      </c>
    </row>
    <row r="1727" spans="1:10" hidden="1" x14ac:dyDescent="0.2">
      <c r="A1727" s="11" t="s">
        <v>109</v>
      </c>
      <c r="B1727" s="34" t="s">
        <v>110</v>
      </c>
      <c r="C1727" s="31">
        <v>410502.51</v>
      </c>
      <c r="D1727" s="31">
        <v>368321</v>
      </c>
      <c r="E1727" s="31">
        <v>389212</v>
      </c>
      <c r="F1727" s="31">
        <v>314277.49</v>
      </c>
      <c r="G1727" s="31">
        <v>74934.510000000009</v>
      </c>
      <c r="H1727" s="22">
        <v>80.747122390882083</v>
      </c>
      <c r="I1727" s="31">
        <v>-96225.020000000019</v>
      </c>
      <c r="J1727" s="22">
        <v>-23.440787243907479</v>
      </c>
    </row>
    <row r="1728" spans="1:10" hidden="1" x14ac:dyDescent="0.2">
      <c r="A1728" s="11" t="s">
        <v>111</v>
      </c>
      <c r="B1728" s="34" t="s">
        <v>112</v>
      </c>
      <c r="C1728" s="31">
        <v>80097.820000000007</v>
      </c>
      <c r="D1728" s="31">
        <v>35500</v>
      </c>
      <c r="E1728" s="31">
        <v>60168</v>
      </c>
      <c r="F1728" s="31">
        <v>59535.6</v>
      </c>
      <c r="G1728" s="31">
        <v>632.40000000000146</v>
      </c>
      <c r="H1728" s="22">
        <v>98.948942959712809</v>
      </c>
      <c r="I1728" s="31">
        <v>-20562.220000000008</v>
      </c>
      <c r="J1728" s="22">
        <v>-25.6713853136078</v>
      </c>
    </row>
    <row r="1729" spans="1:10" hidden="1" x14ac:dyDescent="0.2">
      <c r="A1729" s="11" t="s">
        <v>113</v>
      </c>
      <c r="B1729" s="34" t="s">
        <v>114</v>
      </c>
      <c r="C1729" s="31">
        <v>175120.01</v>
      </c>
      <c r="D1729" s="31">
        <v>44492</v>
      </c>
      <c r="E1729" s="31">
        <v>39910</v>
      </c>
      <c r="F1729" s="31">
        <v>39293.620000000003</v>
      </c>
      <c r="G1729" s="31">
        <v>616.37999999999738</v>
      </c>
      <c r="H1729" s="22">
        <v>98.455575043848668</v>
      </c>
      <c r="I1729" s="31">
        <v>-135826.39000000001</v>
      </c>
      <c r="J1729" s="22">
        <v>-77.561890271705664</v>
      </c>
    </row>
    <row r="1730" spans="1:10" hidden="1" x14ac:dyDescent="0.2">
      <c r="A1730" s="11" t="s">
        <v>115</v>
      </c>
      <c r="B1730" s="34" t="s">
        <v>116</v>
      </c>
      <c r="C1730" s="31">
        <v>43531.98</v>
      </c>
      <c r="D1730" s="31">
        <v>60000</v>
      </c>
      <c r="E1730" s="31">
        <v>60000</v>
      </c>
      <c r="F1730" s="31">
        <v>59572.34</v>
      </c>
      <c r="G1730" s="31">
        <v>427.66000000000349</v>
      </c>
      <c r="H1730" s="22">
        <v>99.287233333333319</v>
      </c>
      <c r="I1730" s="31">
        <v>16040.359999999993</v>
      </c>
      <c r="J1730" s="22">
        <v>36.847301684876243</v>
      </c>
    </row>
    <row r="1731" spans="1:10" hidden="1" x14ac:dyDescent="0.2">
      <c r="A1731" s="11" t="s">
        <v>117</v>
      </c>
      <c r="B1731" s="34" t="s">
        <v>118</v>
      </c>
      <c r="C1731" s="31">
        <v>111752.7</v>
      </c>
      <c r="D1731" s="31">
        <v>228329</v>
      </c>
      <c r="E1731" s="31">
        <v>229134</v>
      </c>
      <c r="F1731" s="31">
        <v>155875.93000000002</v>
      </c>
      <c r="G1731" s="31">
        <v>73258.069999999978</v>
      </c>
      <c r="H1731" s="22">
        <v>68.028284759136582</v>
      </c>
      <c r="I1731" s="31">
        <v>44123.230000000025</v>
      </c>
      <c r="J1731" s="22">
        <v>39.482920770594376</v>
      </c>
    </row>
    <row r="1732" spans="1:10" hidden="1" x14ac:dyDescent="0.2">
      <c r="A1732" s="11" t="s">
        <v>119</v>
      </c>
      <c r="B1732" s="34" t="s">
        <v>120</v>
      </c>
      <c r="C1732" s="31">
        <v>102579.81</v>
      </c>
      <c r="D1732" s="31">
        <v>213987</v>
      </c>
      <c r="E1732" s="31">
        <v>213987</v>
      </c>
      <c r="F1732" s="31">
        <v>143833.24</v>
      </c>
      <c r="G1732" s="31">
        <v>70153.760000000009</v>
      </c>
      <c r="H1732" s="22">
        <v>67.215877600041125</v>
      </c>
      <c r="I1732" s="31">
        <v>41253.429999999993</v>
      </c>
      <c r="J1732" s="22">
        <v>40.215935280051696</v>
      </c>
    </row>
    <row r="1733" spans="1:10" hidden="1" x14ac:dyDescent="0.2">
      <c r="A1733" s="11" t="s">
        <v>121</v>
      </c>
      <c r="B1733" s="34" t="s">
        <v>122</v>
      </c>
      <c r="C1733" s="31">
        <v>1240</v>
      </c>
      <c r="D1733" s="31">
        <v>1759</v>
      </c>
      <c r="E1733" s="31">
        <v>2018</v>
      </c>
      <c r="F1733" s="31">
        <v>2015.92</v>
      </c>
      <c r="G1733" s="31">
        <v>2.0799999999999272</v>
      </c>
      <c r="H1733" s="22">
        <v>99.896927651139748</v>
      </c>
      <c r="I1733" s="31">
        <v>775.92000000000007</v>
      </c>
      <c r="J1733" s="22">
        <v>62.574193548387115</v>
      </c>
    </row>
    <row r="1734" spans="1:10" hidden="1" x14ac:dyDescent="0.2">
      <c r="A1734" s="11" t="s">
        <v>123</v>
      </c>
      <c r="B1734" s="34" t="s">
        <v>124</v>
      </c>
      <c r="C1734" s="31">
        <v>7932.89</v>
      </c>
      <c r="D1734" s="31">
        <v>12583</v>
      </c>
      <c r="E1734" s="31">
        <v>11585</v>
      </c>
      <c r="F1734" s="31">
        <v>8484.57</v>
      </c>
      <c r="G1734" s="31">
        <v>3100.4300000000003</v>
      </c>
      <c r="H1734" s="22">
        <v>73.23754855416486</v>
      </c>
      <c r="I1734" s="31">
        <v>551.67999999999938</v>
      </c>
      <c r="J1734" s="22">
        <v>6.954338204613947</v>
      </c>
    </row>
    <row r="1735" spans="1:10" hidden="1" x14ac:dyDescent="0.2">
      <c r="A1735" s="11" t="s">
        <v>127</v>
      </c>
      <c r="B1735" s="34" t="s">
        <v>128</v>
      </c>
      <c r="C1735" s="31">
        <v>0</v>
      </c>
      <c r="D1735" s="31">
        <v>0</v>
      </c>
      <c r="E1735" s="31">
        <v>1544</v>
      </c>
      <c r="F1735" s="31">
        <v>1542.2</v>
      </c>
      <c r="G1735" s="31">
        <v>1.7999999999999545</v>
      </c>
      <c r="H1735" s="22">
        <v>99.883419689119179</v>
      </c>
      <c r="I1735" s="31">
        <v>1542.2</v>
      </c>
      <c r="J1735" s="22">
        <v>0</v>
      </c>
    </row>
    <row r="1736" spans="1:10" hidden="1" x14ac:dyDescent="0.2">
      <c r="A1736" s="11" t="s">
        <v>133</v>
      </c>
      <c r="B1736" s="34" t="s">
        <v>134</v>
      </c>
      <c r="C1736" s="31">
        <v>24.63</v>
      </c>
      <c r="D1736" s="31">
        <v>0</v>
      </c>
      <c r="E1736" s="31">
        <v>0</v>
      </c>
      <c r="F1736" s="31">
        <v>0</v>
      </c>
      <c r="G1736" s="31">
        <v>0</v>
      </c>
      <c r="H1736" s="22">
        <v>0</v>
      </c>
      <c r="I1736" s="31">
        <v>-24.63</v>
      </c>
      <c r="J1736" s="22">
        <v>-100</v>
      </c>
    </row>
    <row r="1737" spans="1:10" hidden="1" x14ac:dyDescent="0.2">
      <c r="A1737" s="11" t="s">
        <v>135</v>
      </c>
      <c r="B1737" s="34" t="s">
        <v>136</v>
      </c>
      <c r="C1737" s="31">
        <v>43450</v>
      </c>
      <c r="D1737" s="31">
        <v>0</v>
      </c>
      <c r="E1737" s="31">
        <v>0</v>
      </c>
      <c r="F1737" s="31">
        <v>0</v>
      </c>
      <c r="G1737" s="31">
        <v>0</v>
      </c>
      <c r="H1737" s="22">
        <v>0</v>
      </c>
      <c r="I1737" s="31">
        <v>-43450</v>
      </c>
      <c r="J1737" s="22">
        <v>-100</v>
      </c>
    </row>
    <row r="1738" spans="1:10" hidden="1" x14ac:dyDescent="0.2">
      <c r="A1738" s="11" t="s">
        <v>137</v>
      </c>
      <c r="B1738" s="34" t="s">
        <v>138</v>
      </c>
      <c r="C1738" s="31">
        <v>43450</v>
      </c>
      <c r="D1738" s="31">
        <v>0</v>
      </c>
      <c r="E1738" s="31">
        <v>0</v>
      </c>
      <c r="F1738" s="31">
        <v>0</v>
      </c>
      <c r="G1738" s="31">
        <v>0</v>
      </c>
      <c r="H1738" s="22">
        <v>0</v>
      </c>
      <c r="I1738" s="31">
        <v>-43450</v>
      </c>
      <c r="J1738" s="22">
        <v>-100</v>
      </c>
    </row>
    <row r="1739" spans="1:10" hidden="1" x14ac:dyDescent="0.2">
      <c r="A1739" s="11" t="s">
        <v>139</v>
      </c>
      <c r="B1739" s="34" t="s">
        <v>140</v>
      </c>
      <c r="C1739" s="31">
        <v>43450</v>
      </c>
      <c r="D1739" s="31">
        <v>0</v>
      </c>
      <c r="E1739" s="31">
        <v>0</v>
      </c>
      <c r="F1739" s="31">
        <v>0</v>
      </c>
      <c r="G1739" s="31">
        <v>0</v>
      </c>
      <c r="H1739" s="22">
        <v>0</v>
      </c>
      <c r="I1739" s="31">
        <v>-43450</v>
      </c>
      <c r="J1739" s="22">
        <v>-100</v>
      </c>
    </row>
    <row r="1740" spans="1:10" ht="25.5" hidden="1" x14ac:dyDescent="0.2">
      <c r="A1740" s="24" t="s">
        <v>165</v>
      </c>
      <c r="B1740" s="40" t="s">
        <v>166</v>
      </c>
      <c r="C1740" s="30">
        <v>1926379.73</v>
      </c>
      <c r="D1740" s="30">
        <v>2281112</v>
      </c>
      <c r="E1740" s="30">
        <v>2348212</v>
      </c>
      <c r="F1740" s="30">
        <v>2240324.66</v>
      </c>
      <c r="G1740" s="30">
        <v>107887.33999999985</v>
      </c>
      <c r="H1740" s="26">
        <v>95.405553672326022</v>
      </c>
      <c r="I1740" s="30">
        <v>313944.93000000017</v>
      </c>
      <c r="J1740" s="26">
        <v>16.297146669000725</v>
      </c>
    </row>
    <row r="1741" spans="1:10" hidden="1" x14ac:dyDescent="0.2">
      <c r="A1741" s="11" t="s">
        <v>99</v>
      </c>
      <c r="B1741" s="34" t="s">
        <v>100</v>
      </c>
      <c r="C1741" s="31">
        <v>1915781.33</v>
      </c>
      <c r="D1741" s="31">
        <v>2281112</v>
      </c>
      <c r="E1741" s="31">
        <v>2348212</v>
      </c>
      <c r="F1741" s="31">
        <v>2240324.66</v>
      </c>
      <c r="G1741" s="31">
        <v>107887.33999999985</v>
      </c>
      <c r="H1741" s="22">
        <v>95.405553672326022</v>
      </c>
      <c r="I1741" s="31">
        <v>324543.33000000007</v>
      </c>
      <c r="J1741" s="22">
        <v>16.940520555130377</v>
      </c>
    </row>
    <row r="1742" spans="1:10" hidden="1" x14ac:dyDescent="0.2">
      <c r="A1742" s="11" t="s">
        <v>101</v>
      </c>
      <c r="B1742" s="34" t="s">
        <v>102</v>
      </c>
      <c r="C1742" s="31">
        <v>1783602.85</v>
      </c>
      <c r="D1742" s="31">
        <v>2116289</v>
      </c>
      <c r="E1742" s="31">
        <v>2116817</v>
      </c>
      <c r="F1742" s="31">
        <v>2116669.64</v>
      </c>
      <c r="G1742" s="31">
        <v>147.35999999986961</v>
      </c>
      <c r="H1742" s="22">
        <v>99.993038604659731</v>
      </c>
      <c r="I1742" s="31">
        <v>333066.79000000004</v>
      </c>
      <c r="J1742" s="22">
        <v>18.673820239746746</v>
      </c>
    </row>
    <row r="1743" spans="1:10" hidden="1" x14ac:dyDescent="0.2">
      <c r="A1743" s="11" t="s">
        <v>103</v>
      </c>
      <c r="B1743" s="34" t="s">
        <v>104</v>
      </c>
      <c r="C1743" s="31">
        <v>1457249.05</v>
      </c>
      <c r="D1743" s="31">
        <v>1734663</v>
      </c>
      <c r="E1743" s="31">
        <v>1730132</v>
      </c>
      <c r="F1743" s="31">
        <v>1730025.1800000002</v>
      </c>
      <c r="G1743" s="31">
        <v>106.81999999983236</v>
      </c>
      <c r="H1743" s="22">
        <v>99.993825904613061</v>
      </c>
      <c r="I1743" s="31">
        <v>272776.13000000012</v>
      </c>
      <c r="J1743" s="22">
        <v>18.71856632879603</v>
      </c>
    </row>
    <row r="1744" spans="1:10" hidden="1" x14ac:dyDescent="0.2">
      <c r="A1744" s="11" t="s">
        <v>105</v>
      </c>
      <c r="B1744" s="34" t="s">
        <v>106</v>
      </c>
      <c r="C1744" s="31">
        <v>1457249.05</v>
      </c>
      <c r="D1744" s="31">
        <v>1734663</v>
      </c>
      <c r="E1744" s="31">
        <v>1730132</v>
      </c>
      <c r="F1744" s="31">
        <v>1730025.1800000002</v>
      </c>
      <c r="G1744" s="31">
        <v>106.81999999983236</v>
      </c>
      <c r="H1744" s="22">
        <v>99.993825904613061</v>
      </c>
      <c r="I1744" s="31">
        <v>272776.13000000012</v>
      </c>
      <c r="J1744" s="22">
        <v>18.71856632879603</v>
      </c>
    </row>
    <row r="1745" spans="1:10" hidden="1" x14ac:dyDescent="0.2">
      <c r="A1745" s="11" t="s">
        <v>107</v>
      </c>
      <c r="B1745" s="34" t="s">
        <v>108</v>
      </c>
      <c r="C1745" s="31">
        <v>326353.8</v>
      </c>
      <c r="D1745" s="31">
        <v>381626</v>
      </c>
      <c r="E1745" s="31">
        <v>386685</v>
      </c>
      <c r="F1745" s="31">
        <v>386644.46</v>
      </c>
      <c r="G1745" s="31">
        <v>40.539999999979045</v>
      </c>
      <c r="H1745" s="22">
        <v>99.989516014326909</v>
      </c>
      <c r="I1745" s="31">
        <v>60290.660000000033</v>
      </c>
      <c r="J1745" s="22">
        <v>18.474018074862329</v>
      </c>
    </row>
    <row r="1746" spans="1:10" hidden="1" x14ac:dyDescent="0.2">
      <c r="A1746" s="11" t="s">
        <v>109</v>
      </c>
      <c r="B1746" s="34" t="s">
        <v>110</v>
      </c>
      <c r="C1746" s="31">
        <v>132119.98000000001</v>
      </c>
      <c r="D1746" s="31">
        <v>164723</v>
      </c>
      <c r="E1746" s="31">
        <v>230715</v>
      </c>
      <c r="F1746" s="31">
        <v>123075.02</v>
      </c>
      <c r="G1746" s="31">
        <v>107639.98</v>
      </c>
      <c r="H1746" s="22">
        <v>53.345044752183433</v>
      </c>
      <c r="I1746" s="31">
        <v>-9044.9600000000064</v>
      </c>
      <c r="J1746" s="22">
        <v>-6.8460198071480249</v>
      </c>
    </row>
    <row r="1747" spans="1:10" hidden="1" x14ac:dyDescent="0.2">
      <c r="A1747" s="11" t="s">
        <v>111</v>
      </c>
      <c r="B1747" s="34" t="s">
        <v>112</v>
      </c>
      <c r="C1747" s="31">
        <v>57719.05</v>
      </c>
      <c r="D1747" s="31">
        <v>36198</v>
      </c>
      <c r="E1747" s="31">
        <v>65169</v>
      </c>
      <c r="F1747" s="31">
        <v>12299.65</v>
      </c>
      <c r="G1747" s="31">
        <v>52869.35</v>
      </c>
      <c r="H1747" s="22">
        <v>18.873467446178395</v>
      </c>
      <c r="I1747" s="31">
        <v>-45419.4</v>
      </c>
      <c r="J1747" s="22">
        <v>-78.69048433749343</v>
      </c>
    </row>
    <row r="1748" spans="1:10" hidden="1" x14ac:dyDescent="0.2">
      <c r="A1748" s="11" t="s">
        <v>113</v>
      </c>
      <c r="B1748" s="34" t="s">
        <v>114</v>
      </c>
      <c r="C1748" s="31">
        <v>25515.239999999998</v>
      </c>
      <c r="D1748" s="31">
        <v>15000</v>
      </c>
      <c r="E1748" s="31">
        <v>50520</v>
      </c>
      <c r="F1748" s="31">
        <v>37569.729999999996</v>
      </c>
      <c r="G1748" s="31">
        <v>12950.270000000004</v>
      </c>
      <c r="H1748" s="22">
        <v>74.366053048297701</v>
      </c>
      <c r="I1748" s="31">
        <v>12054.489999999998</v>
      </c>
      <c r="J1748" s="22">
        <v>47.244274402278791</v>
      </c>
    </row>
    <row r="1749" spans="1:10" hidden="1" x14ac:dyDescent="0.2">
      <c r="A1749" s="11" t="s">
        <v>115</v>
      </c>
      <c r="B1749" s="34" t="s">
        <v>116</v>
      </c>
      <c r="C1749" s="31">
        <v>2046.68</v>
      </c>
      <c r="D1749" s="31">
        <v>3840</v>
      </c>
      <c r="E1749" s="31">
        <v>3840</v>
      </c>
      <c r="F1749" s="31">
        <v>3179.3</v>
      </c>
      <c r="G1749" s="31">
        <v>660.69999999999982</v>
      </c>
      <c r="H1749" s="22">
        <v>82.794270833333343</v>
      </c>
      <c r="I1749" s="31">
        <v>1132.6200000000001</v>
      </c>
      <c r="J1749" s="22">
        <v>55.339378896554422</v>
      </c>
    </row>
    <row r="1750" spans="1:10" hidden="1" x14ac:dyDescent="0.2">
      <c r="A1750" s="11" t="s">
        <v>117</v>
      </c>
      <c r="B1750" s="34" t="s">
        <v>118</v>
      </c>
      <c r="C1750" s="31">
        <v>46839.009999999995</v>
      </c>
      <c r="D1750" s="31">
        <v>109685</v>
      </c>
      <c r="E1750" s="31">
        <v>111186</v>
      </c>
      <c r="F1750" s="31">
        <v>70026.34</v>
      </c>
      <c r="G1750" s="31">
        <v>41159.660000000003</v>
      </c>
      <c r="H1750" s="22">
        <v>62.981256633029339</v>
      </c>
      <c r="I1750" s="31">
        <v>23187.33</v>
      </c>
      <c r="J1750" s="22">
        <v>49.504312751272948</v>
      </c>
    </row>
    <row r="1751" spans="1:10" hidden="1" x14ac:dyDescent="0.2">
      <c r="A1751" s="11" t="s">
        <v>119</v>
      </c>
      <c r="B1751" s="34" t="s">
        <v>120</v>
      </c>
      <c r="C1751" s="31">
        <v>42740.97</v>
      </c>
      <c r="D1751" s="31">
        <v>104275</v>
      </c>
      <c r="E1751" s="31">
        <v>104275</v>
      </c>
      <c r="F1751" s="31">
        <v>63753.53</v>
      </c>
      <c r="G1751" s="31">
        <v>40521.47</v>
      </c>
      <c r="H1751" s="22">
        <v>61.139803404459357</v>
      </c>
      <c r="I1751" s="31">
        <v>21012.559999999998</v>
      </c>
      <c r="J1751" s="22">
        <v>49.162571649637329</v>
      </c>
    </row>
    <row r="1752" spans="1:10" hidden="1" x14ac:dyDescent="0.2">
      <c r="A1752" s="11" t="s">
        <v>121</v>
      </c>
      <c r="B1752" s="34" t="s">
        <v>122</v>
      </c>
      <c r="C1752" s="31">
        <v>1217.27</v>
      </c>
      <c r="D1752" s="31">
        <v>1257</v>
      </c>
      <c r="E1752" s="31">
        <v>1737</v>
      </c>
      <c r="F1752" s="31">
        <v>1735.45</v>
      </c>
      <c r="G1752" s="31">
        <v>1.5499999999999545</v>
      </c>
      <c r="H1752" s="22">
        <v>99.910765687967768</v>
      </c>
      <c r="I1752" s="31">
        <v>518.18000000000006</v>
      </c>
      <c r="J1752" s="22">
        <v>42.569027413803013</v>
      </c>
    </row>
    <row r="1753" spans="1:10" hidden="1" x14ac:dyDescent="0.2">
      <c r="A1753" s="11" t="s">
        <v>123</v>
      </c>
      <c r="B1753" s="34" t="s">
        <v>124</v>
      </c>
      <c r="C1753" s="31">
        <v>2880.77</v>
      </c>
      <c r="D1753" s="31">
        <v>4153</v>
      </c>
      <c r="E1753" s="31">
        <v>3934</v>
      </c>
      <c r="F1753" s="31">
        <v>3303.6</v>
      </c>
      <c r="G1753" s="31">
        <v>630.40000000000009</v>
      </c>
      <c r="H1753" s="22">
        <v>83.975597356380277</v>
      </c>
      <c r="I1753" s="31">
        <v>422.82999999999993</v>
      </c>
      <c r="J1753" s="22">
        <v>14.677672983264884</v>
      </c>
    </row>
    <row r="1754" spans="1:10" hidden="1" x14ac:dyDescent="0.2">
      <c r="A1754" s="11" t="s">
        <v>127</v>
      </c>
      <c r="B1754" s="34" t="s">
        <v>128</v>
      </c>
      <c r="C1754" s="31">
        <v>0</v>
      </c>
      <c r="D1754" s="31">
        <v>0</v>
      </c>
      <c r="E1754" s="31">
        <v>1240</v>
      </c>
      <c r="F1754" s="31">
        <v>1233.76</v>
      </c>
      <c r="G1754" s="31">
        <v>6.2400000000000091</v>
      </c>
      <c r="H1754" s="22">
        <v>99.49677419354839</v>
      </c>
      <c r="I1754" s="31">
        <v>1233.76</v>
      </c>
      <c r="J1754" s="22">
        <v>0</v>
      </c>
    </row>
    <row r="1755" spans="1:10" hidden="1" x14ac:dyDescent="0.2">
      <c r="A1755" s="11" t="s">
        <v>133</v>
      </c>
      <c r="B1755" s="34" t="s">
        <v>134</v>
      </c>
      <c r="C1755" s="31">
        <v>58.5</v>
      </c>
      <c r="D1755" s="31">
        <v>100</v>
      </c>
      <c r="E1755" s="31">
        <v>680</v>
      </c>
      <c r="F1755" s="31">
        <v>580</v>
      </c>
      <c r="G1755" s="31">
        <v>100</v>
      </c>
      <c r="H1755" s="22">
        <v>85.294117647058826</v>
      </c>
      <c r="I1755" s="31">
        <v>521.5</v>
      </c>
      <c r="J1755" s="22">
        <v>891.45299145299145</v>
      </c>
    </row>
    <row r="1756" spans="1:10" hidden="1" x14ac:dyDescent="0.2">
      <c r="A1756" s="11" t="s">
        <v>135</v>
      </c>
      <c r="B1756" s="34" t="s">
        <v>136</v>
      </c>
      <c r="C1756" s="31">
        <v>10598.4</v>
      </c>
      <c r="D1756" s="31">
        <v>0</v>
      </c>
      <c r="E1756" s="31">
        <v>0</v>
      </c>
      <c r="F1756" s="31">
        <v>0</v>
      </c>
      <c r="G1756" s="31">
        <v>0</v>
      </c>
      <c r="H1756" s="22">
        <v>0</v>
      </c>
      <c r="I1756" s="31">
        <v>-10598.4</v>
      </c>
      <c r="J1756" s="22">
        <v>-100</v>
      </c>
    </row>
    <row r="1757" spans="1:10" hidden="1" x14ac:dyDescent="0.2">
      <c r="A1757" s="11" t="s">
        <v>137</v>
      </c>
      <c r="B1757" s="34" t="s">
        <v>138</v>
      </c>
      <c r="C1757" s="31">
        <v>10598.4</v>
      </c>
      <c r="D1757" s="31">
        <v>0</v>
      </c>
      <c r="E1757" s="31">
        <v>0</v>
      </c>
      <c r="F1757" s="31">
        <v>0</v>
      </c>
      <c r="G1757" s="31">
        <v>0</v>
      </c>
      <c r="H1757" s="22">
        <v>0</v>
      </c>
      <c r="I1757" s="31">
        <v>-10598.4</v>
      </c>
      <c r="J1757" s="22">
        <v>-100</v>
      </c>
    </row>
    <row r="1758" spans="1:10" hidden="1" x14ac:dyDescent="0.2">
      <c r="A1758" s="11" t="s">
        <v>139</v>
      </c>
      <c r="B1758" s="34" t="s">
        <v>140</v>
      </c>
      <c r="C1758" s="31">
        <v>10598.4</v>
      </c>
      <c r="D1758" s="31">
        <v>0</v>
      </c>
      <c r="E1758" s="31">
        <v>0</v>
      </c>
      <c r="F1758" s="31">
        <v>0</v>
      </c>
      <c r="G1758" s="31">
        <v>0</v>
      </c>
      <c r="H1758" s="22">
        <v>0</v>
      </c>
      <c r="I1758" s="31">
        <v>-10598.4</v>
      </c>
      <c r="J1758" s="22">
        <v>-100</v>
      </c>
    </row>
    <row r="1759" spans="1:10" hidden="1" x14ac:dyDescent="0.2">
      <c r="A1759" s="24" t="s">
        <v>167</v>
      </c>
      <c r="B1759" s="40" t="s">
        <v>168</v>
      </c>
      <c r="C1759" s="30">
        <v>618852.05000000005</v>
      </c>
      <c r="D1759" s="30">
        <v>759689</v>
      </c>
      <c r="E1759" s="30">
        <v>756068</v>
      </c>
      <c r="F1759" s="30">
        <v>697246.69</v>
      </c>
      <c r="G1759" s="30">
        <v>58821.310000000056</v>
      </c>
      <c r="H1759" s="26">
        <v>92.220103218229042</v>
      </c>
      <c r="I1759" s="30">
        <v>78394.639999999898</v>
      </c>
      <c r="J1759" s="26">
        <v>12.667751524778808</v>
      </c>
    </row>
    <row r="1760" spans="1:10" hidden="1" x14ac:dyDescent="0.2">
      <c r="A1760" s="11" t="s">
        <v>99</v>
      </c>
      <c r="B1760" s="34" t="s">
        <v>100</v>
      </c>
      <c r="C1760" s="31">
        <v>618852.05000000005</v>
      </c>
      <c r="D1760" s="31">
        <v>759689</v>
      </c>
      <c r="E1760" s="31">
        <v>756068</v>
      </c>
      <c r="F1760" s="31">
        <v>697246.69</v>
      </c>
      <c r="G1760" s="31">
        <v>58821.310000000056</v>
      </c>
      <c r="H1760" s="22">
        <v>92.220103218229042</v>
      </c>
      <c r="I1760" s="31">
        <v>78394.639999999898</v>
      </c>
      <c r="J1760" s="22">
        <v>12.667751524778808</v>
      </c>
    </row>
    <row r="1761" spans="1:10" hidden="1" x14ac:dyDescent="0.2">
      <c r="A1761" s="11" t="s">
        <v>101</v>
      </c>
      <c r="B1761" s="34" t="s">
        <v>102</v>
      </c>
      <c r="C1761" s="31">
        <v>594760.01</v>
      </c>
      <c r="D1761" s="31">
        <v>725771</v>
      </c>
      <c r="E1761" s="31">
        <v>722150</v>
      </c>
      <c r="F1761" s="31">
        <v>672758.69</v>
      </c>
      <c r="G1761" s="31">
        <v>49391.310000000056</v>
      </c>
      <c r="H1761" s="22">
        <v>93.160519282697493</v>
      </c>
      <c r="I1761" s="31">
        <v>77998.679999999935</v>
      </c>
      <c r="J1761" s="22">
        <v>13.114311434623843</v>
      </c>
    </row>
    <row r="1762" spans="1:10" hidden="1" x14ac:dyDescent="0.2">
      <c r="A1762" s="11" t="s">
        <v>103</v>
      </c>
      <c r="B1762" s="34" t="s">
        <v>104</v>
      </c>
      <c r="C1762" s="31">
        <v>487285.52</v>
      </c>
      <c r="D1762" s="31">
        <v>594894</v>
      </c>
      <c r="E1762" s="31">
        <v>594894</v>
      </c>
      <c r="F1762" s="31">
        <v>550177.96</v>
      </c>
      <c r="G1762" s="31">
        <v>44716.040000000037</v>
      </c>
      <c r="H1762" s="22">
        <v>92.483360060783937</v>
      </c>
      <c r="I1762" s="31">
        <v>62892.439999999944</v>
      </c>
      <c r="J1762" s="22">
        <v>12.906691748197233</v>
      </c>
    </row>
    <row r="1763" spans="1:10" hidden="1" x14ac:dyDescent="0.2">
      <c r="A1763" s="11" t="s">
        <v>105</v>
      </c>
      <c r="B1763" s="34" t="s">
        <v>106</v>
      </c>
      <c r="C1763" s="31">
        <v>487285.52</v>
      </c>
      <c r="D1763" s="31">
        <v>594894</v>
      </c>
      <c r="E1763" s="31">
        <v>594894</v>
      </c>
      <c r="F1763" s="31">
        <v>550177.96</v>
      </c>
      <c r="G1763" s="31">
        <v>44716.040000000037</v>
      </c>
      <c r="H1763" s="22">
        <v>92.483360060783937</v>
      </c>
      <c r="I1763" s="31">
        <v>62892.439999999944</v>
      </c>
      <c r="J1763" s="22">
        <v>12.906691748197233</v>
      </c>
    </row>
    <row r="1764" spans="1:10" hidden="1" x14ac:dyDescent="0.2">
      <c r="A1764" s="11" t="s">
        <v>107</v>
      </c>
      <c r="B1764" s="34" t="s">
        <v>108</v>
      </c>
      <c r="C1764" s="31">
        <v>107474.49</v>
      </c>
      <c r="D1764" s="31">
        <v>130877</v>
      </c>
      <c r="E1764" s="31">
        <v>127256</v>
      </c>
      <c r="F1764" s="31">
        <v>122580.73</v>
      </c>
      <c r="G1764" s="31">
        <v>4675.2700000000041</v>
      </c>
      <c r="H1764" s="22">
        <v>96.326090714779653</v>
      </c>
      <c r="I1764" s="31">
        <v>15106.239999999991</v>
      </c>
      <c r="J1764" s="22">
        <v>14.055651717909996</v>
      </c>
    </row>
    <row r="1765" spans="1:10" hidden="1" x14ac:dyDescent="0.2">
      <c r="A1765" s="11" t="s">
        <v>109</v>
      </c>
      <c r="B1765" s="34" t="s">
        <v>110</v>
      </c>
      <c r="C1765" s="31">
        <v>24092.04</v>
      </c>
      <c r="D1765" s="31">
        <v>33918</v>
      </c>
      <c r="E1765" s="31">
        <v>33918</v>
      </c>
      <c r="F1765" s="31">
        <v>24488</v>
      </c>
      <c r="G1765" s="31">
        <v>9430</v>
      </c>
      <c r="H1765" s="22">
        <v>72.197653163512001</v>
      </c>
      <c r="I1765" s="31">
        <v>395.95999999999913</v>
      </c>
      <c r="J1765" s="22">
        <v>1.6435303942712949</v>
      </c>
    </row>
    <row r="1766" spans="1:10" hidden="1" x14ac:dyDescent="0.2">
      <c r="A1766" s="11" t="s">
        <v>111</v>
      </c>
      <c r="B1766" s="34" t="s">
        <v>112</v>
      </c>
      <c r="C1766" s="31">
        <v>16749.5</v>
      </c>
      <c r="D1766" s="31">
        <v>11218</v>
      </c>
      <c r="E1766" s="31">
        <v>11218</v>
      </c>
      <c r="F1766" s="31">
        <v>11218</v>
      </c>
      <c r="G1766" s="31">
        <v>0</v>
      </c>
      <c r="H1766" s="22">
        <v>100</v>
      </c>
      <c r="I1766" s="31">
        <v>-5531.5</v>
      </c>
      <c r="J1766" s="22">
        <v>-33.024866413922808</v>
      </c>
    </row>
    <row r="1767" spans="1:10" hidden="1" x14ac:dyDescent="0.2">
      <c r="A1767" s="11" t="s">
        <v>113</v>
      </c>
      <c r="B1767" s="34" t="s">
        <v>114</v>
      </c>
      <c r="C1767" s="31">
        <v>2350</v>
      </c>
      <c r="D1767" s="31">
        <v>10700</v>
      </c>
      <c r="E1767" s="31">
        <v>10700</v>
      </c>
      <c r="F1767" s="31">
        <v>10700</v>
      </c>
      <c r="G1767" s="31">
        <v>0</v>
      </c>
      <c r="H1767" s="22">
        <v>100</v>
      </c>
      <c r="I1767" s="31">
        <v>8350</v>
      </c>
      <c r="J1767" s="22">
        <v>355.31914893617022</v>
      </c>
    </row>
    <row r="1768" spans="1:10" hidden="1" x14ac:dyDescent="0.2">
      <c r="A1768" s="11" t="s">
        <v>115</v>
      </c>
      <c r="B1768" s="34" t="s">
        <v>116</v>
      </c>
      <c r="C1768" s="31">
        <v>4992.54</v>
      </c>
      <c r="D1768" s="31">
        <v>12000</v>
      </c>
      <c r="E1768" s="31">
        <v>12000</v>
      </c>
      <c r="F1768" s="31">
        <v>2570</v>
      </c>
      <c r="G1768" s="31">
        <v>9430</v>
      </c>
      <c r="H1768" s="22">
        <v>21.416666666666668</v>
      </c>
      <c r="I1768" s="31">
        <v>-2422.54</v>
      </c>
      <c r="J1768" s="22">
        <v>-48.523196609341134</v>
      </c>
    </row>
    <row r="1769" spans="1:10" hidden="1" x14ac:dyDescent="0.2">
      <c r="A1769" s="24" t="s">
        <v>169</v>
      </c>
      <c r="B1769" s="40" t="s">
        <v>170</v>
      </c>
      <c r="C1769" s="30">
        <v>3303806.9000000004</v>
      </c>
      <c r="D1769" s="30">
        <v>3312727</v>
      </c>
      <c r="E1769" s="30">
        <v>3381365</v>
      </c>
      <c r="F1769" s="30">
        <v>3291594.21</v>
      </c>
      <c r="G1769" s="30">
        <v>89770.790000000037</v>
      </c>
      <c r="H1769" s="26">
        <v>97.345131625837496</v>
      </c>
      <c r="I1769" s="30">
        <v>-12212.69000000041</v>
      </c>
      <c r="J1769" s="26">
        <v>-0.36965507881228632</v>
      </c>
    </row>
    <row r="1770" spans="1:10" hidden="1" x14ac:dyDescent="0.2">
      <c r="A1770" s="11" t="s">
        <v>99</v>
      </c>
      <c r="B1770" s="34" t="s">
        <v>100</v>
      </c>
      <c r="C1770" s="31">
        <v>3287196.9000000004</v>
      </c>
      <c r="D1770" s="31">
        <v>3272727</v>
      </c>
      <c r="E1770" s="31">
        <v>3341365</v>
      </c>
      <c r="F1770" s="31">
        <v>3263734.21</v>
      </c>
      <c r="G1770" s="31">
        <v>77630.790000000037</v>
      </c>
      <c r="H1770" s="22">
        <v>97.676674353146097</v>
      </c>
      <c r="I1770" s="31">
        <v>-23462.69000000041</v>
      </c>
      <c r="J1770" s="22">
        <v>-0.71375979942061463</v>
      </c>
    </row>
    <row r="1771" spans="1:10" hidden="1" x14ac:dyDescent="0.2">
      <c r="A1771" s="11" t="s">
        <v>101</v>
      </c>
      <c r="B1771" s="34" t="s">
        <v>102</v>
      </c>
      <c r="C1771" s="31">
        <v>3206529.4000000004</v>
      </c>
      <c r="D1771" s="31">
        <v>3169448</v>
      </c>
      <c r="E1771" s="31">
        <v>3248086</v>
      </c>
      <c r="F1771" s="31">
        <v>3178339.7199999997</v>
      </c>
      <c r="G1771" s="31">
        <v>69746.280000000261</v>
      </c>
      <c r="H1771" s="22">
        <v>97.852696018516738</v>
      </c>
      <c r="I1771" s="31">
        <v>-28189.680000000633</v>
      </c>
      <c r="J1771" s="22">
        <v>-0.87913368266639225</v>
      </c>
    </row>
    <row r="1772" spans="1:10" hidden="1" x14ac:dyDescent="0.2">
      <c r="A1772" s="11" t="s">
        <v>103</v>
      </c>
      <c r="B1772" s="34" t="s">
        <v>104</v>
      </c>
      <c r="C1772" s="31">
        <v>2641234.91</v>
      </c>
      <c r="D1772" s="31">
        <v>2597908</v>
      </c>
      <c r="E1772" s="31">
        <v>2676546</v>
      </c>
      <c r="F1772" s="31">
        <v>2625152.48</v>
      </c>
      <c r="G1772" s="31">
        <v>51393.520000000019</v>
      </c>
      <c r="H1772" s="22">
        <v>98.079856651071935</v>
      </c>
      <c r="I1772" s="31">
        <v>-16082.430000000168</v>
      </c>
      <c r="J1772" s="22">
        <v>-0.60889813091256428</v>
      </c>
    </row>
    <row r="1773" spans="1:10" hidden="1" x14ac:dyDescent="0.2">
      <c r="A1773" s="11" t="s">
        <v>105</v>
      </c>
      <c r="B1773" s="34" t="s">
        <v>106</v>
      </c>
      <c r="C1773" s="31">
        <v>2641234.91</v>
      </c>
      <c r="D1773" s="31">
        <v>2597908</v>
      </c>
      <c r="E1773" s="31">
        <v>2676546</v>
      </c>
      <c r="F1773" s="31">
        <v>2625152.48</v>
      </c>
      <c r="G1773" s="31">
        <v>51393.520000000019</v>
      </c>
      <c r="H1773" s="22">
        <v>98.079856651071935</v>
      </c>
      <c r="I1773" s="31">
        <v>-16082.430000000168</v>
      </c>
      <c r="J1773" s="22">
        <v>-0.60889813091256428</v>
      </c>
    </row>
    <row r="1774" spans="1:10" hidden="1" x14ac:dyDescent="0.2">
      <c r="A1774" s="11" t="s">
        <v>107</v>
      </c>
      <c r="B1774" s="34" t="s">
        <v>108</v>
      </c>
      <c r="C1774" s="31">
        <v>565294.49</v>
      </c>
      <c r="D1774" s="31">
        <v>571540</v>
      </c>
      <c r="E1774" s="31">
        <v>571540</v>
      </c>
      <c r="F1774" s="31">
        <v>553187.24</v>
      </c>
      <c r="G1774" s="31">
        <v>18352.760000000009</v>
      </c>
      <c r="H1774" s="22">
        <v>96.788893165832661</v>
      </c>
      <c r="I1774" s="31">
        <v>-12107.25</v>
      </c>
      <c r="J1774" s="22">
        <v>-2.1417597755109909</v>
      </c>
    </row>
    <row r="1775" spans="1:10" hidden="1" x14ac:dyDescent="0.2">
      <c r="A1775" s="11" t="s">
        <v>109</v>
      </c>
      <c r="B1775" s="34" t="s">
        <v>110</v>
      </c>
      <c r="C1775" s="31">
        <v>80667.5</v>
      </c>
      <c r="D1775" s="31">
        <v>103279</v>
      </c>
      <c r="E1775" s="31">
        <v>93279</v>
      </c>
      <c r="F1775" s="31">
        <v>85394.49</v>
      </c>
      <c r="G1775" s="31">
        <v>7884.5099999999948</v>
      </c>
      <c r="H1775" s="22">
        <v>91.547390087801119</v>
      </c>
      <c r="I1775" s="31">
        <v>4726.9900000000052</v>
      </c>
      <c r="J1775" s="22">
        <v>5.8598444230948132</v>
      </c>
    </row>
    <row r="1776" spans="1:10" hidden="1" x14ac:dyDescent="0.2">
      <c r="A1776" s="11" t="s">
        <v>111</v>
      </c>
      <c r="B1776" s="34" t="s">
        <v>112</v>
      </c>
      <c r="C1776" s="31">
        <v>50506.5</v>
      </c>
      <c r="D1776" s="31">
        <v>63499</v>
      </c>
      <c r="E1776" s="31">
        <v>61499</v>
      </c>
      <c r="F1776" s="31">
        <v>58574.5</v>
      </c>
      <c r="G1776" s="31">
        <v>2924.5</v>
      </c>
      <c r="H1776" s="22">
        <v>95.244638124197138</v>
      </c>
      <c r="I1776" s="31">
        <v>8068</v>
      </c>
      <c r="J1776" s="22">
        <v>15.974181540989775</v>
      </c>
    </row>
    <row r="1777" spans="1:10" hidden="1" x14ac:dyDescent="0.2">
      <c r="A1777" s="11" t="s">
        <v>113</v>
      </c>
      <c r="B1777" s="34" t="s">
        <v>114</v>
      </c>
      <c r="C1777" s="31">
        <v>26520</v>
      </c>
      <c r="D1777" s="31">
        <v>36500</v>
      </c>
      <c r="E1777" s="31">
        <v>26500</v>
      </c>
      <c r="F1777" s="31">
        <v>22186</v>
      </c>
      <c r="G1777" s="31">
        <v>4314</v>
      </c>
      <c r="H1777" s="22">
        <v>83.720754716981133</v>
      </c>
      <c r="I1777" s="31">
        <v>-4334</v>
      </c>
      <c r="J1777" s="22">
        <v>-16.342383107088992</v>
      </c>
    </row>
    <row r="1778" spans="1:10" hidden="1" x14ac:dyDescent="0.2">
      <c r="A1778" s="11" t="s">
        <v>115</v>
      </c>
      <c r="B1778" s="34" t="s">
        <v>116</v>
      </c>
      <c r="C1778" s="31">
        <v>3641</v>
      </c>
      <c r="D1778" s="31">
        <v>3280</v>
      </c>
      <c r="E1778" s="31">
        <v>5280</v>
      </c>
      <c r="F1778" s="31">
        <v>4633.99</v>
      </c>
      <c r="G1778" s="31">
        <v>646.01000000000022</v>
      </c>
      <c r="H1778" s="22">
        <v>87.764962121212122</v>
      </c>
      <c r="I1778" s="31">
        <v>992.98999999999978</v>
      </c>
      <c r="J1778" s="22">
        <v>27.272452622905789</v>
      </c>
    </row>
    <row r="1779" spans="1:10" hidden="1" x14ac:dyDescent="0.2">
      <c r="A1779" s="11" t="s">
        <v>135</v>
      </c>
      <c r="B1779" s="34" t="s">
        <v>136</v>
      </c>
      <c r="C1779" s="31">
        <v>16610</v>
      </c>
      <c r="D1779" s="31">
        <v>40000</v>
      </c>
      <c r="E1779" s="31">
        <v>40000</v>
      </c>
      <c r="F1779" s="31">
        <v>27860</v>
      </c>
      <c r="G1779" s="31">
        <v>12140</v>
      </c>
      <c r="H1779" s="22">
        <v>69.650000000000006</v>
      </c>
      <c r="I1779" s="31">
        <v>11250</v>
      </c>
      <c r="J1779" s="22">
        <v>67.730282962071044</v>
      </c>
    </row>
    <row r="1780" spans="1:10" hidden="1" x14ac:dyDescent="0.2">
      <c r="A1780" s="11" t="s">
        <v>137</v>
      </c>
      <c r="B1780" s="34" t="s">
        <v>138</v>
      </c>
      <c r="C1780" s="31">
        <v>16610</v>
      </c>
      <c r="D1780" s="31">
        <v>40000</v>
      </c>
      <c r="E1780" s="31">
        <v>40000</v>
      </c>
      <c r="F1780" s="31">
        <v>27860</v>
      </c>
      <c r="G1780" s="31">
        <v>12140</v>
      </c>
      <c r="H1780" s="22">
        <v>69.650000000000006</v>
      </c>
      <c r="I1780" s="31">
        <v>11250</v>
      </c>
      <c r="J1780" s="22">
        <v>67.730282962071044</v>
      </c>
    </row>
    <row r="1781" spans="1:10" hidden="1" x14ac:dyDescent="0.2">
      <c r="A1781" s="11" t="s">
        <v>139</v>
      </c>
      <c r="B1781" s="34" t="s">
        <v>140</v>
      </c>
      <c r="C1781" s="31">
        <v>16610</v>
      </c>
      <c r="D1781" s="31">
        <v>40000</v>
      </c>
      <c r="E1781" s="31">
        <v>40000</v>
      </c>
      <c r="F1781" s="31">
        <v>27860</v>
      </c>
      <c r="G1781" s="31">
        <v>12140</v>
      </c>
      <c r="H1781" s="22">
        <v>69.650000000000006</v>
      </c>
      <c r="I1781" s="31">
        <v>11250</v>
      </c>
      <c r="J1781" s="22">
        <v>67.730282962071044</v>
      </c>
    </row>
    <row r="1782" spans="1:10" hidden="1" x14ac:dyDescent="0.2">
      <c r="A1782" s="24" t="s">
        <v>171</v>
      </c>
      <c r="B1782" s="40" t="s">
        <v>172</v>
      </c>
      <c r="C1782" s="30">
        <v>165290</v>
      </c>
      <c r="D1782" s="30">
        <v>159860</v>
      </c>
      <c r="E1782" s="30">
        <v>173670</v>
      </c>
      <c r="F1782" s="30">
        <v>150860</v>
      </c>
      <c r="G1782" s="30">
        <v>22810</v>
      </c>
      <c r="H1782" s="26">
        <v>86.865895088386026</v>
      </c>
      <c r="I1782" s="30">
        <v>-14430</v>
      </c>
      <c r="J1782" s="26">
        <v>-8.7301107145017767</v>
      </c>
    </row>
    <row r="1783" spans="1:10" hidden="1" x14ac:dyDescent="0.2">
      <c r="A1783" s="11" t="s">
        <v>99</v>
      </c>
      <c r="B1783" s="34" t="s">
        <v>100</v>
      </c>
      <c r="C1783" s="31">
        <v>165290</v>
      </c>
      <c r="D1783" s="31">
        <v>159860</v>
      </c>
      <c r="E1783" s="31">
        <v>173670</v>
      </c>
      <c r="F1783" s="31">
        <v>150860</v>
      </c>
      <c r="G1783" s="31">
        <v>22810</v>
      </c>
      <c r="H1783" s="22">
        <v>86.865895088386026</v>
      </c>
      <c r="I1783" s="31">
        <v>-14430</v>
      </c>
      <c r="J1783" s="22">
        <v>-8.7301107145017767</v>
      </c>
    </row>
    <row r="1784" spans="1:10" hidden="1" x14ac:dyDescent="0.2">
      <c r="A1784" s="11" t="s">
        <v>109</v>
      </c>
      <c r="B1784" s="34" t="s">
        <v>110</v>
      </c>
      <c r="C1784" s="31">
        <v>149000</v>
      </c>
      <c r="D1784" s="31">
        <v>140000</v>
      </c>
      <c r="E1784" s="31">
        <v>140000</v>
      </c>
      <c r="F1784" s="31">
        <v>119000</v>
      </c>
      <c r="G1784" s="31">
        <v>21000</v>
      </c>
      <c r="H1784" s="22">
        <v>85</v>
      </c>
      <c r="I1784" s="31">
        <v>-30000</v>
      </c>
      <c r="J1784" s="22">
        <v>-20.134228187919462</v>
      </c>
    </row>
    <row r="1785" spans="1:10" hidden="1" x14ac:dyDescent="0.2">
      <c r="A1785" s="11" t="s">
        <v>111</v>
      </c>
      <c r="B1785" s="34" t="s">
        <v>112</v>
      </c>
      <c r="C1785" s="31">
        <v>0</v>
      </c>
      <c r="D1785" s="31">
        <v>140000</v>
      </c>
      <c r="E1785" s="31">
        <v>140000</v>
      </c>
      <c r="F1785" s="31">
        <v>119000</v>
      </c>
      <c r="G1785" s="31">
        <v>21000</v>
      </c>
      <c r="H1785" s="22">
        <v>85</v>
      </c>
      <c r="I1785" s="31">
        <v>119000</v>
      </c>
      <c r="J1785" s="22">
        <v>0</v>
      </c>
    </row>
    <row r="1786" spans="1:10" ht="25.5" hidden="1" x14ac:dyDescent="0.2">
      <c r="A1786" s="11" t="s">
        <v>129</v>
      </c>
      <c r="B1786" s="34" t="s">
        <v>130</v>
      </c>
      <c r="C1786" s="31">
        <v>149000</v>
      </c>
      <c r="D1786" s="31">
        <v>0</v>
      </c>
      <c r="E1786" s="31">
        <v>0</v>
      </c>
      <c r="F1786" s="31">
        <v>0</v>
      </c>
      <c r="G1786" s="31">
        <v>0</v>
      </c>
      <c r="H1786" s="22">
        <v>0</v>
      </c>
      <c r="I1786" s="31">
        <v>-149000</v>
      </c>
      <c r="J1786" s="22">
        <v>-100</v>
      </c>
    </row>
    <row r="1787" spans="1:10" ht="25.5" hidden="1" x14ac:dyDescent="0.2">
      <c r="A1787" s="11" t="s">
        <v>131</v>
      </c>
      <c r="B1787" s="34" t="s">
        <v>132</v>
      </c>
      <c r="C1787" s="31">
        <v>149000</v>
      </c>
      <c r="D1787" s="31">
        <v>0</v>
      </c>
      <c r="E1787" s="31">
        <v>0</v>
      </c>
      <c r="F1787" s="31">
        <v>0</v>
      </c>
      <c r="G1787" s="31">
        <v>0</v>
      </c>
      <c r="H1787" s="22">
        <v>0</v>
      </c>
      <c r="I1787" s="31">
        <v>-149000</v>
      </c>
      <c r="J1787" s="22">
        <v>-100</v>
      </c>
    </row>
    <row r="1788" spans="1:10" hidden="1" x14ac:dyDescent="0.2">
      <c r="A1788" s="11" t="s">
        <v>149</v>
      </c>
      <c r="B1788" s="34" t="s">
        <v>150</v>
      </c>
      <c r="C1788" s="31">
        <v>16290</v>
      </c>
      <c r="D1788" s="31">
        <v>19860</v>
      </c>
      <c r="E1788" s="31">
        <v>33670</v>
      </c>
      <c r="F1788" s="31">
        <v>31860</v>
      </c>
      <c r="G1788" s="31">
        <v>1810</v>
      </c>
      <c r="H1788" s="22">
        <v>94.62429462429462</v>
      </c>
      <c r="I1788" s="31">
        <v>15570</v>
      </c>
      <c r="J1788" s="22">
        <v>95.58011049723757</v>
      </c>
    </row>
    <row r="1789" spans="1:10" hidden="1" x14ac:dyDescent="0.2">
      <c r="A1789" s="11" t="s">
        <v>151</v>
      </c>
      <c r="B1789" s="34" t="s">
        <v>152</v>
      </c>
      <c r="C1789" s="31">
        <v>16290</v>
      </c>
      <c r="D1789" s="31">
        <v>19860</v>
      </c>
      <c r="E1789" s="31">
        <v>33670</v>
      </c>
      <c r="F1789" s="31">
        <v>31860</v>
      </c>
      <c r="G1789" s="31">
        <v>1810</v>
      </c>
      <c r="H1789" s="22">
        <v>94.62429462429462</v>
      </c>
      <c r="I1789" s="31">
        <v>15570</v>
      </c>
      <c r="J1789" s="22">
        <v>95.58011049723757</v>
      </c>
    </row>
    <row r="1790" spans="1:10" hidden="1" x14ac:dyDescent="0.2">
      <c r="A1790" s="24" t="s">
        <v>99</v>
      </c>
      <c r="B1790" s="40" t="s">
        <v>173</v>
      </c>
      <c r="C1790" s="30">
        <v>11361198.33</v>
      </c>
      <c r="D1790" s="30">
        <v>8388102</v>
      </c>
      <c r="E1790" s="30">
        <v>8612908.5999999996</v>
      </c>
      <c r="F1790" s="30">
        <v>8406371.9000000004</v>
      </c>
      <c r="G1790" s="30">
        <v>206536.69999999925</v>
      </c>
      <c r="H1790" s="26">
        <v>97.602009848333935</v>
      </c>
      <c r="I1790" s="30">
        <v>-2954826.4299999997</v>
      </c>
      <c r="J1790" s="26">
        <v>-26.008052532606385</v>
      </c>
    </row>
    <row r="1791" spans="1:10" hidden="1" x14ac:dyDescent="0.2">
      <c r="A1791" s="11" t="s">
        <v>99</v>
      </c>
      <c r="B1791" s="34" t="s">
        <v>100</v>
      </c>
      <c r="C1791" s="31">
        <v>11237058.33</v>
      </c>
      <c r="D1791" s="31">
        <v>8388102</v>
      </c>
      <c r="E1791" s="31">
        <v>8224308.5999999996</v>
      </c>
      <c r="F1791" s="31">
        <v>8019398.9000000004</v>
      </c>
      <c r="G1791" s="31">
        <v>204909.69999999925</v>
      </c>
      <c r="H1791" s="22">
        <v>97.508487218001534</v>
      </c>
      <c r="I1791" s="31">
        <v>-3217659.4299999997</v>
      </c>
      <c r="J1791" s="22">
        <v>-28.63435728022958</v>
      </c>
    </row>
    <row r="1792" spans="1:10" hidden="1" x14ac:dyDescent="0.2">
      <c r="A1792" s="11" t="s">
        <v>109</v>
      </c>
      <c r="B1792" s="34" t="s">
        <v>110</v>
      </c>
      <c r="C1792" s="31">
        <v>6263813.5199999996</v>
      </c>
      <c r="D1792" s="31">
        <v>0</v>
      </c>
      <c r="E1792" s="31">
        <v>0</v>
      </c>
      <c r="F1792" s="31">
        <v>0</v>
      </c>
      <c r="G1792" s="31">
        <v>0</v>
      </c>
      <c r="H1792" s="22">
        <v>0</v>
      </c>
      <c r="I1792" s="31">
        <v>-6263813.5199999996</v>
      </c>
      <c r="J1792" s="22">
        <v>-100</v>
      </c>
    </row>
    <row r="1793" spans="1:10" ht="25.5" hidden="1" x14ac:dyDescent="0.2">
      <c r="A1793" s="11" t="s">
        <v>129</v>
      </c>
      <c r="B1793" s="34" t="s">
        <v>130</v>
      </c>
      <c r="C1793" s="31">
        <v>6263813.5199999996</v>
      </c>
      <c r="D1793" s="31">
        <v>0</v>
      </c>
      <c r="E1793" s="31">
        <v>0</v>
      </c>
      <c r="F1793" s="31">
        <v>0</v>
      </c>
      <c r="G1793" s="31">
        <v>0</v>
      </c>
      <c r="H1793" s="22">
        <v>0</v>
      </c>
      <c r="I1793" s="31">
        <v>-6263813.5199999996</v>
      </c>
      <c r="J1793" s="22">
        <v>-100</v>
      </c>
    </row>
    <row r="1794" spans="1:10" ht="25.5" hidden="1" x14ac:dyDescent="0.2">
      <c r="A1794" s="11" t="s">
        <v>131</v>
      </c>
      <c r="B1794" s="34" t="s">
        <v>132</v>
      </c>
      <c r="C1794" s="31">
        <v>6263813.5199999996</v>
      </c>
      <c r="D1794" s="31">
        <v>0</v>
      </c>
      <c r="E1794" s="31">
        <v>0</v>
      </c>
      <c r="F1794" s="31">
        <v>0</v>
      </c>
      <c r="G1794" s="31">
        <v>0</v>
      </c>
      <c r="H1794" s="22">
        <v>0</v>
      </c>
      <c r="I1794" s="31">
        <v>-6263813.5199999996</v>
      </c>
      <c r="J1794" s="22">
        <v>-100</v>
      </c>
    </row>
    <row r="1795" spans="1:10" hidden="1" x14ac:dyDescent="0.2">
      <c r="A1795" s="11" t="s">
        <v>174</v>
      </c>
      <c r="B1795" s="34" t="s">
        <v>175</v>
      </c>
      <c r="C1795" s="31">
        <v>4523859.97</v>
      </c>
      <c r="D1795" s="31">
        <v>8273301</v>
      </c>
      <c r="E1795" s="31">
        <v>8109507.5999999996</v>
      </c>
      <c r="F1795" s="31">
        <v>7904620.6900000004</v>
      </c>
      <c r="G1795" s="31">
        <v>204886.90999999922</v>
      </c>
      <c r="H1795" s="22">
        <v>97.473497527766057</v>
      </c>
      <c r="I1795" s="31">
        <v>3380760.7200000007</v>
      </c>
      <c r="J1795" s="22">
        <v>74.731772035817471</v>
      </c>
    </row>
    <row r="1796" spans="1:10" hidden="1" x14ac:dyDescent="0.2">
      <c r="A1796" s="11" t="s">
        <v>176</v>
      </c>
      <c r="B1796" s="34" t="s">
        <v>177</v>
      </c>
      <c r="C1796" s="31">
        <v>4523859.97</v>
      </c>
      <c r="D1796" s="31">
        <v>8273301</v>
      </c>
      <c r="E1796" s="31">
        <v>8109507.5999999996</v>
      </c>
      <c r="F1796" s="31">
        <v>7904620.6900000004</v>
      </c>
      <c r="G1796" s="31">
        <v>204886.90999999922</v>
      </c>
      <c r="H1796" s="22">
        <v>97.473497527766057</v>
      </c>
      <c r="I1796" s="31">
        <v>3380760.7200000007</v>
      </c>
      <c r="J1796" s="22">
        <v>74.731772035817471</v>
      </c>
    </row>
    <row r="1797" spans="1:10" hidden="1" x14ac:dyDescent="0.2">
      <c r="A1797" s="11" t="s">
        <v>149</v>
      </c>
      <c r="B1797" s="34" t="s">
        <v>150</v>
      </c>
      <c r="C1797" s="31">
        <v>449384.84</v>
      </c>
      <c r="D1797" s="31">
        <v>114801</v>
      </c>
      <c r="E1797" s="31">
        <v>114801</v>
      </c>
      <c r="F1797" s="31">
        <v>114778.21</v>
      </c>
      <c r="G1797" s="31">
        <v>22.789999999993597</v>
      </c>
      <c r="H1797" s="22">
        <v>99.98014825654829</v>
      </c>
      <c r="I1797" s="31">
        <v>-334606.63</v>
      </c>
      <c r="J1797" s="22">
        <v>-74.458815744652185</v>
      </c>
    </row>
    <row r="1798" spans="1:10" hidden="1" x14ac:dyDescent="0.2">
      <c r="A1798" s="11" t="s">
        <v>151</v>
      </c>
      <c r="B1798" s="34" t="s">
        <v>152</v>
      </c>
      <c r="C1798" s="31">
        <v>449384.84</v>
      </c>
      <c r="D1798" s="31">
        <v>114801</v>
      </c>
      <c r="E1798" s="31">
        <v>114801</v>
      </c>
      <c r="F1798" s="31">
        <v>114778.21</v>
      </c>
      <c r="G1798" s="31">
        <v>22.789999999993597</v>
      </c>
      <c r="H1798" s="22">
        <v>99.98014825654829</v>
      </c>
      <c r="I1798" s="31">
        <v>-334606.63</v>
      </c>
      <c r="J1798" s="22">
        <v>-74.458815744652185</v>
      </c>
    </row>
    <row r="1799" spans="1:10" hidden="1" x14ac:dyDescent="0.2">
      <c r="A1799" s="11" t="s">
        <v>135</v>
      </c>
      <c r="B1799" s="34" t="s">
        <v>136</v>
      </c>
      <c r="C1799" s="31">
        <v>124140</v>
      </c>
      <c r="D1799" s="31">
        <v>0</v>
      </c>
      <c r="E1799" s="31">
        <v>388600</v>
      </c>
      <c r="F1799" s="31">
        <v>386973</v>
      </c>
      <c r="G1799" s="31">
        <v>1627</v>
      </c>
      <c r="H1799" s="22">
        <v>99.581317550180131</v>
      </c>
      <c r="I1799" s="31">
        <v>262833</v>
      </c>
      <c r="J1799" s="22">
        <v>211.72305461575644</v>
      </c>
    </row>
    <row r="1800" spans="1:10" hidden="1" x14ac:dyDescent="0.2">
      <c r="A1800" s="11" t="s">
        <v>137</v>
      </c>
      <c r="B1800" s="34" t="s">
        <v>138</v>
      </c>
      <c r="C1800" s="31">
        <v>0</v>
      </c>
      <c r="D1800" s="31">
        <v>0</v>
      </c>
      <c r="E1800" s="31">
        <v>220000</v>
      </c>
      <c r="F1800" s="31">
        <v>218440</v>
      </c>
      <c r="G1800" s="31">
        <v>1560</v>
      </c>
      <c r="H1800" s="22">
        <v>99.290909090909096</v>
      </c>
      <c r="I1800" s="31">
        <v>218440</v>
      </c>
      <c r="J1800" s="22">
        <v>0</v>
      </c>
    </row>
    <row r="1801" spans="1:10" hidden="1" x14ac:dyDescent="0.2">
      <c r="A1801" s="11" t="s">
        <v>139</v>
      </c>
      <c r="B1801" s="34" t="s">
        <v>140</v>
      </c>
      <c r="C1801" s="31">
        <v>0</v>
      </c>
      <c r="D1801" s="31">
        <v>0</v>
      </c>
      <c r="E1801" s="31">
        <v>220000</v>
      </c>
      <c r="F1801" s="31">
        <v>218440</v>
      </c>
      <c r="G1801" s="31">
        <v>1560</v>
      </c>
      <c r="H1801" s="22">
        <v>99.290909090909096</v>
      </c>
      <c r="I1801" s="31">
        <v>218440</v>
      </c>
      <c r="J1801" s="22">
        <v>0</v>
      </c>
    </row>
    <row r="1802" spans="1:10" hidden="1" x14ac:dyDescent="0.2">
      <c r="A1802" s="11" t="s">
        <v>178</v>
      </c>
      <c r="B1802" s="34" t="s">
        <v>179</v>
      </c>
      <c r="C1802" s="31">
        <v>124140</v>
      </c>
      <c r="D1802" s="31">
        <v>0</v>
      </c>
      <c r="E1802" s="31">
        <v>168600</v>
      </c>
      <c r="F1802" s="31">
        <v>168533</v>
      </c>
      <c r="G1802" s="31">
        <v>67</v>
      </c>
      <c r="H1802" s="22">
        <v>99.960260972716483</v>
      </c>
      <c r="I1802" s="31">
        <v>44393</v>
      </c>
      <c r="J1802" s="22">
        <v>35.76043177058159</v>
      </c>
    </row>
    <row r="1803" spans="1:10" hidden="1" x14ac:dyDescent="0.2">
      <c r="A1803" s="11" t="s">
        <v>180</v>
      </c>
      <c r="B1803" s="34" t="s">
        <v>181</v>
      </c>
      <c r="C1803" s="31">
        <v>124140</v>
      </c>
      <c r="D1803" s="31">
        <v>0</v>
      </c>
      <c r="E1803" s="31">
        <v>168600</v>
      </c>
      <c r="F1803" s="31">
        <v>168533</v>
      </c>
      <c r="G1803" s="31">
        <v>67</v>
      </c>
      <c r="H1803" s="22">
        <v>99.960260972716483</v>
      </c>
      <c r="I1803" s="31">
        <v>44393</v>
      </c>
      <c r="J1803" s="22">
        <v>35.76043177058159</v>
      </c>
    </row>
    <row r="1804" spans="1:10" ht="25.5" hidden="1" x14ac:dyDescent="0.2">
      <c r="A1804" s="24" t="s">
        <v>105</v>
      </c>
      <c r="B1804" s="40" t="s">
        <v>182</v>
      </c>
      <c r="C1804" s="30">
        <v>10911813.49</v>
      </c>
      <c r="D1804" s="30">
        <v>8273301</v>
      </c>
      <c r="E1804" s="30">
        <v>8278107.5999999996</v>
      </c>
      <c r="F1804" s="30">
        <v>8073153.6900000004</v>
      </c>
      <c r="G1804" s="30">
        <v>204953.90999999922</v>
      </c>
      <c r="H1804" s="26">
        <v>97.524145373515097</v>
      </c>
      <c r="I1804" s="30">
        <v>-2838659.8</v>
      </c>
      <c r="J1804" s="26">
        <v>-26.014555716164452</v>
      </c>
    </row>
    <row r="1805" spans="1:10" hidden="1" x14ac:dyDescent="0.2">
      <c r="A1805" s="11" t="s">
        <v>99</v>
      </c>
      <c r="B1805" s="34" t="s">
        <v>100</v>
      </c>
      <c r="C1805" s="31">
        <v>10787673.49</v>
      </c>
      <c r="D1805" s="31">
        <v>8273301</v>
      </c>
      <c r="E1805" s="31">
        <v>8109507.5999999996</v>
      </c>
      <c r="F1805" s="31">
        <v>7904620.6900000004</v>
      </c>
      <c r="G1805" s="31">
        <v>204886.90999999922</v>
      </c>
      <c r="H1805" s="22">
        <v>97.473497527766057</v>
      </c>
      <c r="I1805" s="31">
        <v>-2883052.8</v>
      </c>
      <c r="J1805" s="22">
        <v>-26.725436236761738</v>
      </c>
    </row>
    <row r="1806" spans="1:10" hidden="1" x14ac:dyDescent="0.2">
      <c r="A1806" s="11" t="s">
        <v>109</v>
      </c>
      <c r="B1806" s="34" t="s">
        <v>110</v>
      </c>
      <c r="C1806" s="31">
        <v>6263813.5199999996</v>
      </c>
      <c r="D1806" s="31">
        <v>0</v>
      </c>
      <c r="E1806" s="31">
        <v>0</v>
      </c>
      <c r="F1806" s="31">
        <v>0</v>
      </c>
      <c r="G1806" s="31">
        <v>0</v>
      </c>
      <c r="H1806" s="22">
        <v>0</v>
      </c>
      <c r="I1806" s="31">
        <v>-6263813.5199999996</v>
      </c>
      <c r="J1806" s="22">
        <v>-100</v>
      </c>
    </row>
    <row r="1807" spans="1:10" ht="25.5" hidden="1" x14ac:dyDescent="0.2">
      <c r="A1807" s="11" t="s">
        <v>129</v>
      </c>
      <c r="B1807" s="34" t="s">
        <v>130</v>
      </c>
      <c r="C1807" s="31">
        <v>6263813.5199999996</v>
      </c>
      <c r="D1807" s="31">
        <v>0</v>
      </c>
      <c r="E1807" s="31">
        <v>0</v>
      </c>
      <c r="F1807" s="31">
        <v>0</v>
      </c>
      <c r="G1807" s="31">
        <v>0</v>
      </c>
      <c r="H1807" s="22">
        <v>0</v>
      </c>
      <c r="I1807" s="31">
        <v>-6263813.5199999996</v>
      </c>
      <c r="J1807" s="22">
        <v>-100</v>
      </c>
    </row>
    <row r="1808" spans="1:10" ht="25.5" hidden="1" x14ac:dyDescent="0.2">
      <c r="A1808" s="11" t="s">
        <v>131</v>
      </c>
      <c r="B1808" s="34" t="s">
        <v>132</v>
      </c>
      <c r="C1808" s="31">
        <v>6263813.5199999996</v>
      </c>
      <c r="D1808" s="31">
        <v>0</v>
      </c>
      <c r="E1808" s="31">
        <v>0</v>
      </c>
      <c r="F1808" s="31">
        <v>0</v>
      </c>
      <c r="G1808" s="31">
        <v>0</v>
      </c>
      <c r="H1808" s="22">
        <v>0</v>
      </c>
      <c r="I1808" s="31">
        <v>-6263813.5199999996</v>
      </c>
      <c r="J1808" s="22">
        <v>-100</v>
      </c>
    </row>
    <row r="1809" spans="1:10" hidden="1" x14ac:dyDescent="0.2">
      <c r="A1809" s="11" t="s">
        <v>174</v>
      </c>
      <c r="B1809" s="34" t="s">
        <v>175</v>
      </c>
      <c r="C1809" s="31">
        <v>4523859.97</v>
      </c>
      <c r="D1809" s="31">
        <v>8273301</v>
      </c>
      <c r="E1809" s="31">
        <v>8109507.5999999996</v>
      </c>
      <c r="F1809" s="31">
        <v>7904620.6900000004</v>
      </c>
      <c r="G1809" s="31">
        <v>204886.90999999922</v>
      </c>
      <c r="H1809" s="22">
        <v>97.473497527766057</v>
      </c>
      <c r="I1809" s="31">
        <v>3380760.7200000007</v>
      </c>
      <c r="J1809" s="22">
        <v>74.731772035817471</v>
      </c>
    </row>
    <row r="1810" spans="1:10" hidden="1" x14ac:dyDescent="0.2">
      <c r="A1810" s="11" t="s">
        <v>176</v>
      </c>
      <c r="B1810" s="34" t="s">
        <v>177</v>
      </c>
      <c r="C1810" s="31">
        <v>4523859.97</v>
      </c>
      <c r="D1810" s="31">
        <v>8273301</v>
      </c>
      <c r="E1810" s="31">
        <v>8109507.5999999996</v>
      </c>
      <c r="F1810" s="31">
        <v>7904620.6900000004</v>
      </c>
      <c r="G1810" s="31">
        <v>204886.90999999922</v>
      </c>
      <c r="H1810" s="22">
        <v>97.473497527766057</v>
      </c>
      <c r="I1810" s="31">
        <v>3380760.7200000007</v>
      </c>
      <c r="J1810" s="22">
        <v>74.731772035817471</v>
      </c>
    </row>
    <row r="1811" spans="1:10" hidden="1" x14ac:dyDescent="0.2">
      <c r="A1811" s="11" t="s">
        <v>135</v>
      </c>
      <c r="B1811" s="34" t="s">
        <v>136</v>
      </c>
      <c r="C1811" s="31">
        <v>124140</v>
      </c>
      <c r="D1811" s="31">
        <v>0</v>
      </c>
      <c r="E1811" s="31">
        <v>168600</v>
      </c>
      <c r="F1811" s="31">
        <v>168533</v>
      </c>
      <c r="G1811" s="31">
        <v>67</v>
      </c>
      <c r="H1811" s="22">
        <v>99.960260972716483</v>
      </c>
      <c r="I1811" s="31">
        <v>44393</v>
      </c>
      <c r="J1811" s="22">
        <v>35.76043177058159</v>
      </c>
    </row>
    <row r="1812" spans="1:10" hidden="1" x14ac:dyDescent="0.2">
      <c r="A1812" s="11" t="s">
        <v>178</v>
      </c>
      <c r="B1812" s="34" t="s">
        <v>179</v>
      </c>
      <c r="C1812" s="31">
        <v>124140</v>
      </c>
      <c r="D1812" s="31">
        <v>0</v>
      </c>
      <c r="E1812" s="31">
        <v>168600</v>
      </c>
      <c r="F1812" s="31">
        <v>168533</v>
      </c>
      <c r="G1812" s="31">
        <v>67</v>
      </c>
      <c r="H1812" s="22">
        <v>99.960260972716483</v>
      </c>
      <c r="I1812" s="31">
        <v>44393</v>
      </c>
      <c r="J1812" s="22">
        <v>35.76043177058159</v>
      </c>
    </row>
    <row r="1813" spans="1:10" hidden="1" x14ac:dyDescent="0.2">
      <c r="A1813" s="11" t="s">
        <v>180</v>
      </c>
      <c r="B1813" s="34" t="s">
        <v>181</v>
      </c>
      <c r="C1813" s="31">
        <v>124140</v>
      </c>
      <c r="D1813" s="31">
        <v>0</v>
      </c>
      <c r="E1813" s="31">
        <v>168600</v>
      </c>
      <c r="F1813" s="31">
        <v>168533</v>
      </c>
      <c r="G1813" s="31">
        <v>67</v>
      </c>
      <c r="H1813" s="22">
        <v>99.960260972716483</v>
      </c>
      <c r="I1813" s="31">
        <v>44393</v>
      </c>
      <c r="J1813" s="22">
        <v>35.76043177058159</v>
      </c>
    </row>
    <row r="1814" spans="1:10" hidden="1" x14ac:dyDescent="0.2">
      <c r="A1814" s="24" t="s">
        <v>183</v>
      </c>
      <c r="B1814" s="40" t="s">
        <v>184</v>
      </c>
      <c r="C1814" s="30">
        <v>449384.84</v>
      </c>
      <c r="D1814" s="30">
        <v>114801</v>
      </c>
      <c r="E1814" s="30">
        <v>114801</v>
      </c>
      <c r="F1814" s="30">
        <v>114778.21</v>
      </c>
      <c r="G1814" s="30">
        <v>22.789999999993597</v>
      </c>
      <c r="H1814" s="26">
        <v>99.98014825654829</v>
      </c>
      <c r="I1814" s="30">
        <v>-334606.63</v>
      </c>
      <c r="J1814" s="26">
        <v>-74.458815744652185</v>
      </c>
    </row>
    <row r="1815" spans="1:10" hidden="1" x14ac:dyDescent="0.2">
      <c r="A1815" s="11" t="s">
        <v>99</v>
      </c>
      <c r="B1815" s="34" t="s">
        <v>100</v>
      </c>
      <c r="C1815" s="31">
        <v>449384.84</v>
      </c>
      <c r="D1815" s="31">
        <v>114801</v>
      </c>
      <c r="E1815" s="31">
        <v>114801</v>
      </c>
      <c r="F1815" s="31">
        <v>114778.21</v>
      </c>
      <c r="G1815" s="31">
        <v>22.789999999993597</v>
      </c>
      <c r="H1815" s="22">
        <v>99.98014825654829</v>
      </c>
      <c r="I1815" s="31">
        <v>-334606.63</v>
      </c>
      <c r="J1815" s="22">
        <v>-74.458815744652185</v>
      </c>
    </row>
    <row r="1816" spans="1:10" hidden="1" x14ac:dyDescent="0.2">
      <c r="A1816" s="11" t="s">
        <v>149</v>
      </c>
      <c r="B1816" s="34" t="s">
        <v>150</v>
      </c>
      <c r="C1816" s="31">
        <v>449384.84</v>
      </c>
      <c r="D1816" s="31">
        <v>114801</v>
      </c>
      <c r="E1816" s="31">
        <v>114801</v>
      </c>
      <c r="F1816" s="31">
        <v>114778.21</v>
      </c>
      <c r="G1816" s="31">
        <v>22.789999999993597</v>
      </c>
      <c r="H1816" s="22">
        <v>99.98014825654829</v>
      </c>
      <c r="I1816" s="31">
        <v>-334606.63</v>
      </c>
      <c r="J1816" s="22">
        <v>-74.458815744652185</v>
      </c>
    </row>
    <row r="1817" spans="1:10" hidden="1" x14ac:dyDescent="0.2">
      <c r="A1817" s="11" t="s">
        <v>151</v>
      </c>
      <c r="B1817" s="34" t="s">
        <v>152</v>
      </c>
      <c r="C1817" s="31">
        <v>449384.84</v>
      </c>
      <c r="D1817" s="31">
        <v>114801</v>
      </c>
      <c r="E1817" s="31">
        <v>114801</v>
      </c>
      <c r="F1817" s="31">
        <v>114778.21</v>
      </c>
      <c r="G1817" s="31">
        <v>22.789999999993597</v>
      </c>
      <c r="H1817" s="22">
        <v>99.98014825654829</v>
      </c>
      <c r="I1817" s="31">
        <v>-334606.63</v>
      </c>
      <c r="J1817" s="22">
        <v>-74.458815744652185</v>
      </c>
    </row>
    <row r="1818" spans="1:10" hidden="1" x14ac:dyDescent="0.2">
      <c r="A1818" s="24" t="s">
        <v>185</v>
      </c>
      <c r="B1818" s="40" t="s">
        <v>186</v>
      </c>
      <c r="C1818" s="30">
        <v>0</v>
      </c>
      <c r="D1818" s="30">
        <v>0</v>
      </c>
      <c r="E1818" s="30">
        <v>220000</v>
      </c>
      <c r="F1818" s="30">
        <v>218440</v>
      </c>
      <c r="G1818" s="30">
        <v>1560</v>
      </c>
      <c r="H1818" s="26">
        <v>99.290909090909096</v>
      </c>
      <c r="I1818" s="30">
        <v>218440</v>
      </c>
      <c r="J1818" s="26">
        <v>0</v>
      </c>
    </row>
    <row r="1819" spans="1:10" hidden="1" x14ac:dyDescent="0.2">
      <c r="A1819" s="11" t="s">
        <v>135</v>
      </c>
      <c r="B1819" s="34" t="s">
        <v>136</v>
      </c>
      <c r="C1819" s="31">
        <v>0</v>
      </c>
      <c r="D1819" s="31">
        <v>0</v>
      </c>
      <c r="E1819" s="31">
        <v>220000</v>
      </c>
      <c r="F1819" s="31">
        <v>218440</v>
      </c>
      <c r="G1819" s="31">
        <v>1560</v>
      </c>
      <c r="H1819" s="22">
        <v>99.290909090909096</v>
      </c>
      <c r="I1819" s="31">
        <v>218440</v>
      </c>
      <c r="J1819" s="22">
        <v>0</v>
      </c>
    </row>
    <row r="1820" spans="1:10" hidden="1" x14ac:dyDescent="0.2">
      <c r="A1820" s="11" t="s">
        <v>137</v>
      </c>
      <c r="B1820" s="34" t="s">
        <v>138</v>
      </c>
      <c r="C1820" s="31">
        <v>0</v>
      </c>
      <c r="D1820" s="31">
        <v>0</v>
      </c>
      <c r="E1820" s="31">
        <v>220000</v>
      </c>
      <c r="F1820" s="31">
        <v>218440</v>
      </c>
      <c r="G1820" s="31">
        <v>1560</v>
      </c>
      <c r="H1820" s="22">
        <v>99.290909090909096</v>
      </c>
      <c r="I1820" s="31">
        <v>218440</v>
      </c>
      <c r="J1820" s="22">
        <v>0</v>
      </c>
    </row>
    <row r="1821" spans="1:10" hidden="1" x14ac:dyDescent="0.2">
      <c r="A1821" s="11" t="s">
        <v>139</v>
      </c>
      <c r="B1821" s="34" t="s">
        <v>140</v>
      </c>
      <c r="C1821" s="31">
        <v>0</v>
      </c>
      <c r="D1821" s="31">
        <v>0</v>
      </c>
      <c r="E1821" s="31">
        <v>220000</v>
      </c>
      <c r="F1821" s="31">
        <v>218440</v>
      </c>
      <c r="G1821" s="31">
        <v>1560</v>
      </c>
      <c r="H1821" s="22">
        <v>99.290909090909096</v>
      </c>
      <c r="I1821" s="31">
        <v>218440</v>
      </c>
      <c r="J1821" s="22">
        <v>0</v>
      </c>
    </row>
    <row r="1822" spans="1:10" hidden="1" x14ac:dyDescent="0.2">
      <c r="A1822" s="24" t="s">
        <v>135</v>
      </c>
      <c r="B1822" s="40" t="s">
        <v>187</v>
      </c>
      <c r="C1822" s="30">
        <v>1216045</v>
      </c>
      <c r="D1822" s="30">
        <v>792500</v>
      </c>
      <c r="E1822" s="30">
        <v>1122000</v>
      </c>
      <c r="F1822" s="30">
        <v>1121889</v>
      </c>
      <c r="G1822" s="30">
        <v>111</v>
      </c>
      <c r="H1822" s="26">
        <v>99.990106951871667</v>
      </c>
      <c r="I1822" s="30">
        <v>-94156</v>
      </c>
      <c r="J1822" s="26">
        <v>-7.7428055705175467</v>
      </c>
    </row>
    <row r="1823" spans="1:10" hidden="1" x14ac:dyDescent="0.2">
      <c r="A1823" s="11" t="s">
        <v>99</v>
      </c>
      <c r="B1823" s="34" t="s">
        <v>100</v>
      </c>
      <c r="C1823" s="31">
        <v>1216045</v>
      </c>
      <c r="D1823" s="31">
        <v>792500</v>
      </c>
      <c r="E1823" s="31">
        <v>1122000</v>
      </c>
      <c r="F1823" s="31">
        <v>1121889</v>
      </c>
      <c r="G1823" s="31">
        <v>111</v>
      </c>
      <c r="H1823" s="22">
        <v>99.990106951871667</v>
      </c>
      <c r="I1823" s="31">
        <v>-94156</v>
      </c>
      <c r="J1823" s="22">
        <v>-7.7428055705175467</v>
      </c>
    </row>
    <row r="1824" spans="1:10" hidden="1" x14ac:dyDescent="0.2">
      <c r="A1824" s="11" t="s">
        <v>174</v>
      </c>
      <c r="B1824" s="34" t="s">
        <v>175</v>
      </c>
      <c r="C1824" s="31">
        <v>164400</v>
      </c>
      <c r="D1824" s="31">
        <v>300000</v>
      </c>
      <c r="E1824" s="31">
        <v>51334</v>
      </c>
      <c r="F1824" s="31">
        <v>51334</v>
      </c>
      <c r="G1824" s="31">
        <v>0</v>
      </c>
      <c r="H1824" s="22">
        <v>100</v>
      </c>
      <c r="I1824" s="31">
        <v>-113066</v>
      </c>
      <c r="J1824" s="22">
        <v>-68.774939172749399</v>
      </c>
    </row>
    <row r="1825" spans="1:10" hidden="1" x14ac:dyDescent="0.2">
      <c r="A1825" s="11" t="s">
        <v>176</v>
      </c>
      <c r="B1825" s="34" t="s">
        <v>177</v>
      </c>
      <c r="C1825" s="31">
        <v>164400</v>
      </c>
      <c r="D1825" s="31">
        <v>300000</v>
      </c>
      <c r="E1825" s="31">
        <v>51334</v>
      </c>
      <c r="F1825" s="31">
        <v>51334</v>
      </c>
      <c r="G1825" s="31">
        <v>0</v>
      </c>
      <c r="H1825" s="22">
        <v>100</v>
      </c>
      <c r="I1825" s="31">
        <v>-113066</v>
      </c>
      <c r="J1825" s="22">
        <v>-68.774939172749399</v>
      </c>
    </row>
    <row r="1826" spans="1:10" hidden="1" x14ac:dyDescent="0.2">
      <c r="A1826" s="11" t="s">
        <v>149</v>
      </c>
      <c r="B1826" s="34" t="s">
        <v>150</v>
      </c>
      <c r="C1826" s="31">
        <v>1051645</v>
      </c>
      <c r="D1826" s="31">
        <v>492500</v>
      </c>
      <c r="E1826" s="31">
        <v>1070666</v>
      </c>
      <c r="F1826" s="31">
        <v>1070555</v>
      </c>
      <c r="G1826" s="31">
        <v>111</v>
      </c>
      <c r="H1826" s="22">
        <v>99.989632621190921</v>
      </c>
      <c r="I1826" s="31">
        <v>18910</v>
      </c>
      <c r="J1826" s="22">
        <v>1.7981353023121045</v>
      </c>
    </row>
    <row r="1827" spans="1:10" hidden="1" x14ac:dyDescent="0.2">
      <c r="A1827" s="11" t="s">
        <v>151</v>
      </c>
      <c r="B1827" s="34" t="s">
        <v>152</v>
      </c>
      <c r="C1827" s="31">
        <v>1051645</v>
      </c>
      <c r="D1827" s="31">
        <v>492500</v>
      </c>
      <c r="E1827" s="31">
        <v>1070666</v>
      </c>
      <c r="F1827" s="31">
        <v>1070555</v>
      </c>
      <c r="G1827" s="31">
        <v>111</v>
      </c>
      <c r="H1827" s="22">
        <v>99.989632621190921</v>
      </c>
      <c r="I1827" s="31">
        <v>18910</v>
      </c>
      <c r="J1827" s="22">
        <v>1.7981353023121045</v>
      </c>
    </row>
    <row r="1828" spans="1:10" ht="38.25" hidden="1" x14ac:dyDescent="0.2">
      <c r="A1828" s="24" t="s">
        <v>188</v>
      </c>
      <c r="B1828" s="40" t="s">
        <v>189</v>
      </c>
      <c r="C1828" s="30">
        <v>170645</v>
      </c>
      <c r="D1828" s="30">
        <v>192500</v>
      </c>
      <c r="E1828" s="30">
        <v>182000</v>
      </c>
      <c r="F1828" s="30">
        <v>182000</v>
      </c>
      <c r="G1828" s="30">
        <v>0</v>
      </c>
      <c r="H1828" s="26">
        <v>100</v>
      </c>
      <c r="I1828" s="30">
        <v>11355</v>
      </c>
      <c r="J1828" s="26">
        <v>6.6541650795511202</v>
      </c>
    </row>
    <row r="1829" spans="1:10" hidden="1" x14ac:dyDescent="0.2">
      <c r="A1829" s="11" t="s">
        <v>99</v>
      </c>
      <c r="B1829" s="34" t="s">
        <v>100</v>
      </c>
      <c r="C1829" s="31">
        <v>170645</v>
      </c>
      <c r="D1829" s="31">
        <v>192500</v>
      </c>
      <c r="E1829" s="31">
        <v>182000</v>
      </c>
      <c r="F1829" s="31">
        <v>182000</v>
      </c>
      <c r="G1829" s="31">
        <v>0</v>
      </c>
      <c r="H1829" s="22">
        <v>100</v>
      </c>
      <c r="I1829" s="31">
        <v>11355</v>
      </c>
      <c r="J1829" s="22">
        <v>6.6541650795511202</v>
      </c>
    </row>
    <row r="1830" spans="1:10" hidden="1" x14ac:dyDescent="0.2">
      <c r="A1830" s="11" t="s">
        <v>149</v>
      </c>
      <c r="B1830" s="34" t="s">
        <v>150</v>
      </c>
      <c r="C1830" s="31">
        <v>170645</v>
      </c>
      <c r="D1830" s="31">
        <v>192500</v>
      </c>
      <c r="E1830" s="31">
        <v>182000</v>
      </c>
      <c r="F1830" s="31">
        <v>182000</v>
      </c>
      <c r="G1830" s="31">
        <v>0</v>
      </c>
      <c r="H1830" s="22">
        <v>100</v>
      </c>
      <c r="I1830" s="31">
        <v>11355</v>
      </c>
      <c r="J1830" s="22">
        <v>6.6541650795511202</v>
      </c>
    </row>
    <row r="1831" spans="1:10" hidden="1" x14ac:dyDescent="0.2">
      <c r="A1831" s="11" t="s">
        <v>151</v>
      </c>
      <c r="B1831" s="34" t="s">
        <v>152</v>
      </c>
      <c r="C1831" s="31">
        <v>170645</v>
      </c>
      <c r="D1831" s="31">
        <v>192500</v>
      </c>
      <c r="E1831" s="31">
        <v>182000</v>
      </c>
      <c r="F1831" s="31">
        <v>182000</v>
      </c>
      <c r="G1831" s="31">
        <v>0</v>
      </c>
      <c r="H1831" s="22">
        <v>100</v>
      </c>
      <c r="I1831" s="31">
        <v>11355</v>
      </c>
      <c r="J1831" s="22">
        <v>6.6541650795511202</v>
      </c>
    </row>
    <row r="1832" spans="1:10" ht="25.5" hidden="1" x14ac:dyDescent="0.2">
      <c r="A1832" s="24" t="s">
        <v>190</v>
      </c>
      <c r="B1832" s="40" t="s">
        <v>191</v>
      </c>
      <c r="C1832" s="30">
        <v>164400</v>
      </c>
      <c r="D1832" s="30">
        <v>300000</v>
      </c>
      <c r="E1832" s="30">
        <v>51334</v>
      </c>
      <c r="F1832" s="30">
        <v>51334</v>
      </c>
      <c r="G1832" s="30">
        <v>0</v>
      </c>
      <c r="H1832" s="26">
        <v>100</v>
      </c>
      <c r="I1832" s="30">
        <v>-113066</v>
      </c>
      <c r="J1832" s="26">
        <v>-68.774939172749399</v>
      </c>
    </row>
    <row r="1833" spans="1:10" hidden="1" x14ac:dyDescent="0.2">
      <c r="A1833" s="11" t="s">
        <v>99</v>
      </c>
      <c r="B1833" s="34" t="s">
        <v>100</v>
      </c>
      <c r="C1833" s="31">
        <v>164400</v>
      </c>
      <c r="D1833" s="31">
        <v>300000</v>
      </c>
      <c r="E1833" s="31">
        <v>51334</v>
      </c>
      <c r="F1833" s="31">
        <v>51334</v>
      </c>
      <c r="G1833" s="31">
        <v>0</v>
      </c>
      <c r="H1833" s="22">
        <v>100</v>
      </c>
      <c r="I1833" s="31">
        <v>-113066</v>
      </c>
      <c r="J1833" s="22">
        <v>-68.774939172749399</v>
      </c>
    </row>
    <row r="1834" spans="1:10" hidden="1" x14ac:dyDescent="0.2">
      <c r="A1834" s="11" t="s">
        <v>174</v>
      </c>
      <c r="B1834" s="34" t="s">
        <v>175</v>
      </c>
      <c r="C1834" s="31">
        <v>164400</v>
      </c>
      <c r="D1834" s="31">
        <v>300000</v>
      </c>
      <c r="E1834" s="31">
        <v>51334</v>
      </c>
      <c r="F1834" s="31">
        <v>51334</v>
      </c>
      <c r="G1834" s="31">
        <v>0</v>
      </c>
      <c r="H1834" s="22">
        <v>100</v>
      </c>
      <c r="I1834" s="31">
        <v>-113066</v>
      </c>
      <c r="J1834" s="22">
        <v>-68.774939172749399</v>
      </c>
    </row>
    <row r="1835" spans="1:10" hidden="1" x14ac:dyDescent="0.2">
      <c r="A1835" s="11" t="s">
        <v>176</v>
      </c>
      <c r="B1835" s="34" t="s">
        <v>177</v>
      </c>
      <c r="C1835" s="31">
        <v>164400</v>
      </c>
      <c r="D1835" s="31">
        <v>300000</v>
      </c>
      <c r="E1835" s="31">
        <v>51334</v>
      </c>
      <c r="F1835" s="31">
        <v>51334</v>
      </c>
      <c r="G1835" s="31">
        <v>0</v>
      </c>
      <c r="H1835" s="22">
        <v>100</v>
      </c>
      <c r="I1835" s="31">
        <v>-113066</v>
      </c>
      <c r="J1835" s="22">
        <v>-68.774939172749399</v>
      </c>
    </row>
    <row r="1836" spans="1:10" hidden="1" x14ac:dyDescent="0.2">
      <c r="A1836" s="24" t="s">
        <v>192</v>
      </c>
      <c r="B1836" s="40" t="s">
        <v>193</v>
      </c>
      <c r="C1836" s="30">
        <v>881000</v>
      </c>
      <c r="D1836" s="30">
        <v>300000</v>
      </c>
      <c r="E1836" s="30">
        <v>888666</v>
      </c>
      <c r="F1836" s="30">
        <v>888555</v>
      </c>
      <c r="G1836" s="30">
        <v>111</v>
      </c>
      <c r="H1836" s="26">
        <v>99.987509367974013</v>
      </c>
      <c r="I1836" s="30">
        <v>7555</v>
      </c>
      <c r="J1836" s="26">
        <v>0.85754824063563717</v>
      </c>
    </row>
    <row r="1837" spans="1:10" hidden="1" x14ac:dyDescent="0.2">
      <c r="A1837" s="11" t="s">
        <v>99</v>
      </c>
      <c r="B1837" s="34" t="s">
        <v>100</v>
      </c>
      <c r="C1837" s="31">
        <v>881000</v>
      </c>
      <c r="D1837" s="31">
        <v>300000</v>
      </c>
      <c r="E1837" s="31">
        <v>888666</v>
      </c>
      <c r="F1837" s="31">
        <v>888555</v>
      </c>
      <c r="G1837" s="31">
        <v>111</v>
      </c>
      <c r="H1837" s="22">
        <v>99.987509367974013</v>
      </c>
      <c r="I1837" s="31">
        <v>7555</v>
      </c>
      <c r="J1837" s="22">
        <v>0.85754824063563717</v>
      </c>
    </row>
    <row r="1838" spans="1:10" hidden="1" x14ac:dyDescent="0.2">
      <c r="A1838" s="11" t="s">
        <v>149</v>
      </c>
      <c r="B1838" s="34" t="s">
        <v>150</v>
      </c>
      <c r="C1838" s="31">
        <v>881000</v>
      </c>
      <c r="D1838" s="31">
        <v>300000</v>
      </c>
      <c r="E1838" s="31">
        <v>888666</v>
      </c>
      <c r="F1838" s="31">
        <v>888555</v>
      </c>
      <c r="G1838" s="31">
        <v>111</v>
      </c>
      <c r="H1838" s="22">
        <v>99.987509367974013</v>
      </c>
      <c r="I1838" s="31">
        <v>7555</v>
      </c>
      <c r="J1838" s="22">
        <v>0.85754824063563717</v>
      </c>
    </row>
    <row r="1839" spans="1:10" hidden="1" x14ac:dyDescent="0.2">
      <c r="A1839" s="11" t="s">
        <v>151</v>
      </c>
      <c r="B1839" s="34" t="s">
        <v>152</v>
      </c>
      <c r="C1839" s="31">
        <v>881000</v>
      </c>
      <c r="D1839" s="31">
        <v>300000</v>
      </c>
      <c r="E1839" s="31">
        <v>888666</v>
      </c>
      <c r="F1839" s="31">
        <v>888555</v>
      </c>
      <c r="G1839" s="31">
        <v>111</v>
      </c>
      <c r="H1839" s="22">
        <v>99.987509367974013</v>
      </c>
      <c r="I1839" s="31">
        <v>7555</v>
      </c>
      <c r="J1839" s="22">
        <v>0.85754824063563717</v>
      </c>
    </row>
    <row r="1840" spans="1:10" hidden="1" x14ac:dyDescent="0.2">
      <c r="A1840" s="24" t="s">
        <v>194</v>
      </c>
      <c r="B1840" s="40" t="s">
        <v>195</v>
      </c>
      <c r="C1840" s="30">
        <v>6079798.8900000006</v>
      </c>
      <c r="D1840" s="30">
        <v>6446065</v>
      </c>
      <c r="E1840" s="30">
        <v>7076011.4000000004</v>
      </c>
      <c r="F1840" s="30">
        <v>6660445.7699999986</v>
      </c>
      <c r="G1840" s="30">
        <v>415565.63000000175</v>
      </c>
      <c r="H1840" s="26">
        <v>94.127120400060377</v>
      </c>
      <c r="I1840" s="30">
        <v>580646.87999999803</v>
      </c>
      <c r="J1840" s="26">
        <v>9.5504290603269908</v>
      </c>
    </row>
    <row r="1841" spans="1:10" hidden="1" x14ac:dyDescent="0.2">
      <c r="A1841" s="11" t="s">
        <v>99</v>
      </c>
      <c r="B1841" s="34" t="s">
        <v>100</v>
      </c>
      <c r="C1841" s="31">
        <v>5904694.6800000006</v>
      </c>
      <c r="D1841" s="31">
        <v>6441759</v>
      </c>
      <c r="E1841" s="31">
        <v>7007429.5199999996</v>
      </c>
      <c r="F1841" s="31">
        <v>6591969.169999999</v>
      </c>
      <c r="G1841" s="31">
        <v>415460.35000000056</v>
      </c>
      <c r="H1841" s="22">
        <v>94.071144792620046</v>
      </c>
      <c r="I1841" s="31">
        <v>687274.48999999836</v>
      </c>
      <c r="J1841" s="22">
        <v>11.639458553680853</v>
      </c>
    </row>
    <row r="1842" spans="1:10" hidden="1" x14ac:dyDescent="0.2">
      <c r="A1842" s="11" t="s">
        <v>101</v>
      </c>
      <c r="B1842" s="34" t="s">
        <v>102</v>
      </c>
      <c r="C1842" s="31">
        <v>4638716.57</v>
      </c>
      <c r="D1842" s="31">
        <v>5132777</v>
      </c>
      <c r="E1842" s="31">
        <v>5022566</v>
      </c>
      <c r="F1842" s="31">
        <v>5008059.5199999996</v>
      </c>
      <c r="G1842" s="31">
        <v>14506.480000000447</v>
      </c>
      <c r="H1842" s="22">
        <v>99.711173929819935</v>
      </c>
      <c r="I1842" s="31">
        <v>369342.94999999925</v>
      </c>
      <c r="J1842" s="22">
        <v>7.9621797198960849</v>
      </c>
    </row>
    <row r="1843" spans="1:10" hidden="1" x14ac:dyDescent="0.2">
      <c r="A1843" s="11" t="s">
        <v>103</v>
      </c>
      <c r="B1843" s="34" t="s">
        <v>104</v>
      </c>
      <c r="C1843" s="31">
        <v>3796878.58</v>
      </c>
      <c r="D1843" s="31">
        <v>4207195</v>
      </c>
      <c r="E1843" s="31">
        <v>4109303</v>
      </c>
      <c r="F1843" s="31">
        <v>4097416.56</v>
      </c>
      <c r="G1843" s="31">
        <v>11886.439999999944</v>
      </c>
      <c r="H1843" s="22">
        <v>99.710743160093088</v>
      </c>
      <c r="I1843" s="31">
        <v>300537.98</v>
      </c>
      <c r="J1843" s="22">
        <v>7.9153961252034435</v>
      </c>
    </row>
    <row r="1844" spans="1:10" hidden="1" x14ac:dyDescent="0.2">
      <c r="A1844" s="11" t="s">
        <v>105</v>
      </c>
      <c r="B1844" s="34" t="s">
        <v>106</v>
      </c>
      <c r="C1844" s="31">
        <v>3796878.58</v>
      </c>
      <c r="D1844" s="31">
        <v>4207195</v>
      </c>
      <c r="E1844" s="31">
        <v>4109303</v>
      </c>
      <c r="F1844" s="31">
        <v>4097416.56</v>
      </c>
      <c r="G1844" s="31">
        <v>11886.439999999944</v>
      </c>
      <c r="H1844" s="22">
        <v>99.710743160093088</v>
      </c>
      <c r="I1844" s="31">
        <v>300537.98</v>
      </c>
      <c r="J1844" s="22">
        <v>7.9153961252034435</v>
      </c>
    </row>
    <row r="1845" spans="1:10" hidden="1" x14ac:dyDescent="0.2">
      <c r="A1845" s="11" t="s">
        <v>107</v>
      </c>
      <c r="B1845" s="34" t="s">
        <v>108</v>
      </c>
      <c r="C1845" s="31">
        <v>841837.99</v>
      </c>
      <c r="D1845" s="31">
        <v>925582</v>
      </c>
      <c r="E1845" s="31">
        <v>913263</v>
      </c>
      <c r="F1845" s="31">
        <v>910642.96</v>
      </c>
      <c r="G1845" s="31">
        <v>2620.0400000000373</v>
      </c>
      <c r="H1845" s="22">
        <v>99.713112214115753</v>
      </c>
      <c r="I1845" s="31">
        <v>68804.969999999972</v>
      </c>
      <c r="J1845" s="22">
        <v>8.1731842489075603</v>
      </c>
    </row>
    <row r="1846" spans="1:10" hidden="1" x14ac:dyDescent="0.2">
      <c r="A1846" s="11" t="s">
        <v>109</v>
      </c>
      <c r="B1846" s="34" t="s">
        <v>110</v>
      </c>
      <c r="C1846" s="31">
        <v>1261792.1600000001</v>
      </c>
      <c r="D1846" s="31">
        <v>1304682</v>
      </c>
      <c r="E1846" s="31">
        <v>1980563.52</v>
      </c>
      <c r="F1846" s="31">
        <v>1583332.01</v>
      </c>
      <c r="G1846" s="31">
        <v>397231.51</v>
      </c>
      <c r="H1846" s="22">
        <v>79.943510723655052</v>
      </c>
      <c r="I1846" s="31">
        <v>321539.84999999986</v>
      </c>
      <c r="J1846" s="22">
        <v>25.482790287744365</v>
      </c>
    </row>
    <row r="1847" spans="1:10" hidden="1" x14ac:dyDescent="0.2">
      <c r="A1847" s="11" t="s">
        <v>111</v>
      </c>
      <c r="B1847" s="34" t="s">
        <v>112</v>
      </c>
      <c r="C1847" s="31">
        <v>196859.08000000002</v>
      </c>
      <c r="D1847" s="31">
        <v>121771</v>
      </c>
      <c r="E1847" s="31">
        <v>243186.52</v>
      </c>
      <c r="F1847" s="31">
        <v>228458</v>
      </c>
      <c r="G1847" s="31">
        <v>14728.51999999999</v>
      </c>
      <c r="H1847" s="22">
        <v>93.943529435759842</v>
      </c>
      <c r="I1847" s="31">
        <v>31598.919999999984</v>
      </c>
      <c r="J1847" s="22">
        <v>16.051543063190167</v>
      </c>
    </row>
    <row r="1848" spans="1:10" hidden="1" x14ac:dyDescent="0.2">
      <c r="A1848" s="11" t="s">
        <v>113</v>
      </c>
      <c r="B1848" s="34" t="s">
        <v>114</v>
      </c>
      <c r="C1848" s="31">
        <v>371999.17</v>
      </c>
      <c r="D1848" s="31">
        <v>282707</v>
      </c>
      <c r="E1848" s="31">
        <v>382013</v>
      </c>
      <c r="F1848" s="31">
        <v>235902.34</v>
      </c>
      <c r="G1848" s="31">
        <v>146110.66</v>
      </c>
      <c r="H1848" s="22">
        <v>61.752437744265244</v>
      </c>
      <c r="I1848" s="31">
        <v>-136096.82999999999</v>
      </c>
      <c r="J1848" s="22">
        <v>-36.585250983221272</v>
      </c>
    </row>
    <row r="1849" spans="1:10" hidden="1" x14ac:dyDescent="0.2">
      <c r="A1849" s="11" t="s">
        <v>115</v>
      </c>
      <c r="B1849" s="34" t="s">
        <v>116</v>
      </c>
      <c r="C1849" s="31">
        <v>41332.519999999997</v>
      </c>
      <c r="D1849" s="31">
        <v>40030</v>
      </c>
      <c r="E1849" s="31">
        <v>40950</v>
      </c>
      <c r="F1849" s="31">
        <v>31818.34</v>
      </c>
      <c r="G1849" s="31">
        <v>9131.66</v>
      </c>
      <c r="H1849" s="22">
        <v>77.700463980463979</v>
      </c>
      <c r="I1849" s="31">
        <v>-9514.1799999999967</v>
      </c>
      <c r="J1849" s="22">
        <v>-23.01863036659752</v>
      </c>
    </row>
    <row r="1850" spans="1:10" hidden="1" x14ac:dyDescent="0.2">
      <c r="A1850" s="11" t="s">
        <v>117</v>
      </c>
      <c r="B1850" s="34" t="s">
        <v>118</v>
      </c>
      <c r="C1850" s="31">
        <v>343927.03</v>
      </c>
      <c r="D1850" s="31">
        <v>860174</v>
      </c>
      <c r="E1850" s="31">
        <v>910427</v>
      </c>
      <c r="F1850" s="31">
        <v>684718.33000000007</v>
      </c>
      <c r="G1850" s="31">
        <v>225708.66999999993</v>
      </c>
      <c r="H1850" s="22">
        <v>75.208482393426394</v>
      </c>
      <c r="I1850" s="31">
        <v>340791.30000000005</v>
      </c>
      <c r="J1850" s="22">
        <v>99.088257180600209</v>
      </c>
    </row>
    <row r="1851" spans="1:10" hidden="1" x14ac:dyDescent="0.2">
      <c r="A1851" s="11" t="s">
        <v>119</v>
      </c>
      <c r="B1851" s="34" t="s">
        <v>120</v>
      </c>
      <c r="C1851" s="31">
        <v>168023.5</v>
      </c>
      <c r="D1851" s="31">
        <v>508489</v>
      </c>
      <c r="E1851" s="31">
        <v>508489</v>
      </c>
      <c r="F1851" s="31">
        <v>418833.48</v>
      </c>
      <c r="G1851" s="31">
        <v>89655.520000000019</v>
      </c>
      <c r="H1851" s="22">
        <v>82.368247887368256</v>
      </c>
      <c r="I1851" s="31">
        <v>250809.97999999998</v>
      </c>
      <c r="J1851" s="22">
        <v>149.27077462378776</v>
      </c>
    </row>
    <row r="1852" spans="1:10" hidden="1" x14ac:dyDescent="0.2">
      <c r="A1852" s="11" t="s">
        <v>121</v>
      </c>
      <c r="B1852" s="34" t="s">
        <v>122</v>
      </c>
      <c r="C1852" s="31">
        <v>32261.22</v>
      </c>
      <c r="D1852" s="31">
        <v>50983</v>
      </c>
      <c r="E1852" s="31">
        <v>107000</v>
      </c>
      <c r="F1852" s="31">
        <v>66748.59</v>
      </c>
      <c r="G1852" s="31">
        <v>40251.410000000003</v>
      </c>
      <c r="H1852" s="22">
        <v>62.381859813084105</v>
      </c>
      <c r="I1852" s="31">
        <v>34487.369999999995</v>
      </c>
      <c r="J1852" s="22">
        <v>106.90039000384979</v>
      </c>
    </row>
    <row r="1853" spans="1:10" hidden="1" x14ac:dyDescent="0.2">
      <c r="A1853" s="11" t="s">
        <v>123</v>
      </c>
      <c r="B1853" s="34" t="s">
        <v>124</v>
      </c>
      <c r="C1853" s="31">
        <v>124573.51000000001</v>
      </c>
      <c r="D1853" s="31">
        <v>280950</v>
      </c>
      <c r="E1853" s="31">
        <v>268926</v>
      </c>
      <c r="F1853" s="31">
        <v>173145.76</v>
      </c>
      <c r="G1853" s="31">
        <v>95780.239999999991</v>
      </c>
      <c r="H1853" s="22">
        <v>64.384165160676176</v>
      </c>
      <c r="I1853" s="31">
        <v>48572.25</v>
      </c>
      <c r="J1853" s="22">
        <v>38.990833604993554</v>
      </c>
    </row>
    <row r="1854" spans="1:10" hidden="1" x14ac:dyDescent="0.2">
      <c r="A1854" s="11" t="s">
        <v>127</v>
      </c>
      <c r="B1854" s="34" t="s">
        <v>128</v>
      </c>
      <c r="C1854" s="31">
        <v>19068.8</v>
      </c>
      <c r="D1854" s="31">
        <v>19752</v>
      </c>
      <c r="E1854" s="31">
        <v>26012</v>
      </c>
      <c r="F1854" s="31">
        <v>25990.5</v>
      </c>
      <c r="G1854" s="31">
        <v>21.5</v>
      </c>
      <c r="H1854" s="22">
        <v>99.917345840381373</v>
      </c>
      <c r="I1854" s="31">
        <v>6921.7000000000007</v>
      </c>
      <c r="J1854" s="22">
        <v>36.298561000167808</v>
      </c>
    </row>
    <row r="1855" spans="1:10" ht="25.5" hidden="1" x14ac:dyDescent="0.2">
      <c r="A1855" s="11" t="s">
        <v>129</v>
      </c>
      <c r="B1855" s="34" t="s">
        <v>130</v>
      </c>
      <c r="C1855" s="31">
        <v>307674.36</v>
      </c>
      <c r="D1855" s="31">
        <v>0</v>
      </c>
      <c r="E1855" s="31">
        <v>403987</v>
      </c>
      <c r="F1855" s="31">
        <v>402435</v>
      </c>
      <c r="G1855" s="31">
        <v>1552</v>
      </c>
      <c r="H1855" s="22">
        <v>99.615829222227447</v>
      </c>
      <c r="I1855" s="31">
        <v>94760.640000000014</v>
      </c>
      <c r="J1855" s="22">
        <v>30.799004505932857</v>
      </c>
    </row>
    <row r="1856" spans="1:10" ht="25.5" hidden="1" x14ac:dyDescent="0.2">
      <c r="A1856" s="11" t="s">
        <v>131</v>
      </c>
      <c r="B1856" s="34" t="s">
        <v>132</v>
      </c>
      <c r="C1856" s="31">
        <v>307674.36</v>
      </c>
      <c r="D1856" s="31">
        <v>0</v>
      </c>
      <c r="E1856" s="31">
        <v>403987</v>
      </c>
      <c r="F1856" s="31">
        <v>402435</v>
      </c>
      <c r="G1856" s="31">
        <v>1552</v>
      </c>
      <c r="H1856" s="22">
        <v>99.615829222227447</v>
      </c>
      <c r="I1856" s="31">
        <v>94760.640000000014</v>
      </c>
      <c r="J1856" s="22">
        <v>30.799004505932857</v>
      </c>
    </row>
    <row r="1857" spans="1:10" hidden="1" x14ac:dyDescent="0.2">
      <c r="A1857" s="11" t="s">
        <v>133</v>
      </c>
      <c r="B1857" s="34" t="s">
        <v>134</v>
      </c>
      <c r="C1857" s="31">
        <v>4185.95</v>
      </c>
      <c r="D1857" s="31">
        <v>4300</v>
      </c>
      <c r="E1857" s="31">
        <v>4300</v>
      </c>
      <c r="F1857" s="31">
        <v>577.64</v>
      </c>
      <c r="G1857" s="31">
        <v>3722.36</v>
      </c>
      <c r="H1857" s="22">
        <v>13.433488372093022</v>
      </c>
      <c r="I1857" s="31">
        <v>-3608.31</v>
      </c>
      <c r="J1857" s="22">
        <v>-86.200504067177107</v>
      </c>
    </row>
    <row r="1858" spans="1:10" hidden="1" x14ac:dyDescent="0.2">
      <c r="A1858" s="11" t="s">
        <v>135</v>
      </c>
      <c r="B1858" s="34" t="s">
        <v>136</v>
      </c>
      <c r="C1858" s="31">
        <v>175104.21</v>
      </c>
      <c r="D1858" s="31">
        <v>4306</v>
      </c>
      <c r="E1858" s="31">
        <v>68581.88</v>
      </c>
      <c r="F1858" s="31">
        <v>68476.600000000006</v>
      </c>
      <c r="G1858" s="31">
        <v>105.27999999999884</v>
      </c>
      <c r="H1858" s="22">
        <v>99.846490064139388</v>
      </c>
      <c r="I1858" s="31">
        <v>-106627.60999999999</v>
      </c>
      <c r="J1858" s="22">
        <v>-60.893801468279939</v>
      </c>
    </row>
    <row r="1859" spans="1:10" hidden="1" x14ac:dyDescent="0.2">
      <c r="A1859" s="11" t="s">
        <v>137</v>
      </c>
      <c r="B1859" s="34" t="s">
        <v>138</v>
      </c>
      <c r="C1859" s="31">
        <v>175104.21</v>
      </c>
      <c r="D1859" s="31">
        <v>4306</v>
      </c>
      <c r="E1859" s="31">
        <v>68581.88</v>
      </c>
      <c r="F1859" s="31">
        <v>68476.600000000006</v>
      </c>
      <c r="G1859" s="31">
        <v>105.27999999999884</v>
      </c>
      <c r="H1859" s="22">
        <v>99.846490064139388</v>
      </c>
      <c r="I1859" s="31">
        <v>-106627.60999999999</v>
      </c>
      <c r="J1859" s="22">
        <v>-60.893801468279939</v>
      </c>
    </row>
    <row r="1860" spans="1:10" hidden="1" x14ac:dyDescent="0.2">
      <c r="A1860" s="11" t="s">
        <v>139</v>
      </c>
      <c r="B1860" s="34" t="s">
        <v>140</v>
      </c>
      <c r="C1860" s="31">
        <v>175104.21</v>
      </c>
      <c r="D1860" s="31">
        <v>4306</v>
      </c>
      <c r="E1860" s="31">
        <v>68581.88</v>
      </c>
      <c r="F1860" s="31">
        <v>68476.600000000006</v>
      </c>
      <c r="G1860" s="31">
        <v>105.27999999999884</v>
      </c>
      <c r="H1860" s="22">
        <v>99.846490064139388</v>
      </c>
      <c r="I1860" s="31">
        <v>-106627.60999999999</v>
      </c>
      <c r="J1860" s="22">
        <v>-60.893801468279939</v>
      </c>
    </row>
    <row r="1861" spans="1:10" hidden="1" x14ac:dyDescent="0.2">
      <c r="A1861" s="24" t="s">
        <v>196</v>
      </c>
      <c r="B1861" s="40" t="s">
        <v>197</v>
      </c>
      <c r="C1861" s="30">
        <v>1015222.1200000002</v>
      </c>
      <c r="D1861" s="30">
        <v>1136813</v>
      </c>
      <c r="E1861" s="30">
        <v>1165744.42</v>
      </c>
      <c r="F1861" s="30">
        <v>1029400.7100000001</v>
      </c>
      <c r="G1861" s="30">
        <v>136343.70999999985</v>
      </c>
      <c r="H1861" s="26">
        <v>88.304150750299129</v>
      </c>
      <c r="I1861" s="30">
        <v>14178.589999999851</v>
      </c>
      <c r="J1861" s="26">
        <v>1.3965997903985681</v>
      </c>
    </row>
    <row r="1862" spans="1:10" hidden="1" x14ac:dyDescent="0.2">
      <c r="A1862" s="11" t="s">
        <v>99</v>
      </c>
      <c r="B1862" s="34" t="s">
        <v>100</v>
      </c>
      <c r="C1862" s="31">
        <v>943316.45000000019</v>
      </c>
      <c r="D1862" s="31">
        <v>1132507</v>
      </c>
      <c r="E1862" s="31">
        <v>1148900.52</v>
      </c>
      <c r="F1862" s="31">
        <v>1012662.0900000001</v>
      </c>
      <c r="G1862" s="31">
        <v>136238.42999999993</v>
      </c>
      <c r="H1862" s="22">
        <v>88.141842776779328</v>
      </c>
      <c r="I1862" s="31">
        <v>69345.639999999898</v>
      </c>
      <c r="J1862" s="22">
        <v>7.3512594845557686</v>
      </c>
    </row>
    <row r="1863" spans="1:10" hidden="1" x14ac:dyDescent="0.2">
      <c r="A1863" s="11" t="s">
        <v>101</v>
      </c>
      <c r="B1863" s="34" t="s">
        <v>102</v>
      </c>
      <c r="C1863" s="31">
        <v>825403.01</v>
      </c>
      <c r="D1863" s="31">
        <v>893020</v>
      </c>
      <c r="E1863" s="31">
        <v>886548</v>
      </c>
      <c r="F1863" s="31">
        <v>886546.76</v>
      </c>
      <c r="G1863" s="31">
        <v>1.2399999999906868</v>
      </c>
      <c r="H1863" s="22">
        <v>99.999860131656717</v>
      </c>
      <c r="I1863" s="31">
        <v>61143.75</v>
      </c>
      <c r="J1863" s="22">
        <v>7.4077449753908695</v>
      </c>
    </row>
    <row r="1864" spans="1:10" hidden="1" x14ac:dyDescent="0.2">
      <c r="A1864" s="11" t="s">
        <v>103</v>
      </c>
      <c r="B1864" s="34" t="s">
        <v>104</v>
      </c>
      <c r="C1864" s="31">
        <v>673395.01</v>
      </c>
      <c r="D1864" s="31">
        <v>731984</v>
      </c>
      <c r="E1864" s="31">
        <v>721370</v>
      </c>
      <c r="F1864" s="31">
        <v>721369.05</v>
      </c>
      <c r="G1864" s="31">
        <v>0.94999999995343387</v>
      </c>
      <c r="H1864" s="22">
        <v>99.999868306139717</v>
      </c>
      <c r="I1864" s="31">
        <v>47974.040000000037</v>
      </c>
      <c r="J1864" s="22">
        <v>7.1242048556314757</v>
      </c>
    </row>
    <row r="1865" spans="1:10" hidden="1" x14ac:dyDescent="0.2">
      <c r="A1865" s="11" t="s">
        <v>105</v>
      </c>
      <c r="B1865" s="34" t="s">
        <v>106</v>
      </c>
      <c r="C1865" s="31">
        <v>673395.01</v>
      </c>
      <c r="D1865" s="31">
        <v>731984</v>
      </c>
      <c r="E1865" s="31">
        <v>721370</v>
      </c>
      <c r="F1865" s="31">
        <v>721369.05</v>
      </c>
      <c r="G1865" s="31">
        <v>0.94999999995343387</v>
      </c>
      <c r="H1865" s="22">
        <v>99.999868306139717</v>
      </c>
      <c r="I1865" s="31">
        <v>47974.040000000037</v>
      </c>
      <c r="J1865" s="22">
        <v>7.1242048556314757</v>
      </c>
    </row>
    <row r="1866" spans="1:10" hidden="1" x14ac:dyDescent="0.2">
      <c r="A1866" s="11" t="s">
        <v>107</v>
      </c>
      <c r="B1866" s="34" t="s">
        <v>108</v>
      </c>
      <c r="C1866" s="31">
        <v>152008</v>
      </c>
      <c r="D1866" s="31">
        <v>161036</v>
      </c>
      <c r="E1866" s="31">
        <v>165178</v>
      </c>
      <c r="F1866" s="31">
        <v>165177.71</v>
      </c>
      <c r="G1866" s="31">
        <v>0.29000000000814907</v>
      </c>
      <c r="H1866" s="22">
        <v>99.999824431825061</v>
      </c>
      <c r="I1866" s="31">
        <v>13169.709999999992</v>
      </c>
      <c r="J1866" s="22">
        <v>8.6638269038471662</v>
      </c>
    </row>
    <row r="1867" spans="1:10" hidden="1" x14ac:dyDescent="0.2">
      <c r="A1867" s="11" t="s">
        <v>109</v>
      </c>
      <c r="B1867" s="34" t="s">
        <v>110</v>
      </c>
      <c r="C1867" s="31">
        <v>117713.44</v>
      </c>
      <c r="D1867" s="31">
        <v>238887</v>
      </c>
      <c r="E1867" s="31">
        <v>261752.52</v>
      </c>
      <c r="F1867" s="31">
        <v>125715.32999999999</v>
      </c>
      <c r="G1867" s="31">
        <v>136037.19</v>
      </c>
      <c r="H1867" s="22">
        <v>48.02831697666177</v>
      </c>
      <c r="I1867" s="31">
        <v>8001.8899999999849</v>
      </c>
      <c r="J1867" s="22">
        <v>6.7977709257328627</v>
      </c>
    </row>
    <row r="1868" spans="1:10" hidden="1" x14ac:dyDescent="0.2">
      <c r="A1868" s="11" t="s">
        <v>111</v>
      </c>
      <c r="B1868" s="34" t="s">
        <v>112</v>
      </c>
      <c r="C1868" s="31">
        <v>29343</v>
      </c>
      <c r="D1868" s="31">
        <v>18214</v>
      </c>
      <c r="E1868" s="31">
        <v>16951.52</v>
      </c>
      <c r="F1868" s="31">
        <v>14446.5</v>
      </c>
      <c r="G1868" s="31">
        <v>2505.0200000000004</v>
      </c>
      <c r="H1868" s="22">
        <v>85.222446128724741</v>
      </c>
      <c r="I1868" s="31">
        <v>-14896.5</v>
      </c>
      <c r="J1868" s="22">
        <v>-50.766792761476331</v>
      </c>
    </row>
    <row r="1869" spans="1:10" hidden="1" x14ac:dyDescent="0.2">
      <c r="A1869" s="11" t="s">
        <v>113</v>
      </c>
      <c r="B1869" s="34" t="s">
        <v>114</v>
      </c>
      <c r="C1869" s="31">
        <v>18607.54</v>
      </c>
      <c r="D1869" s="31">
        <v>16358</v>
      </c>
      <c r="E1869" s="31">
        <v>46255</v>
      </c>
      <c r="F1869" s="31">
        <v>16320.8</v>
      </c>
      <c r="G1869" s="31">
        <v>29934.2</v>
      </c>
      <c r="H1869" s="22">
        <v>35.284401686304186</v>
      </c>
      <c r="I1869" s="31">
        <v>-2286.7400000000016</v>
      </c>
      <c r="J1869" s="22">
        <v>-12.289319275949438</v>
      </c>
    </row>
    <row r="1870" spans="1:10" hidden="1" x14ac:dyDescent="0.2">
      <c r="A1870" s="11" t="s">
        <v>115</v>
      </c>
      <c r="B1870" s="34" t="s">
        <v>116</v>
      </c>
      <c r="C1870" s="31">
        <v>1471.99</v>
      </c>
      <c r="D1870" s="31">
        <v>3230</v>
      </c>
      <c r="E1870" s="31">
        <v>4150</v>
      </c>
      <c r="F1870" s="31">
        <v>3846.8</v>
      </c>
      <c r="G1870" s="31">
        <v>303.19999999999982</v>
      </c>
      <c r="H1870" s="22">
        <v>92.693975903614472</v>
      </c>
      <c r="I1870" s="31">
        <v>2374.8100000000004</v>
      </c>
      <c r="J1870" s="22">
        <v>161.33329710120313</v>
      </c>
    </row>
    <row r="1871" spans="1:10" hidden="1" x14ac:dyDescent="0.2">
      <c r="A1871" s="11" t="s">
        <v>117</v>
      </c>
      <c r="B1871" s="34" t="s">
        <v>118</v>
      </c>
      <c r="C1871" s="31">
        <v>68290.91</v>
      </c>
      <c r="D1871" s="31">
        <v>201085</v>
      </c>
      <c r="E1871" s="31">
        <v>194396</v>
      </c>
      <c r="F1871" s="31">
        <v>91101.23000000001</v>
      </c>
      <c r="G1871" s="31">
        <v>103294.76999999999</v>
      </c>
      <c r="H1871" s="22">
        <v>46.863736908166842</v>
      </c>
      <c r="I1871" s="31">
        <v>22810.320000000007</v>
      </c>
      <c r="J1871" s="22">
        <v>33.401692846090356</v>
      </c>
    </row>
    <row r="1872" spans="1:10" hidden="1" x14ac:dyDescent="0.2">
      <c r="A1872" s="11" t="s">
        <v>119</v>
      </c>
      <c r="B1872" s="34" t="s">
        <v>120</v>
      </c>
      <c r="C1872" s="31">
        <v>39272.15</v>
      </c>
      <c r="D1872" s="31">
        <v>83524</v>
      </c>
      <c r="E1872" s="31">
        <v>83525</v>
      </c>
      <c r="F1872" s="31">
        <v>56360.800000000003</v>
      </c>
      <c r="G1872" s="31">
        <v>27164.199999999997</v>
      </c>
      <c r="H1872" s="22">
        <v>67.477761149356482</v>
      </c>
      <c r="I1872" s="31">
        <v>17088.650000000001</v>
      </c>
      <c r="J1872" s="22">
        <v>43.513405810478929</v>
      </c>
    </row>
    <row r="1873" spans="1:10" hidden="1" x14ac:dyDescent="0.2">
      <c r="A1873" s="11" t="s">
        <v>121</v>
      </c>
      <c r="B1873" s="34" t="s">
        <v>122</v>
      </c>
      <c r="C1873" s="31">
        <v>927.91</v>
      </c>
      <c r="D1873" s="31">
        <v>1319</v>
      </c>
      <c r="E1873" s="31">
        <v>1660</v>
      </c>
      <c r="F1873" s="31">
        <v>1658.87</v>
      </c>
      <c r="G1873" s="31">
        <v>1.1300000000001091</v>
      </c>
      <c r="H1873" s="22">
        <v>99.931927710843368</v>
      </c>
      <c r="I1873" s="31">
        <v>730.95999999999992</v>
      </c>
      <c r="J1873" s="22">
        <v>78.774881184597632</v>
      </c>
    </row>
    <row r="1874" spans="1:10" hidden="1" x14ac:dyDescent="0.2">
      <c r="A1874" s="11" t="s">
        <v>123</v>
      </c>
      <c r="B1874" s="34" t="s">
        <v>124</v>
      </c>
      <c r="C1874" s="31">
        <v>9022.0499999999993</v>
      </c>
      <c r="D1874" s="31">
        <v>96490</v>
      </c>
      <c r="E1874" s="31">
        <v>88409</v>
      </c>
      <c r="F1874" s="31">
        <v>12292.48</v>
      </c>
      <c r="G1874" s="31">
        <v>76116.52</v>
      </c>
      <c r="H1874" s="22">
        <v>13.904104785711862</v>
      </c>
      <c r="I1874" s="31">
        <v>3270.4300000000003</v>
      </c>
      <c r="J1874" s="22">
        <v>36.249300325314096</v>
      </c>
    </row>
    <row r="1875" spans="1:10" hidden="1" x14ac:dyDescent="0.2">
      <c r="A1875" s="11" t="s">
        <v>127</v>
      </c>
      <c r="B1875" s="34" t="s">
        <v>128</v>
      </c>
      <c r="C1875" s="31">
        <v>19068.8</v>
      </c>
      <c r="D1875" s="31">
        <v>19752</v>
      </c>
      <c r="E1875" s="31">
        <v>20802</v>
      </c>
      <c r="F1875" s="31">
        <v>20789.080000000002</v>
      </c>
      <c r="G1875" s="31">
        <v>12.919999999998254</v>
      </c>
      <c r="H1875" s="22">
        <v>99.937890587443519</v>
      </c>
      <c r="I1875" s="31">
        <v>1720.2800000000025</v>
      </c>
      <c r="J1875" s="22">
        <v>9.0214381607652427</v>
      </c>
    </row>
    <row r="1876" spans="1:10" hidden="1" x14ac:dyDescent="0.2">
      <c r="A1876" s="11" t="s">
        <v>133</v>
      </c>
      <c r="B1876" s="34" t="s">
        <v>134</v>
      </c>
      <c r="C1876" s="31">
        <v>200</v>
      </c>
      <c r="D1876" s="31">
        <v>600</v>
      </c>
      <c r="E1876" s="31">
        <v>600</v>
      </c>
      <c r="F1876" s="31">
        <v>400</v>
      </c>
      <c r="G1876" s="31">
        <v>200</v>
      </c>
      <c r="H1876" s="22">
        <v>66.666666666666657</v>
      </c>
      <c r="I1876" s="31">
        <v>200</v>
      </c>
      <c r="J1876" s="22">
        <v>100</v>
      </c>
    </row>
    <row r="1877" spans="1:10" hidden="1" x14ac:dyDescent="0.2">
      <c r="A1877" s="11" t="s">
        <v>135</v>
      </c>
      <c r="B1877" s="34" t="s">
        <v>136</v>
      </c>
      <c r="C1877" s="31">
        <v>71905.67</v>
      </c>
      <c r="D1877" s="31">
        <v>4306</v>
      </c>
      <c r="E1877" s="31">
        <v>16843.900000000001</v>
      </c>
      <c r="F1877" s="31">
        <v>16738.62</v>
      </c>
      <c r="G1877" s="31">
        <v>105.28000000000247</v>
      </c>
      <c r="H1877" s="22">
        <v>99.374966605121131</v>
      </c>
      <c r="I1877" s="31">
        <v>-55167.05</v>
      </c>
      <c r="J1877" s="22">
        <v>-76.721418491754548</v>
      </c>
    </row>
    <row r="1878" spans="1:10" hidden="1" x14ac:dyDescent="0.2">
      <c r="A1878" s="11" t="s">
        <v>137</v>
      </c>
      <c r="B1878" s="34" t="s">
        <v>138</v>
      </c>
      <c r="C1878" s="31">
        <v>71905.67</v>
      </c>
      <c r="D1878" s="31">
        <v>4306</v>
      </c>
      <c r="E1878" s="31">
        <v>16843.900000000001</v>
      </c>
      <c r="F1878" s="31">
        <v>16738.62</v>
      </c>
      <c r="G1878" s="31">
        <v>105.28000000000247</v>
      </c>
      <c r="H1878" s="22">
        <v>99.374966605121131</v>
      </c>
      <c r="I1878" s="31">
        <v>-55167.05</v>
      </c>
      <c r="J1878" s="22">
        <v>-76.721418491754548</v>
      </c>
    </row>
    <row r="1879" spans="1:10" hidden="1" x14ac:dyDescent="0.2">
      <c r="A1879" s="11" t="s">
        <v>139</v>
      </c>
      <c r="B1879" s="34" t="s">
        <v>140</v>
      </c>
      <c r="C1879" s="31">
        <v>71905.67</v>
      </c>
      <c r="D1879" s="31">
        <v>4306</v>
      </c>
      <c r="E1879" s="31">
        <v>16843.900000000001</v>
      </c>
      <c r="F1879" s="31">
        <v>16738.62</v>
      </c>
      <c r="G1879" s="31">
        <v>105.28000000000247</v>
      </c>
      <c r="H1879" s="22">
        <v>99.374966605121131</v>
      </c>
      <c r="I1879" s="31">
        <v>-55167.05</v>
      </c>
      <c r="J1879" s="22">
        <v>-76.721418491754548</v>
      </c>
    </row>
    <row r="1880" spans="1:10" ht="25.5" hidden="1" x14ac:dyDescent="0.2">
      <c r="A1880" s="24" t="s">
        <v>198</v>
      </c>
      <c r="B1880" s="40" t="s">
        <v>199</v>
      </c>
      <c r="C1880" s="30">
        <v>4381990.82</v>
      </c>
      <c r="D1880" s="30">
        <v>4910333</v>
      </c>
      <c r="E1880" s="30">
        <v>5101260.9800000004</v>
      </c>
      <c r="F1880" s="30">
        <v>4826681.43</v>
      </c>
      <c r="G1880" s="30">
        <v>274579.55000000075</v>
      </c>
      <c r="H1880" s="26">
        <v>94.617418103552893</v>
      </c>
      <c r="I1880" s="30">
        <v>444690.6099999994</v>
      </c>
      <c r="J1880" s="26">
        <v>10.148141067990622</v>
      </c>
    </row>
    <row r="1881" spans="1:10" hidden="1" x14ac:dyDescent="0.2">
      <c r="A1881" s="11" t="s">
        <v>99</v>
      </c>
      <c r="B1881" s="34" t="s">
        <v>100</v>
      </c>
      <c r="C1881" s="31">
        <v>4278792.28</v>
      </c>
      <c r="D1881" s="31">
        <v>4910333</v>
      </c>
      <c r="E1881" s="31">
        <v>5049523</v>
      </c>
      <c r="F1881" s="31">
        <v>4774943.4499999993</v>
      </c>
      <c r="G1881" s="31">
        <v>274579.55000000075</v>
      </c>
      <c r="H1881" s="22">
        <v>94.562267564678876</v>
      </c>
      <c r="I1881" s="31">
        <v>496151.16999999899</v>
      </c>
      <c r="J1881" s="22">
        <v>11.595589071222662</v>
      </c>
    </row>
    <row r="1882" spans="1:10" hidden="1" x14ac:dyDescent="0.2">
      <c r="A1882" s="11" t="s">
        <v>101</v>
      </c>
      <c r="B1882" s="34" t="s">
        <v>102</v>
      </c>
      <c r="C1882" s="31">
        <v>3438401.97</v>
      </c>
      <c r="D1882" s="31">
        <v>3840838</v>
      </c>
      <c r="E1882" s="31">
        <v>3730999</v>
      </c>
      <c r="F1882" s="31">
        <v>3719584.13</v>
      </c>
      <c r="G1882" s="31">
        <v>11414.870000000112</v>
      </c>
      <c r="H1882" s="22">
        <v>99.694053254905725</v>
      </c>
      <c r="I1882" s="31">
        <v>281182.15999999968</v>
      </c>
      <c r="J1882" s="22">
        <v>8.1776988977236869</v>
      </c>
    </row>
    <row r="1883" spans="1:10" hidden="1" x14ac:dyDescent="0.2">
      <c r="A1883" s="11" t="s">
        <v>103</v>
      </c>
      <c r="B1883" s="34" t="s">
        <v>104</v>
      </c>
      <c r="C1883" s="31">
        <v>2819905.45</v>
      </c>
      <c r="D1883" s="31">
        <v>3148228</v>
      </c>
      <c r="E1883" s="31">
        <v>3055950</v>
      </c>
      <c r="F1883" s="31">
        <v>3046597.82</v>
      </c>
      <c r="G1883" s="31">
        <v>9352.1800000001676</v>
      </c>
      <c r="H1883" s="22">
        <v>99.693968160473815</v>
      </c>
      <c r="I1883" s="31">
        <v>226692.36999999965</v>
      </c>
      <c r="J1883" s="22">
        <v>8.0390060595825901</v>
      </c>
    </row>
    <row r="1884" spans="1:10" hidden="1" x14ac:dyDescent="0.2">
      <c r="A1884" s="11" t="s">
        <v>105</v>
      </c>
      <c r="B1884" s="34" t="s">
        <v>106</v>
      </c>
      <c r="C1884" s="31">
        <v>2819905.45</v>
      </c>
      <c r="D1884" s="31">
        <v>3148228</v>
      </c>
      <c r="E1884" s="31">
        <v>3055950</v>
      </c>
      <c r="F1884" s="31">
        <v>3046597.82</v>
      </c>
      <c r="G1884" s="31">
        <v>9352.1800000001676</v>
      </c>
      <c r="H1884" s="22">
        <v>99.693968160473815</v>
      </c>
      <c r="I1884" s="31">
        <v>226692.36999999965</v>
      </c>
      <c r="J1884" s="22">
        <v>8.0390060595825901</v>
      </c>
    </row>
    <row r="1885" spans="1:10" hidden="1" x14ac:dyDescent="0.2">
      <c r="A1885" s="11" t="s">
        <v>107</v>
      </c>
      <c r="B1885" s="34" t="s">
        <v>108</v>
      </c>
      <c r="C1885" s="31">
        <v>618496.52</v>
      </c>
      <c r="D1885" s="31">
        <v>692610</v>
      </c>
      <c r="E1885" s="31">
        <v>675049</v>
      </c>
      <c r="F1885" s="31">
        <v>672986.31</v>
      </c>
      <c r="G1885" s="31">
        <v>2062.6899999999441</v>
      </c>
      <c r="H1885" s="22">
        <v>99.694438477799395</v>
      </c>
      <c r="I1885" s="31">
        <v>54489.790000000037</v>
      </c>
      <c r="J1885" s="22">
        <v>8.8100398689389579</v>
      </c>
    </row>
    <row r="1886" spans="1:10" hidden="1" x14ac:dyDescent="0.2">
      <c r="A1886" s="11" t="s">
        <v>109</v>
      </c>
      <c r="B1886" s="34" t="s">
        <v>110</v>
      </c>
      <c r="C1886" s="31">
        <v>836404.36</v>
      </c>
      <c r="D1886" s="31">
        <v>1065795</v>
      </c>
      <c r="E1886" s="31">
        <v>1314824</v>
      </c>
      <c r="F1886" s="31">
        <v>1055181.68</v>
      </c>
      <c r="G1886" s="31">
        <v>259642.32000000007</v>
      </c>
      <c r="H1886" s="22">
        <v>80.25269389667362</v>
      </c>
      <c r="I1886" s="31">
        <v>218777.31999999995</v>
      </c>
      <c r="J1886" s="22">
        <v>26.156884213276925</v>
      </c>
    </row>
    <row r="1887" spans="1:10" hidden="1" x14ac:dyDescent="0.2">
      <c r="A1887" s="11" t="s">
        <v>111</v>
      </c>
      <c r="B1887" s="34" t="s">
        <v>112</v>
      </c>
      <c r="C1887" s="31">
        <v>167516.08000000002</v>
      </c>
      <c r="D1887" s="31">
        <v>103557</v>
      </c>
      <c r="E1887" s="31">
        <v>226235</v>
      </c>
      <c r="F1887" s="31">
        <v>214011.5</v>
      </c>
      <c r="G1887" s="31">
        <v>12223.5</v>
      </c>
      <c r="H1887" s="22">
        <v>94.596989855681031</v>
      </c>
      <c r="I1887" s="31">
        <v>46495.419999999984</v>
      </c>
      <c r="J1887" s="22">
        <v>27.755795145158572</v>
      </c>
    </row>
    <row r="1888" spans="1:10" hidden="1" x14ac:dyDescent="0.2">
      <c r="A1888" s="11" t="s">
        <v>113</v>
      </c>
      <c r="B1888" s="34" t="s">
        <v>114</v>
      </c>
      <c r="C1888" s="31">
        <v>353391.63</v>
      </c>
      <c r="D1888" s="31">
        <v>266349</v>
      </c>
      <c r="E1888" s="31">
        <v>335758</v>
      </c>
      <c r="F1888" s="31">
        <v>219581.54</v>
      </c>
      <c r="G1888" s="31">
        <v>116176.45999999999</v>
      </c>
      <c r="H1888" s="22">
        <v>65.398751481721959</v>
      </c>
      <c r="I1888" s="31">
        <v>-133810.09</v>
      </c>
      <c r="J1888" s="22">
        <v>-37.864532897963656</v>
      </c>
    </row>
    <row r="1889" spans="1:10" hidden="1" x14ac:dyDescent="0.2">
      <c r="A1889" s="11" t="s">
        <v>115</v>
      </c>
      <c r="B1889" s="34" t="s">
        <v>116</v>
      </c>
      <c r="C1889" s="31">
        <v>39860.53</v>
      </c>
      <c r="D1889" s="31">
        <v>36800</v>
      </c>
      <c r="E1889" s="31">
        <v>36800</v>
      </c>
      <c r="F1889" s="31">
        <v>27971.54</v>
      </c>
      <c r="G1889" s="31">
        <v>8828.4599999999991</v>
      </c>
      <c r="H1889" s="22">
        <v>76.009619565217392</v>
      </c>
      <c r="I1889" s="31">
        <v>-11888.989999999998</v>
      </c>
      <c r="J1889" s="22">
        <v>-29.826472452824888</v>
      </c>
    </row>
    <row r="1890" spans="1:10" hidden="1" x14ac:dyDescent="0.2">
      <c r="A1890" s="11" t="s">
        <v>117</v>
      </c>
      <c r="B1890" s="34" t="s">
        <v>118</v>
      </c>
      <c r="C1890" s="31">
        <v>275636.12</v>
      </c>
      <c r="D1890" s="31">
        <v>659089</v>
      </c>
      <c r="E1890" s="31">
        <v>716031</v>
      </c>
      <c r="F1890" s="31">
        <v>593617.10000000009</v>
      </c>
      <c r="G1890" s="31">
        <v>122413.89999999991</v>
      </c>
      <c r="H1890" s="22">
        <v>82.903826789622244</v>
      </c>
      <c r="I1890" s="31">
        <v>317980.9800000001</v>
      </c>
      <c r="J1890" s="22">
        <v>115.36259471363914</v>
      </c>
    </row>
    <row r="1891" spans="1:10" hidden="1" x14ac:dyDescent="0.2">
      <c r="A1891" s="11" t="s">
        <v>119</v>
      </c>
      <c r="B1891" s="34" t="s">
        <v>120</v>
      </c>
      <c r="C1891" s="31">
        <v>128751.35</v>
      </c>
      <c r="D1891" s="31">
        <v>424965</v>
      </c>
      <c r="E1891" s="31">
        <v>424964</v>
      </c>
      <c r="F1891" s="31">
        <v>362472.68</v>
      </c>
      <c r="G1891" s="31">
        <v>62491.320000000007</v>
      </c>
      <c r="H1891" s="22">
        <v>85.294914392748552</v>
      </c>
      <c r="I1891" s="31">
        <v>233721.33</v>
      </c>
      <c r="J1891" s="22">
        <v>181.52922668383667</v>
      </c>
    </row>
    <row r="1892" spans="1:10" hidden="1" x14ac:dyDescent="0.2">
      <c r="A1892" s="11" t="s">
        <v>121</v>
      </c>
      <c r="B1892" s="34" t="s">
        <v>122</v>
      </c>
      <c r="C1892" s="31">
        <v>31333.31</v>
      </c>
      <c r="D1892" s="31">
        <v>49664</v>
      </c>
      <c r="E1892" s="31">
        <v>105340</v>
      </c>
      <c r="F1892" s="31">
        <v>65089.72</v>
      </c>
      <c r="G1892" s="31">
        <v>40250.28</v>
      </c>
      <c r="H1892" s="22">
        <v>61.790127207138788</v>
      </c>
      <c r="I1892" s="31">
        <v>33756.410000000003</v>
      </c>
      <c r="J1892" s="22">
        <v>107.73330363118356</v>
      </c>
    </row>
    <row r="1893" spans="1:10" hidden="1" x14ac:dyDescent="0.2">
      <c r="A1893" s="11" t="s">
        <v>123</v>
      </c>
      <c r="B1893" s="34" t="s">
        <v>124</v>
      </c>
      <c r="C1893" s="31">
        <v>115551.46</v>
      </c>
      <c r="D1893" s="31">
        <v>184460</v>
      </c>
      <c r="E1893" s="31">
        <v>180517</v>
      </c>
      <c r="F1893" s="31">
        <v>160853.28</v>
      </c>
      <c r="G1893" s="31">
        <v>19663.72</v>
      </c>
      <c r="H1893" s="22">
        <v>89.106998232853414</v>
      </c>
      <c r="I1893" s="31">
        <v>45301.819999999992</v>
      </c>
      <c r="J1893" s="22">
        <v>39.204887588612024</v>
      </c>
    </row>
    <row r="1894" spans="1:10" hidden="1" x14ac:dyDescent="0.2">
      <c r="A1894" s="11" t="s">
        <v>127</v>
      </c>
      <c r="B1894" s="34" t="s">
        <v>128</v>
      </c>
      <c r="C1894" s="31">
        <v>0</v>
      </c>
      <c r="D1894" s="31">
        <v>0</v>
      </c>
      <c r="E1894" s="31">
        <v>5210</v>
      </c>
      <c r="F1894" s="31">
        <v>5201.42</v>
      </c>
      <c r="G1894" s="31">
        <v>8.5799999999999272</v>
      </c>
      <c r="H1894" s="22">
        <v>99.835316698656428</v>
      </c>
      <c r="I1894" s="31">
        <v>5201.42</v>
      </c>
      <c r="J1894" s="22">
        <v>0</v>
      </c>
    </row>
    <row r="1895" spans="1:10" hidden="1" x14ac:dyDescent="0.2">
      <c r="A1895" s="11" t="s">
        <v>133</v>
      </c>
      <c r="B1895" s="34" t="s">
        <v>134</v>
      </c>
      <c r="C1895" s="31">
        <v>3985.95</v>
      </c>
      <c r="D1895" s="31">
        <v>3700</v>
      </c>
      <c r="E1895" s="31">
        <v>3700</v>
      </c>
      <c r="F1895" s="31">
        <v>177.64</v>
      </c>
      <c r="G1895" s="31">
        <v>3522.36</v>
      </c>
      <c r="H1895" s="22">
        <v>4.8010810810810804</v>
      </c>
      <c r="I1895" s="31">
        <v>-3808.31</v>
      </c>
      <c r="J1895" s="22">
        <v>-95.543346002834951</v>
      </c>
    </row>
    <row r="1896" spans="1:10" hidden="1" x14ac:dyDescent="0.2">
      <c r="A1896" s="11" t="s">
        <v>135</v>
      </c>
      <c r="B1896" s="34" t="s">
        <v>136</v>
      </c>
      <c r="C1896" s="31">
        <v>103198.54</v>
      </c>
      <c r="D1896" s="31">
        <v>0</v>
      </c>
      <c r="E1896" s="31">
        <v>51737.98</v>
      </c>
      <c r="F1896" s="31">
        <v>51737.98</v>
      </c>
      <c r="G1896" s="31">
        <v>0</v>
      </c>
      <c r="H1896" s="22">
        <v>100</v>
      </c>
      <c r="I1896" s="31">
        <v>-51460.55999999999</v>
      </c>
      <c r="J1896" s="22">
        <v>-49.865589183722946</v>
      </c>
    </row>
    <row r="1897" spans="1:10" hidden="1" x14ac:dyDescent="0.2">
      <c r="A1897" s="11" t="s">
        <v>137</v>
      </c>
      <c r="B1897" s="34" t="s">
        <v>138</v>
      </c>
      <c r="C1897" s="31">
        <v>103198.54</v>
      </c>
      <c r="D1897" s="31">
        <v>0</v>
      </c>
      <c r="E1897" s="31">
        <v>51737.98</v>
      </c>
      <c r="F1897" s="31">
        <v>51737.98</v>
      </c>
      <c r="G1897" s="31">
        <v>0</v>
      </c>
      <c r="H1897" s="22">
        <v>100</v>
      </c>
      <c r="I1897" s="31">
        <v>-51460.55999999999</v>
      </c>
      <c r="J1897" s="22">
        <v>-49.865589183722946</v>
      </c>
    </row>
    <row r="1898" spans="1:10" hidden="1" x14ac:dyDescent="0.2">
      <c r="A1898" s="11" t="s">
        <v>139</v>
      </c>
      <c r="B1898" s="34" t="s">
        <v>140</v>
      </c>
      <c r="C1898" s="31">
        <v>103198.54</v>
      </c>
      <c r="D1898" s="31">
        <v>0</v>
      </c>
      <c r="E1898" s="31">
        <v>51737.98</v>
      </c>
      <c r="F1898" s="31">
        <v>51737.98</v>
      </c>
      <c r="G1898" s="31">
        <v>0</v>
      </c>
      <c r="H1898" s="22">
        <v>100</v>
      </c>
      <c r="I1898" s="31">
        <v>-51460.55999999999</v>
      </c>
      <c r="J1898" s="22">
        <v>-49.865589183722946</v>
      </c>
    </row>
    <row r="1899" spans="1:10" hidden="1" x14ac:dyDescent="0.2">
      <c r="A1899" s="24" t="s">
        <v>200</v>
      </c>
      <c r="B1899" s="40" t="s">
        <v>201</v>
      </c>
      <c r="C1899" s="30">
        <v>374911.58999999997</v>
      </c>
      <c r="D1899" s="30">
        <v>398919</v>
      </c>
      <c r="E1899" s="30">
        <v>405019</v>
      </c>
      <c r="F1899" s="30">
        <v>401928.63</v>
      </c>
      <c r="G1899" s="30">
        <v>3090.3699999999953</v>
      </c>
      <c r="H1899" s="26">
        <v>99.23698147494315</v>
      </c>
      <c r="I1899" s="30">
        <v>27017.040000000037</v>
      </c>
      <c r="J1899" s="26">
        <v>7.2062429438364433</v>
      </c>
    </row>
    <row r="1900" spans="1:10" hidden="1" x14ac:dyDescent="0.2">
      <c r="A1900" s="11" t="s">
        <v>99</v>
      </c>
      <c r="B1900" s="34" t="s">
        <v>100</v>
      </c>
      <c r="C1900" s="31">
        <v>374911.58999999997</v>
      </c>
      <c r="D1900" s="31">
        <v>398919</v>
      </c>
      <c r="E1900" s="31">
        <v>405019</v>
      </c>
      <c r="F1900" s="31">
        <v>401928.63</v>
      </c>
      <c r="G1900" s="31">
        <v>3090.3699999999953</v>
      </c>
      <c r="H1900" s="22">
        <v>99.23698147494315</v>
      </c>
      <c r="I1900" s="31">
        <v>27017.040000000037</v>
      </c>
      <c r="J1900" s="22">
        <v>7.2062429438364433</v>
      </c>
    </row>
    <row r="1901" spans="1:10" hidden="1" x14ac:dyDescent="0.2">
      <c r="A1901" s="11" t="s">
        <v>101</v>
      </c>
      <c r="B1901" s="34" t="s">
        <v>102</v>
      </c>
      <c r="C1901" s="31">
        <v>374911.58999999997</v>
      </c>
      <c r="D1901" s="31">
        <v>398919</v>
      </c>
      <c r="E1901" s="31">
        <v>405019</v>
      </c>
      <c r="F1901" s="31">
        <v>401928.63</v>
      </c>
      <c r="G1901" s="31">
        <v>3090.3699999999953</v>
      </c>
      <c r="H1901" s="22">
        <v>99.23698147494315</v>
      </c>
      <c r="I1901" s="31">
        <v>27017.040000000037</v>
      </c>
      <c r="J1901" s="22">
        <v>7.2062429438364433</v>
      </c>
    </row>
    <row r="1902" spans="1:10" hidden="1" x14ac:dyDescent="0.2">
      <c r="A1902" s="11" t="s">
        <v>103</v>
      </c>
      <c r="B1902" s="34" t="s">
        <v>104</v>
      </c>
      <c r="C1902" s="31">
        <v>303578.12</v>
      </c>
      <c r="D1902" s="31">
        <v>326983</v>
      </c>
      <c r="E1902" s="31">
        <v>331983</v>
      </c>
      <c r="F1902" s="31">
        <v>329449.69</v>
      </c>
      <c r="G1902" s="31">
        <v>2533.3099999999977</v>
      </c>
      <c r="H1902" s="22">
        <v>99.236915745685778</v>
      </c>
      <c r="I1902" s="31">
        <v>25871.570000000007</v>
      </c>
      <c r="J1902" s="22">
        <v>8.5222116798140917</v>
      </c>
    </row>
    <row r="1903" spans="1:10" hidden="1" x14ac:dyDescent="0.2">
      <c r="A1903" s="11" t="s">
        <v>105</v>
      </c>
      <c r="B1903" s="34" t="s">
        <v>106</v>
      </c>
      <c r="C1903" s="31">
        <v>303578.12</v>
      </c>
      <c r="D1903" s="31">
        <v>326983</v>
      </c>
      <c r="E1903" s="31">
        <v>331983</v>
      </c>
      <c r="F1903" s="31">
        <v>329449.69</v>
      </c>
      <c r="G1903" s="31">
        <v>2533.3099999999977</v>
      </c>
      <c r="H1903" s="22">
        <v>99.236915745685778</v>
      </c>
      <c r="I1903" s="31">
        <v>25871.570000000007</v>
      </c>
      <c r="J1903" s="22">
        <v>8.5222116798140917</v>
      </c>
    </row>
    <row r="1904" spans="1:10" hidden="1" x14ac:dyDescent="0.2">
      <c r="A1904" s="11" t="s">
        <v>107</v>
      </c>
      <c r="B1904" s="34" t="s">
        <v>108</v>
      </c>
      <c r="C1904" s="31">
        <v>71333.47</v>
      </c>
      <c r="D1904" s="31">
        <v>71936</v>
      </c>
      <c r="E1904" s="31">
        <v>73036</v>
      </c>
      <c r="F1904" s="31">
        <v>72478.94</v>
      </c>
      <c r="G1904" s="31">
        <v>557.05999999999767</v>
      </c>
      <c r="H1904" s="22">
        <v>99.237280245358463</v>
      </c>
      <c r="I1904" s="31">
        <v>1145.4700000000012</v>
      </c>
      <c r="J1904" s="22">
        <v>1.6057959888955367</v>
      </c>
    </row>
    <row r="1905" spans="1:10" hidden="1" x14ac:dyDescent="0.2">
      <c r="A1905" s="24" t="s">
        <v>202</v>
      </c>
      <c r="B1905" s="40" t="s">
        <v>203</v>
      </c>
      <c r="C1905" s="30">
        <v>307674.36</v>
      </c>
      <c r="D1905" s="30">
        <v>0</v>
      </c>
      <c r="E1905" s="30">
        <v>403987</v>
      </c>
      <c r="F1905" s="30">
        <v>402435</v>
      </c>
      <c r="G1905" s="30">
        <v>1552</v>
      </c>
      <c r="H1905" s="26">
        <v>99.615829222227447</v>
      </c>
      <c r="I1905" s="30">
        <v>94760.640000000014</v>
      </c>
      <c r="J1905" s="26">
        <v>30.799004505932857</v>
      </c>
    </row>
    <row r="1906" spans="1:10" hidden="1" x14ac:dyDescent="0.2">
      <c r="A1906" s="11" t="s">
        <v>99</v>
      </c>
      <c r="B1906" s="34" t="s">
        <v>100</v>
      </c>
      <c r="C1906" s="31">
        <v>307674.36</v>
      </c>
      <c r="D1906" s="31">
        <v>0</v>
      </c>
      <c r="E1906" s="31">
        <v>403987</v>
      </c>
      <c r="F1906" s="31">
        <v>402435</v>
      </c>
      <c r="G1906" s="31">
        <v>1552</v>
      </c>
      <c r="H1906" s="22">
        <v>99.615829222227447</v>
      </c>
      <c r="I1906" s="31">
        <v>94760.640000000014</v>
      </c>
      <c r="J1906" s="22">
        <v>30.799004505932857</v>
      </c>
    </row>
    <row r="1907" spans="1:10" hidden="1" x14ac:dyDescent="0.2">
      <c r="A1907" s="11" t="s">
        <v>109</v>
      </c>
      <c r="B1907" s="34" t="s">
        <v>110</v>
      </c>
      <c r="C1907" s="31">
        <v>307674.36</v>
      </c>
      <c r="D1907" s="31">
        <v>0</v>
      </c>
      <c r="E1907" s="31">
        <v>403987</v>
      </c>
      <c r="F1907" s="31">
        <v>402435</v>
      </c>
      <c r="G1907" s="31">
        <v>1552</v>
      </c>
      <c r="H1907" s="22">
        <v>99.615829222227447</v>
      </c>
      <c r="I1907" s="31">
        <v>94760.640000000014</v>
      </c>
      <c r="J1907" s="22">
        <v>30.799004505932857</v>
      </c>
    </row>
    <row r="1908" spans="1:10" ht="25.5" hidden="1" x14ac:dyDescent="0.2">
      <c r="A1908" s="11" t="s">
        <v>129</v>
      </c>
      <c r="B1908" s="34" t="s">
        <v>130</v>
      </c>
      <c r="C1908" s="31">
        <v>307674.36</v>
      </c>
      <c r="D1908" s="31">
        <v>0</v>
      </c>
      <c r="E1908" s="31">
        <v>403987</v>
      </c>
      <c r="F1908" s="31">
        <v>402435</v>
      </c>
      <c r="G1908" s="31">
        <v>1552</v>
      </c>
      <c r="H1908" s="22">
        <v>99.615829222227447</v>
      </c>
      <c r="I1908" s="31">
        <v>94760.640000000014</v>
      </c>
      <c r="J1908" s="22">
        <v>30.799004505932857</v>
      </c>
    </row>
    <row r="1909" spans="1:10" ht="25.5" hidden="1" x14ac:dyDescent="0.2">
      <c r="A1909" s="11" t="s">
        <v>131</v>
      </c>
      <c r="B1909" s="34" t="s">
        <v>132</v>
      </c>
      <c r="C1909" s="31">
        <v>307674.36</v>
      </c>
      <c r="D1909" s="31">
        <v>0</v>
      </c>
      <c r="E1909" s="31">
        <v>403987</v>
      </c>
      <c r="F1909" s="31">
        <v>402435</v>
      </c>
      <c r="G1909" s="31">
        <v>1552</v>
      </c>
      <c r="H1909" s="22">
        <v>99.615829222227447</v>
      </c>
      <c r="I1909" s="31">
        <v>94760.640000000014</v>
      </c>
      <c r="J1909" s="22">
        <v>30.799004505932857</v>
      </c>
    </row>
    <row r="1910" spans="1:10" hidden="1" x14ac:dyDescent="0.2">
      <c r="A1910" s="24" t="s">
        <v>204</v>
      </c>
      <c r="B1910" s="40" t="s">
        <v>205</v>
      </c>
      <c r="C1910" s="30">
        <v>1517394.34</v>
      </c>
      <c r="D1910" s="30">
        <v>1550200</v>
      </c>
      <c r="E1910" s="30">
        <v>1714600</v>
      </c>
      <c r="F1910" s="30">
        <v>1684194.23</v>
      </c>
      <c r="G1910" s="30">
        <v>30405.770000000019</v>
      </c>
      <c r="H1910" s="26">
        <v>98.226655196547298</v>
      </c>
      <c r="I1910" s="30">
        <v>166799.8899999999</v>
      </c>
      <c r="J1910" s="26">
        <v>10.992520902641559</v>
      </c>
    </row>
    <row r="1911" spans="1:10" hidden="1" x14ac:dyDescent="0.2">
      <c r="A1911" s="11" t="s">
        <v>99</v>
      </c>
      <c r="B1911" s="34" t="s">
        <v>100</v>
      </c>
      <c r="C1911" s="31">
        <v>1427394.34</v>
      </c>
      <c r="D1911" s="31">
        <v>1550200</v>
      </c>
      <c r="E1911" s="31">
        <v>1550200</v>
      </c>
      <c r="F1911" s="31">
        <v>1519794.23</v>
      </c>
      <c r="G1911" s="31">
        <v>30405.770000000019</v>
      </c>
      <c r="H1911" s="22">
        <v>98.038590504451037</v>
      </c>
      <c r="I1911" s="31">
        <v>92399.889999999898</v>
      </c>
      <c r="J1911" s="22">
        <v>6.4733260746991448</v>
      </c>
    </row>
    <row r="1912" spans="1:10" hidden="1" x14ac:dyDescent="0.2">
      <c r="A1912" s="11" t="s">
        <v>174</v>
      </c>
      <c r="B1912" s="34" t="s">
        <v>175</v>
      </c>
      <c r="C1912" s="31">
        <v>1427394.34</v>
      </c>
      <c r="D1912" s="31">
        <v>1550200</v>
      </c>
      <c r="E1912" s="31">
        <v>1550200</v>
      </c>
      <c r="F1912" s="31">
        <v>1519794.23</v>
      </c>
      <c r="G1912" s="31">
        <v>30405.770000000019</v>
      </c>
      <c r="H1912" s="22">
        <v>98.038590504451037</v>
      </c>
      <c r="I1912" s="31">
        <v>92399.889999999898</v>
      </c>
      <c r="J1912" s="22">
        <v>6.4733260746991448</v>
      </c>
    </row>
    <row r="1913" spans="1:10" hidden="1" x14ac:dyDescent="0.2">
      <c r="A1913" s="11" t="s">
        <v>176</v>
      </c>
      <c r="B1913" s="34" t="s">
        <v>177</v>
      </c>
      <c r="C1913" s="31">
        <v>1427394.34</v>
      </c>
      <c r="D1913" s="31">
        <v>1550200</v>
      </c>
      <c r="E1913" s="31">
        <v>1550200</v>
      </c>
      <c r="F1913" s="31">
        <v>1519794.23</v>
      </c>
      <c r="G1913" s="31">
        <v>30405.770000000019</v>
      </c>
      <c r="H1913" s="22">
        <v>98.038590504451037</v>
      </c>
      <c r="I1913" s="31">
        <v>92399.889999999898</v>
      </c>
      <c r="J1913" s="22">
        <v>6.4733260746991448</v>
      </c>
    </row>
    <row r="1914" spans="1:10" hidden="1" x14ac:dyDescent="0.2">
      <c r="A1914" s="11" t="s">
        <v>135</v>
      </c>
      <c r="B1914" s="34" t="s">
        <v>136</v>
      </c>
      <c r="C1914" s="31">
        <v>90000</v>
      </c>
      <c r="D1914" s="31">
        <v>0</v>
      </c>
      <c r="E1914" s="31">
        <v>164400</v>
      </c>
      <c r="F1914" s="31">
        <v>164400</v>
      </c>
      <c r="G1914" s="31">
        <v>0</v>
      </c>
      <c r="H1914" s="22">
        <v>100</v>
      </c>
      <c r="I1914" s="31">
        <v>74400</v>
      </c>
      <c r="J1914" s="22">
        <v>82.666666666666657</v>
      </c>
    </row>
    <row r="1915" spans="1:10" hidden="1" x14ac:dyDescent="0.2">
      <c r="A1915" s="11" t="s">
        <v>178</v>
      </c>
      <c r="B1915" s="34" t="s">
        <v>179</v>
      </c>
      <c r="C1915" s="31">
        <v>90000</v>
      </c>
      <c r="D1915" s="31">
        <v>0</v>
      </c>
      <c r="E1915" s="31">
        <v>164400</v>
      </c>
      <c r="F1915" s="31">
        <v>164400</v>
      </c>
      <c r="G1915" s="31">
        <v>0</v>
      </c>
      <c r="H1915" s="22">
        <v>100</v>
      </c>
      <c r="I1915" s="31">
        <v>74400</v>
      </c>
      <c r="J1915" s="22">
        <v>82.666666666666657</v>
      </c>
    </row>
    <row r="1916" spans="1:10" hidden="1" x14ac:dyDescent="0.2">
      <c r="A1916" s="11" t="s">
        <v>180</v>
      </c>
      <c r="B1916" s="34" t="s">
        <v>181</v>
      </c>
      <c r="C1916" s="31">
        <v>90000</v>
      </c>
      <c r="D1916" s="31">
        <v>0</v>
      </c>
      <c r="E1916" s="31">
        <v>164400</v>
      </c>
      <c r="F1916" s="31">
        <v>164400</v>
      </c>
      <c r="G1916" s="31">
        <v>0</v>
      </c>
      <c r="H1916" s="22">
        <v>100</v>
      </c>
      <c r="I1916" s="31">
        <v>74400</v>
      </c>
      <c r="J1916" s="22">
        <v>82.666666666666657</v>
      </c>
    </row>
    <row r="1917" spans="1:10" ht="25.5" hidden="1" x14ac:dyDescent="0.2">
      <c r="A1917" s="24" t="s">
        <v>206</v>
      </c>
      <c r="B1917" s="40" t="s">
        <v>207</v>
      </c>
      <c r="C1917" s="30">
        <v>1517394.34</v>
      </c>
      <c r="D1917" s="30">
        <v>1550200</v>
      </c>
      <c r="E1917" s="30">
        <v>1714600</v>
      </c>
      <c r="F1917" s="30">
        <v>1684194.23</v>
      </c>
      <c r="G1917" s="30">
        <v>30405.770000000019</v>
      </c>
      <c r="H1917" s="26">
        <v>98.226655196547298</v>
      </c>
      <c r="I1917" s="30">
        <v>166799.8899999999</v>
      </c>
      <c r="J1917" s="26">
        <v>10.992520902641559</v>
      </c>
    </row>
    <row r="1918" spans="1:10" hidden="1" x14ac:dyDescent="0.2">
      <c r="A1918" s="11" t="s">
        <v>99</v>
      </c>
      <c r="B1918" s="34" t="s">
        <v>100</v>
      </c>
      <c r="C1918" s="31">
        <v>1427394.34</v>
      </c>
      <c r="D1918" s="31">
        <v>1550200</v>
      </c>
      <c r="E1918" s="31">
        <v>1550200</v>
      </c>
      <c r="F1918" s="31">
        <v>1519794.23</v>
      </c>
      <c r="G1918" s="31">
        <v>30405.770000000019</v>
      </c>
      <c r="H1918" s="22">
        <v>98.038590504451037</v>
      </c>
      <c r="I1918" s="31">
        <v>92399.889999999898</v>
      </c>
      <c r="J1918" s="22">
        <v>6.4733260746991448</v>
      </c>
    </row>
    <row r="1919" spans="1:10" hidden="1" x14ac:dyDescent="0.2">
      <c r="A1919" s="11" t="s">
        <v>174</v>
      </c>
      <c r="B1919" s="34" t="s">
        <v>175</v>
      </c>
      <c r="C1919" s="31">
        <v>1427394.34</v>
      </c>
      <c r="D1919" s="31">
        <v>1550200</v>
      </c>
      <c r="E1919" s="31">
        <v>1550200</v>
      </c>
      <c r="F1919" s="31">
        <v>1519794.23</v>
      </c>
      <c r="G1919" s="31">
        <v>30405.770000000019</v>
      </c>
      <c r="H1919" s="22">
        <v>98.038590504451037</v>
      </c>
      <c r="I1919" s="31">
        <v>92399.889999999898</v>
      </c>
      <c r="J1919" s="22">
        <v>6.4733260746991448</v>
      </c>
    </row>
    <row r="1920" spans="1:10" hidden="1" x14ac:dyDescent="0.2">
      <c r="A1920" s="11" t="s">
        <v>176</v>
      </c>
      <c r="B1920" s="34" t="s">
        <v>177</v>
      </c>
      <c r="C1920" s="31">
        <v>1427394.34</v>
      </c>
      <c r="D1920" s="31">
        <v>1550200</v>
      </c>
      <c r="E1920" s="31">
        <v>1550200</v>
      </c>
      <c r="F1920" s="31">
        <v>1519794.23</v>
      </c>
      <c r="G1920" s="31">
        <v>30405.770000000019</v>
      </c>
      <c r="H1920" s="22">
        <v>98.038590504451037</v>
      </c>
      <c r="I1920" s="31">
        <v>92399.889999999898</v>
      </c>
      <c r="J1920" s="22">
        <v>6.4733260746991448</v>
      </c>
    </row>
    <row r="1921" spans="1:10" hidden="1" x14ac:dyDescent="0.2">
      <c r="A1921" s="11" t="s">
        <v>135</v>
      </c>
      <c r="B1921" s="34" t="s">
        <v>136</v>
      </c>
      <c r="C1921" s="31">
        <v>90000</v>
      </c>
      <c r="D1921" s="31">
        <v>0</v>
      </c>
      <c r="E1921" s="31">
        <v>164400</v>
      </c>
      <c r="F1921" s="31">
        <v>164400</v>
      </c>
      <c r="G1921" s="31">
        <v>0</v>
      </c>
      <c r="H1921" s="22">
        <v>100</v>
      </c>
      <c r="I1921" s="31">
        <v>74400</v>
      </c>
      <c r="J1921" s="22">
        <v>82.666666666666657</v>
      </c>
    </row>
    <row r="1922" spans="1:10" hidden="1" x14ac:dyDescent="0.2">
      <c r="A1922" s="11" t="s">
        <v>178</v>
      </c>
      <c r="B1922" s="34" t="s">
        <v>179</v>
      </c>
      <c r="C1922" s="31">
        <v>90000</v>
      </c>
      <c r="D1922" s="31">
        <v>0</v>
      </c>
      <c r="E1922" s="31">
        <v>164400</v>
      </c>
      <c r="F1922" s="31">
        <v>164400</v>
      </c>
      <c r="G1922" s="31">
        <v>0</v>
      </c>
      <c r="H1922" s="22">
        <v>100</v>
      </c>
      <c r="I1922" s="31">
        <v>74400</v>
      </c>
      <c r="J1922" s="22">
        <v>82.666666666666657</v>
      </c>
    </row>
    <row r="1923" spans="1:10" hidden="1" x14ac:dyDescent="0.2">
      <c r="A1923" s="11" t="s">
        <v>180</v>
      </c>
      <c r="B1923" s="34" t="s">
        <v>181</v>
      </c>
      <c r="C1923" s="31">
        <v>90000</v>
      </c>
      <c r="D1923" s="31">
        <v>0</v>
      </c>
      <c r="E1923" s="31">
        <v>164400</v>
      </c>
      <c r="F1923" s="31">
        <v>164400</v>
      </c>
      <c r="G1923" s="31">
        <v>0</v>
      </c>
      <c r="H1923" s="22">
        <v>100</v>
      </c>
      <c r="I1923" s="31">
        <v>74400</v>
      </c>
      <c r="J1923" s="22">
        <v>82.666666666666657</v>
      </c>
    </row>
    <row r="1924" spans="1:10" hidden="1" x14ac:dyDescent="0.2">
      <c r="A1924" s="24" t="s">
        <v>208</v>
      </c>
      <c r="B1924" s="40" t="s">
        <v>209</v>
      </c>
      <c r="C1924" s="30">
        <v>2317827.11</v>
      </c>
      <c r="D1924" s="30">
        <v>1337741</v>
      </c>
      <c r="E1924" s="30">
        <v>2732337.04</v>
      </c>
      <c r="F1924" s="30">
        <v>2558624.73</v>
      </c>
      <c r="G1924" s="30">
        <v>173712.31000000006</v>
      </c>
      <c r="H1924" s="26">
        <v>93.642354238992425</v>
      </c>
      <c r="I1924" s="30">
        <v>240797.62000000011</v>
      </c>
      <c r="J1924" s="26">
        <v>10.38893793937892</v>
      </c>
    </row>
    <row r="1925" spans="1:10" hidden="1" x14ac:dyDescent="0.2">
      <c r="A1925" s="11" t="s">
        <v>99</v>
      </c>
      <c r="B1925" s="34" t="s">
        <v>100</v>
      </c>
      <c r="C1925" s="31">
        <v>1799832.95</v>
      </c>
      <c r="D1925" s="31">
        <v>1337741</v>
      </c>
      <c r="E1925" s="31">
        <v>1166471.6000000001</v>
      </c>
      <c r="F1925" s="31">
        <v>992759.29</v>
      </c>
      <c r="G1925" s="31">
        <v>173712.31000000006</v>
      </c>
      <c r="H1925" s="22">
        <v>85.107883466687056</v>
      </c>
      <c r="I1925" s="31">
        <v>-807073.65999999992</v>
      </c>
      <c r="J1925" s="22">
        <v>-44.841587103958723</v>
      </c>
    </row>
    <row r="1926" spans="1:10" hidden="1" x14ac:dyDescent="0.2">
      <c r="A1926" s="11" t="s">
        <v>109</v>
      </c>
      <c r="B1926" s="34" t="s">
        <v>110</v>
      </c>
      <c r="C1926" s="31">
        <v>1799662.42</v>
      </c>
      <c r="D1926" s="31">
        <v>1337741</v>
      </c>
      <c r="E1926" s="31">
        <v>1166471.6000000001</v>
      </c>
      <c r="F1926" s="31">
        <v>992759.29</v>
      </c>
      <c r="G1926" s="31">
        <v>173712.31000000006</v>
      </c>
      <c r="H1926" s="22">
        <v>85.107883466687056</v>
      </c>
      <c r="I1926" s="31">
        <v>-806903.12999999989</v>
      </c>
      <c r="J1926" s="22">
        <v>-44.836360476983231</v>
      </c>
    </row>
    <row r="1927" spans="1:10" hidden="1" x14ac:dyDescent="0.2">
      <c r="A1927" s="11" t="s">
        <v>111</v>
      </c>
      <c r="B1927" s="34" t="s">
        <v>112</v>
      </c>
      <c r="C1927" s="31">
        <v>76020.14</v>
      </c>
      <c r="D1927" s="31">
        <v>0</v>
      </c>
      <c r="E1927" s="31">
        <v>34418.6</v>
      </c>
      <c r="F1927" s="31">
        <v>34418.6</v>
      </c>
      <c r="G1927" s="31">
        <v>0</v>
      </c>
      <c r="H1927" s="22">
        <v>100</v>
      </c>
      <c r="I1927" s="31">
        <v>-41601.54</v>
      </c>
      <c r="J1927" s="22">
        <v>-54.724366463939688</v>
      </c>
    </row>
    <row r="1928" spans="1:10" hidden="1" x14ac:dyDescent="0.2">
      <c r="A1928" s="11" t="s">
        <v>113</v>
      </c>
      <c r="B1928" s="34" t="s">
        <v>114</v>
      </c>
      <c r="C1928" s="31">
        <v>1242063.1500000001</v>
      </c>
      <c r="D1928" s="31">
        <v>300000</v>
      </c>
      <c r="E1928" s="31">
        <v>460497</v>
      </c>
      <c r="F1928" s="31">
        <v>404151.89</v>
      </c>
      <c r="G1928" s="31">
        <v>56345.109999999986</v>
      </c>
      <c r="H1928" s="22">
        <v>87.76428293778244</v>
      </c>
      <c r="I1928" s="31">
        <v>-837911.26000000013</v>
      </c>
      <c r="J1928" s="22">
        <v>-67.461244623512101</v>
      </c>
    </row>
    <row r="1929" spans="1:10" hidden="1" x14ac:dyDescent="0.2">
      <c r="A1929" s="11" t="s">
        <v>117</v>
      </c>
      <c r="B1929" s="34" t="s">
        <v>118</v>
      </c>
      <c r="C1929" s="31">
        <v>481579.13</v>
      </c>
      <c r="D1929" s="31">
        <v>1037741</v>
      </c>
      <c r="E1929" s="31">
        <v>671556</v>
      </c>
      <c r="F1929" s="31">
        <v>554188.79999999993</v>
      </c>
      <c r="G1929" s="31">
        <v>117367.20000000007</v>
      </c>
      <c r="H1929" s="22">
        <v>82.523095616746772</v>
      </c>
      <c r="I1929" s="31">
        <v>72609.669999999925</v>
      </c>
      <c r="J1929" s="22">
        <v>15.077412096325673</v>
      </c>
    </row>
    <row r="1930" spans="1:10" hidden="1" x14ac:dyDescent="0.2">
      <c r="A1930" s="11" t="s">
        <v>121</v>
      </c>
      <c r="B1930" s="34" t="s">
        <v>122</v>
      </c>
      <c r="C1930" s="31">
        <v>13524.96</v>
      </c>
      <c r="D1930" s="31">
        <v>16746</v>
      </c>
      <c r="E1930" s="31">
        <v>16746</v>
      </c>
      <c r="F1930" s="31">
        <v>16744.060000000001</v>
      </c>
      <c r="G1930" s="31">
        <v>1.9399999999986903</v>
      </c>
      <c r="H1930" s="22">
        <v>99.988415143914978</v>
      </c>
      <c r="I1930" s="31">
        <v>3219.1000000000022</v>
      </c>
      <c r="J1930" s="22">
        <v>23.801179448959559</v>
      </c>
    </row>
    <row r="1931" spans="1:10" hidden="1" x14ac:dyDescent="0.2">
      <c r="A1931" s="11" t="s">
        <v>123</v>
      </c>
      <c r="B1931" s="34" t="s">
        <v>124</v>
      </c>
      <c r="C1931" s="31">
        <v>466873.05</v>
      </c>
      <c r="D1931" s="31">
        <v>1019259</v>
      </c>
      <c r="E1931" s="31">
        <v>653846</v>
      </c>
      <c r="F1931" s="31">
        <v>536490.71</v>
      </c>
      <c r="G1931" s="31">
        <v>117355.29000000004</v>
      </c>
      <c r="H1931" s="22">
        <v>82.051539659185806</v>
      </c>
      <c r="I1931" s="31">
        <v>69617.659999999974</v>
      </c>
      <c r="J1931" s="22">
        <v>14.911475400004349</v>
      </c>
    </row>
    <row r="1932" spans="1:10" hidden="1" x14ac:dyDescent="0.2">
      <c r="A1932" s="11" t="s">
        <v>125</v>
      </c>
      <c r="B1932" s="34" t="s">
        <v>126</v>
      </c>
      <c r="C1932" s="31">
        <v>1181.1199999999999</v>
      </c>
      <c r="D1932" s="31">
        <v>1736</v>
      </c>
      <c r="E1932" s="31">
        <v>964</v>
      </c>
      <c r="F1932" s="31">
        <v>954.03</v>
      </c>
      <c r="G1932" s="31">
        <v>9.9700000000000273</v>
      </c>
      <c r="H1932" s="22">
        <v>98.965767634854771</v>
      </c>
      <c r="I1932" s="31">
        <v>-227.08999999999992</v>
      </c>
      <c r="J1932" s="22">
        <v>-19.226666215117845</v>
      </c>
    </row>
    <row r="1933" spans="1:10" hidden="1" x14ac:dyDescent="0.2">
      <c r="A1933" s="11" t="s">
        <v>133</v>
      </c>
      <c r="B1933" s="34" t="s">
        <v>134</v>
      </c>
      <c r="C1933" s="31">
        <v>170.53</v>
      </c>
      <c r="D1933" s="31">
        <v>0</v>
      </c>
      <c r="E1933" s="31">
        <v>0</v>
      </c>
      <c r="F1933" s="31">
        <v>0</v>
      </c>
      <c r="G1933" s="31">
        <v>0</v>
      </c>
      <c r="H1933" s="22">
        <v>0</v>
      </c>
      <c r="I1933" s="31">
        <v>-170.53</v>
      </c>
      <c r="J1933" s="22">
        <v>-100</v>
      </c>
    </row>
    <row r="1934" spans="1:10" hidden="1" x14ac:dyDescent="0.2">
      <c r="A1934" s="11" t="s">
        <v>135</v>
      </c>
      <c r="B1934" s="34" t="s">
        <v>136</v>
      </c>
      <c r="C1934" s="31">
        <v>517994.16</v>
      </c>
      <c r="D1934" s="31">
        <v>0</v>
      </c>
      <c r="E1934" s="31">
        <v>1565865.44</v>
      </c>
      <c r="F1934" s="31">
        <v>1565865.44</v>
      </c>
      <c r="G1934" s="31">
        <v>0</v>
      </c>
      <c r="H1934" s="22">
        <v>100</v>
      </c>
      <c r="I1934" s="31">
        <v>1047871.28</v>
      </c>
      <c r="J1934" s="22">
        <v>202.29403358524348</v>
      </c>
    </row>
    <row r="1935" spans="1:10" hidden="1" x14ac:dyDescent="0.2">
      <c r="A1935" s="11" t="s">
        <v>137</v>
      </c>
      <c r="B1935" s="34" t="s">
        <v>138</v>
      </c>
      <c r="C1935" s="31">
        <v>517994.16</v>
      </c>
      <c r="D1935" s="31">
        <v>0</v>
      </c>
      <c r="E1935" s="31">
        <v>1565865.44</v>
      </c>
      <c r="F1935" s="31">
        <v>1565865.44</v>
      </c>
      <c r="G1935" s="31">
        <v>0</v>
      </c>
      <c r="H1935" s="22">
        <v>100</v>
      </c>
      <c r="I1935" s="31">
        <v>1047871.28</v>
      </c>
      <c r="J1935" s="22">
        <v>202.29403358524348</v>
      </c>
    </row>
    <row r="1936" spans="1:10" hidden="1" x14ac:dyDescent="0.2">
      <c r="A1936" s="11" t="s">
        <v>139</v>
      </c>
      <c r="B1936" s="34" t="s">
        <v>140</v>
      </c>
      <c r="C1936" s="31">
        <v>203844</v>
      </c>
      <c r="D1936" s="31">
        <v>0</v>
      </c>
      <c r="E1936" s="31">
        <v>1565865.44</v>
      </c>
      <c r="F1936" s="31">
        <v>1565865.44</v>
      </c>
      <c r="G1936" s="31">
        <v>0</v>
      </c>
      <c r="H1936" s="22">
        <v>100</v>
      </c>
      <c r="I1936" s="31">
        <v>1362021.44</v>
      </c>
      <c r="J1936" s="22">
        <v>668.16852102588257</v>
      </c>
    </row>
    <row r="1937" spans="1:10" hidden="1" x14ac:dyDescent="0.2">
      <c r="A1937" s="11" t="s">
        <v>153</v>
      </c>
      <c r="B1937" s="34" t="s">
        <v>154</v>
      </c>
      <c r="C1937" s="31">
        <v>314150.15999999997</v>
      </c>
      <c r="D1937" s="31">
        <v>0</v>
      </c>
      <c r="E1937" s="31">
        <v>0</v>
      </c>
      <c r="F1937" s="31">
        <v>0</v>
      </c>
      <c r="G1937" s="31">
        <v>0</v>
      </c>
      <c r="H1937" s="22">
        <v>0</v>
      </c>
      <c r="I1937" s="31">
        <v>-314150.15999999997</v>
      </c>
      <c r="J1937" s="22">
        <v>-100</v>
      </c>
    </row>
    <row r="1938" spans="1:10" hidden="1" x14ac:dyDescent="0.2">
      <c r="A1938" s="11" t="s">
        <v>155</v>
      </c>
      <c r="B1938" s="34" t="s">
        <v>156</v>
      </c>
      <c r="C1938" s="31">
        <v>314150.15999999997</v>
      </c>
      <c r="D1938" s="31">
        <v>0</v>
      </c>
      <c r="E1938" s="31">
        <v>0</v>
      </c>
      <c r="F1938" s="31">
        <v>0</v>
      </c>
      <c r="G1938" s="31">
        <v>0</v>
      </c>
      <c r="H1938" s="22">
        <v>0</v>
      </c>
      <c r="I1938" s="31">
        <v>-314150.15999999997</v>
      </c>
      <c r="J1938" s="22">
        <v>-100</v>
      </c>
    </row>
    <row r="1939" spans="1:10" hidden="1" x14ac:dyDescent="0.2">
      <c r="A1939" s="24" t="s">
        <v>210</v>
      </c>
      <c r="B1939" s="40" t="s">
        <v>211</v>
      </c>
      <c r="C1939" s="30">
        <v>314150.15999999997</v>
      </c>
      <c r="D1939" s="30">
        <v>0</v>
      </c>
      <c r="E1939" s="30">
        <v>0</v>
      </c>
      <c r="F1939" s="30">
        <v>0</v>
      </c>
      <c r="G1939" s="30">
        <v>0</v>
      </c>
      <c r="H1939" s="26">
        <v>0</v>
      </c>
      <c r="I1939" s="30">
        <v>-314150.15999999997</v>
      </c>
      <c r="J1939" s="26">
        <v>-100</v>
      </c>
    </row>
    <row r="1940" spans="1:10" hidden="1" x14ac:dyDescent="0.2">
      <c r="A1940" s="11" t="s">
        <v>135</v>
      </c>
      <c r="B1940" s="34" t="s">
        <v>136</v>
      </c>
      <c r="C1940" s="31">
        <v>314150.15999999997</v>
      </c>
      <c r="D1940" s="31">
        <v>0</v>
      </c>
      <c r="E1940" s="31">
        <v>0</v>
      </c>
      <c r="F1940" s="31">
        <v>0</v>
      </c>
      <c r="G1940" s="31">
        <v>0</v>
      </c>
      <c r="H1940" s="22">
        <v>0</v>
      </c>
      <c r="I1940" s="31">
        <v>-314150.15999999997</v>
      </c>
      <c r="J1940" s="22">
        <v>-100</v>
      </c>
    </row>
    <row r="1941" spans="1:10" hidden="1" x14ac:dyDescent="0.2">
      <c r="A1941" s="11" t="s">
        <v>137</v>
      </c>
      <c r="B1941" s="34" t="s">
        <v>138</v>
      </c>
      <c r="C1941" s="31">
        <v>314150.15999999997</v>
      </c>
      <c r="D1941" s="31">
        <v>0</v>
      </c>
      <c r="E1941" s="31">
        <v>0</v>
      </c>
      <c r="F1941" s="31">
        <v>0</v>
      </c>
      <c r="G1941" s="31">
        <v>0</v>
      </c>
      <c r="H1941" s="22">
        <v>0</v>
      </c>
      <c r="I1941" s="31">
        <v>-314150.15999999997</v>
      </c>
      <c r="J1941" s="22">
        <v>-100</v>
      </c>
    </row>
    <row r="1942" spans="1:10" hidden="1" x14ac:dyDescent="0.2">
      <c r="A1942" s="11" t="s">
        <v>153</v>
      </c>
      <c r="B1942" s="34" t="s">
        <v>154</v>
      </c>
      <c r="C1942" s="31">
        <v>314150.15999999997</v>
      </c>
      <c r="D1942" s="31">
        <v>0</v>
      </c>
      <c r="E1942" s="31">
        <v>0</v>
      </c>
      <c r="F1942" s="31">
        <v>0</v>
      </c>
      <c r="G1942" s="31">
        <v>0</v>
      </c>
      <c r="H1942" s="22">
        <v>0</v>
      </c>
      <c r="I1942" s="31">
        <v>-314150.15999999997</v>
      </c>
      <c r="J1942" s="22">
        <v>-100</v>
      </c>
    </row>
    <row r="1943" spans="1:10" hidden="1" x14ac:dyDescent="0.2">
      <c r="A1943" s="11" t="s">
        <v>155</v>
      </c>
      <c r="B1943" s="34" t="s">
        <v>156</v>
      </c>
      <c r="C1943" s="31">
        <v>314150.15999999997</v>
      </c>
      <c r="D1943" s="31">
        <v>0</v>
      </c>
      <c r="E1943" s="31">
        <v>0</v>
      </c>
      <c r="F1943" s="31">
        <v>0</v>
      </c>
      <c r="G1943" s="31">
        <v>0</v>
      </c>
      <c r="H1943" s="22">
        <v>0</v>
      </c>
      <c r="I1943" s="31">
        <v>-314150.15999999997</v>
      </c>
      <c r="J1943" s="22">
        <v>-100</v>
      </c>
    </row>
    <row r="1944" spans="1:10" hidden="1" x14ac:dyDescent="0.2">
      <c r="A1944" s="24" t="s">
        <v>212</v>
      </c>
      <c r="B1944" s="40" t="s">
        <v>213</v>
      </c>
      <c r="C1944" s="30">
        <v>0</v>
      </c>
      <c r="D1944" s="30">
        <v>0</v>
      </c>
      <c r="E1944" s="30">
        <v>1383416.76</v>
      </c>
      <c r="F1944" s="30">
        <v>1383416.76</v>
      </c>
      <c r="G1944" s="30">
        <v>0</v>
      </c>
      <c r="H1944" s="26">
        <v>100</v>
      </c>
      <c r="I1944" s="30">
        <v>1383416.76</v>
      </c>
      <c r="J1944" s="26">
        <v>0</v>
      </c>
    </row>
    <row r="1945" spans="1:10" hidden="1" x14ac:dyDescent="0.2">
      <c r="A1945" s="11" t="s">
        <v>135</v>
      </c>
      <c r="B1945" s="34" t="s">
        <v>136</v>
      </c>
      <c r="C1945" s="31">
        <v>0</v>
      </c>
      <c r="D1945" s="31">
        <v>0</v>
      </c>
      <c r="E1945" s="31">
        <v>1383416.76</v>
      </c>
      <c r="F1945" s="31">
        <v>1383416.76</v>
      </c>
      <c r="G1945" s="31">
        <v>0</v>
      </c>
      <c r="H1945" s="22">
        <v>100</v>
      </c>
      <c r="I1945" s="31">
        <v>1383416.76</v>
      </c>
      <c r="J1945" s="22">
        <v>0</v>
      </c>
    </row>
    <row r="1946" spans="1:10" hidden="1" x14ac:dyDescent="0.2">
      <c r="A1946" s="11" t="s">
        <v>137</v>
      </c>
      <c r="B1946" s="34" t="s">
        <v>138</v>
      </c>
      <c r="C1946" s="31">
        <v>0</v>
      </c>
      <c r="D1946" s="31">
        <v>0</v>
      </c>
      <c r="E1946" s="31">
        <v>1383416.76</v>
      </c>
      <c r="F1946" s="31">
        <v>1383416.76</v>
      </c>
      <c r="G1946" s="31">
        <v>0</v>
      </c>
      <c r="H1946" s="22">
        <v>100</v>
      </c>
      <c r="I1946" s="31">
        <v>1383416.76</v>
      </c>
      <c r="J1946" s="22">
        <v>0</v>
      </c>
    </row>
    <row r="1947" spans="1:10" hidden="1" x14ac:dyDescent="0.2">
      <c r="A1947" s="11" t="s">
        <v>139</v>
      </c>
      <c r="B1947" s="34" t="s">
        <v>140</v>
      </c>
      <c r="C1947" s="31">
        <v>0</v>
      </c>
      <c r="D1947" s="31">
        <v>0</v>
      </c>
      <c r="E1947" s="31">
        <v>1383416.76</v>
      </c>
      <c r="F1947" s="31">
        <v>1383416.76</v>
      </c>
      <c r="G1947" s="31">
        <v>0</v>
      </c>
      <c r="H1947" s="22">
        <v>100</v>
      </c>
      <c r="I1947" s="31">
        <v>1383416.76</v>
      </c>
      <c r="J1947" s="22">
        <v>0</v>
      </c>
    </row>
    <row r="1948" spans="1:10" ht="25.5" hidden="1" x14ac:dyDescent="0.2">
      <c r="A1948" s="24" t="s">
        <v>214</v>
      </c>
      <c r="B1948" s="40" t="s">
        <v>215</v>
      </c>
      <c r="C1948" s="30">
        <v>223640.49</v>
      </c>
      <c r="D1948" s="30">
        <v>0</v>
      </c>
      <c r="E1948" s="30">
        <v>0</v>
      </c>
      <c r="F1948" s="30">
        <v>0</v>
      </c>
      <c r="G1948" s="30">
        <v>0</v>
      </c>
      <c r="H1948" s="26">
        <v>0</v>
      </c>
      <c r="I1948" s="30">
        <v>-223640.49</v>
      </c>
      <c r="J1948" s="26">
        <v>-100</v>
      </c>
    </row>
    <row r="1949" spans="1:10" hidden="1" x14ac:dyDescent="0.2">
      <c r="A1949" s="11" t="s">
        <v>99</v>
      </c>
      <c r="B1949" s="34" t="s">
        <v>100</v>
      </c>
      <c r="C1949" s="31">
        <v>106496.48999999999</v>
      </c>
      <c r="D1949" s="31">
        <v>0</v>
      </c>
      <c r="E1949" s="31">
        <v>0</v>
      </c>
      <c r="F1949" s="31">
        <v>0</v>
      </c>
      <c r="G1949" s="31">
        <v>0</v>
      </c>
      <c r="H1949" s="22">
        <v>0</v>
      </c>
      <c r="I1949" s="31">
        <v>-106496.48999999999</v>
      </c>
      <c r="J1949" s="22">
        <v>-100</v>
      </c>
    </row>
    <row r="1950" spans="1:10" hidden="1" x14ac:dyDescent="0.2">
      <c r="A1950" s="11" t="s">
        <v>109</v>
      </c>
      <c r="B1950" s="34" t="s">
        <v>110</v>
      </c>
      <c r="C1950" s="31">
        <v>106496.48999999999</v>
      </c>
      <c r="D1950" s="31">
        <v>0</v>
      </c>
      <c r="E1950" s="31">
        <v>0</v>
      </c>
      <c r="F1950" s="31">
        <v>0</v>
      </c>
      <c r="G1950" s="31">
        <v>0</v>
      </c>
      <c r="H1950" s="22">
        <v>0</v>
      </c>
      <c r="I1950" s="31">
        <v>-106496.48999999999</v>
      </c>
      <c r="J1950" s="22">
        <v>-100</v>
      </c>
    </row>
    <row r="1951" spans="1:10" hidden="1" x14ac:dyDescent="0.2">
      <c r="A1951" s="11" t="s">
        <v>111</v>
      </c>
      <c r="B1951" s="34" t="s">
        <v>112</v>
      </c>
      <c r="C1951" s="31">
        <v>5041.3999999999996</v>
      </c>
      <c r="D1951" s="31">
        <v>0</v>
      </c>
      <c r="E1951" s="31">
        <v>0</v>
      </c>
      <c r="F1951" s="31">
        <v>0</v>
      </c>
      <c r="G1951" s="31">
        <v>0</v>
      </c>
      <c r="H1951" s="22">
        <v>0</v>
      </c>
      <c r="I1951" s="31">
        <v>-5041.3999999999996</v>
      </c>
      <c r="J1951" s="22">
        <v>-100</v>
      </c>
    </row>
    <row r="1952" spans="1:10" hidden="1" x14ac:dyDescent="0.2">
      <c r="A1952" s="11" t="s">
        <v>113</v>
      </c>
      <c r="B1952" s="34" t="s">
        <v>114</v>
      </c>
      <c r="C1952" s="31">
        <v>101455.09</v>
      </c>
      <c r="D1952" s="31">
        <v>0</v>
      </c>
      <c r="E1952" s="31">
        <v>0</v>
      </c>
      <c r="F1952" s="31">
        <v>0</v>
      </c>
      <c r="G1952" s="31">
        <v>0</v>
      </c>
      <c r="H1952" s="22">
        <v>0</v>
      </c>
      <c r="I1952" s="31">
        <v>-101455.09</v>
      </c>
      <c r="J1952" s="22">
        <v>-100</v>
      </c>
    </row>
    <row r="1953" spans="1:10" hidden="1" x14ac:dyDescent="0.2">
      <c r="A1953" s="11" t="s">
        <v>135</v>
      </c>
      <c r="B1953" s="34" t="s">
        <v>136</v>
      </c>
      <c r="C1953" s="31">
        <v>117144</v>
      </c>
      <c r="D1953" s="31">
        <v>0</v>
      </c>
      <c r="E1953" s="31">
        <v>0</v>
      </c>
      <c r="F1953" s="31">
        <v>0</v>
      </c>
      <c r="G1953" s="31">
        <v>0</v>
      </c>
      <c r="H1953" s="22">
        <v>0</v>
      </c>
      <c r="I1953" s="31">
        <v>-117144</v>
      </c>
      <c r="J1953" s="22">
        <v>-100</v>
      </c>
    </row>
    <row r="1954" spans="1:10" hidden="1" x14ac:dyDescent="0.2">
      <c r="A1954" s="11" t="s">
        <v>137</v>
      </c>
      <c r="B1954" s="34" t="s">
        <v>138</v>
      </c>
      <c r="C1954" s="31">
        <v>117144</v>
      </c>
      <c r="D1954" s="31">
        <v>0</v>
      </c>
      <c r="E1954" s="31">
        <v>0</v>
      </c>
      <c r="F1954" s="31">
        <v>0</v>
      </c>
      <c r="G1954" s="31">
        <v>0</v>
      </c>
      <c r="H1954" s="22">
        <v>0</v>
      </c>
      <c r="I1954" s="31">
        <v>-117144</v>
      </c>
      <c r="J1954" s="22">
        <v>-100</v>
      </c>
    </row>
    <row r="1955" spans="1:10" hidden="1" x14ac:dyDescent="0.2">
      <c r="A1955" s="11" t="s">
        <v>139</v>
      </c>
      <c r="B1955" s="34" t="s">
        <v>140</v>
      </c>
      <c r="C1955" s="31">
        <v>117144</v>
      </c>
      <c r="D1955" s="31">
        <v>0</v>
      </c>
      <c r="E1955" s="31">
        <v>0</v>
      </c>
      <c r="F1955" s="31">
        <v>0</v>
      </c>
      <c r="G1955" s="31">
        <v>0</v>
      </c>
      <c r="H1955" s="22">
        <v>0</v>
      </c>
      <c r="I1955" s="31">
        <v>-117144</v>
      </c>
      <c r="J1955" s="22">
        <v>-100</v>
      </c>
    </row>
    <row r="1956" spans="1:10" ht="25.5" hidden="1" x14ac:dyDescent="0.2">
      <c r="A1956" s="24" t="s">
        <v>216</v>
      </c>
      <c r="B1956" s="40" t="s">
        <v>217</v>
      </c>
      <c r="C1956" s="30">
        <v>840370.73</v>
      </c>
      <c r="D1956" s="30">
        <v>1019259</v>
      </c>
      <c r="E1956" s="30">
        <v>733566</v>
      </c>
      <c r="F1956" s="30">
        <v>598276.39</v>
      </c>
      <c r="G1956" s="30">
        <v>135289.60999999999</v>
      </c>
      <c r="H1956" s="26">
        <v>81.557268194000272</v>
      </c>
      <c r="I1956" s="30">
        <v>-242094.33999999997</v>
      </c>
      <c r="J1956" s="26">
        <v>-28.808040470424274</v>
      </c>
    </row>
    <row r="1957" spans="1:10" hidden="1" x14ac:dyDescent="0.2">
      <c r="A1957" s="11" t="s">
        <v>99</v>
      </c>
      <c r="B1957" s="34" t="s">
        <v>100</v>
      </c>
      <c r="C1957" s="31">
        <v>840370.73</v>
      </c>
      <c r="D1957" s="31">
        <v>1019259</v>
      </c>
      <c r="E1957" s="31">
        <v>733566</v>
      </c>
      <c r="F1957" s="31">
        <v>598276.39</v>
      </c>
      <c r="G1957" s="31">
        <v>135289.60999999999</v>
      </c>
      <c r="H1957" s="22">
        <v>81.557268194000272</v>
      </c>
      <c r="I1957" s="31">
        <v>-242094.33999999997</v>
      </c>
      <c r="J1957" s="22">
        <v>-28.808040470424274</v>
      </c>
    </row>
    <row r="1958" spans="1:10" hidden="1" x14ac:dyDescent="0.2">
      <c r="A1958" s="11" t="s">
        <v>109</v>
      </c>
      <c r="B1958" s="34" t="s">
        <v>110</v>
      </c>
      <c r="C1958" s="31">
        <v>840370.73</v>
      </c>
      <c r="D1958" s="31">
        <v>1019259</v>
      </c>
      <c r="E1958" s="31">
        <v>733566</v>
      </c>
      <c r="F1958" s="31">
        <v>598276.39</v>
      </c>
      <c r="G1958" s="31">
        <v>135289.60999999999</v>
      </c>
      <c r="H1958" s="22">
        <v>81.557268194000272</v>
      </c>
      <c r="I1958" s="31">
        <v>-242094.33999999997</v>
      </c>
      <c r="J1958" s="22">
        <v>-28.808040470424274</v>
      </c>
    </row>
    <row r="1959" spans="1:10" hidden="1" x14ac:dyDescent="0.2">
      <c r="A1959" s="11" t="s">
        <v>111</v>
      </c>
      <c r="B1959" s="34" t="s">
        <v>112</v>
      </c>
      <c r="C1959" s="31">
        <v>0</v>
      </c>
      <c r="D1959" s="31">
        <v>0</v>
      </c>
      <c r="E1959" s="31">
        <v>9720</v>
      </c>
      <c r="F1959" s="31">
        <v>9720</v>
      </c>
      <c r="G1959" s="31">
        <v>0</v>
      </c>
      <c r="H1959" s="22">
        <v>100</v>
      </c>
      <c r="I1959" s="31">
        <v>9720</v>
      </c>
      <c r="J1959" s="22">
        <v>0</v>
      </c>
    </row>
    <row r="1960" spans="1:10" hidden="1" x14ac:dyDescent="0.2">
      <c r="A1960" s="11" t="s">
        <v>113</v>
      </c>
      <c r="B1960" s="34" t="s">
        <v>114</v>
      </c>
      <c r="C1960" s="31">
        <v>373497.68</v>
      </c>
      <c r="D1960" s="31">
        <v>0</v>
      </c>
      <c r="E1960" s="31">
        <v>70000</v>
      </c>
      <c r="F1960" s="31">
        <v>52065.68</v>
      </c>
      <c r="G1960" s="31">
        <v>17934.32</v>
      </c>
      <c r="H1960" s="22">
        <v>74.379542857142852</v>
      </c>
      <c r="I1960" s="31">
        <v>-321432</v>
      </c>
      <c r="J1960" s="22">
        <v>-86.059972313616512</v>
      </c>
    </row>
    <row r="1961" spans="1:10" hidden="1" x14ac:dyDescent="0.2">
      <c r="A1961" s="11" t="s">
        <v>117</v>
      </c>
      <c r="B1961" s="34" t="s">
        <v>118</v>
      </c>
      <c r="C1961" s="31">
        <v>466873.05</v>
      </c>
      <c r="D1961" s="31">
        <v>1019259</v>
      </c>
      <c r="E1961" s="31">
        <v>653846</v>
      </c>
      <c r="F1961" s="31">
        <v>536490.71</v>
      </c>
      <c r="G1961" s="31">
        <v>117355.29000000004</v>
      </c>
      <c r="H1961" s="22">
        <v>82.051539659185806</v>
      </c>
      <c r="I1961" s="31">
        <v>69617.659999999974</v>
      </c>
      <c r="J1961" s="22">
        <v>14.911475400004349</v>
      </c>
    </row>
    <row r="1962" spans="1:10" hidden="1" x14ac:dyDescent="0.2">
      <c r="A1962" s="11" t="s">
        <v>123</v>
      </c>
      <c r="B1962" s="34" t="s">
        <v>124</v>
      </c>
      <c r="C1962" s="31">
        <v>466873.05</v>
      </c>
      <c r="D1962" s="31">
        <v>1019259</v>
      </c>
      <c r="E1962" s="31">
        <v>653846</v>
      </c>
      <c r="F1962" s="31">
        <v>536490.71</v>
      </c>
      <c r="G1962" s="31">
        <v>117355.29000000004</v>
      </c>
      <c r="H1962" s="22">
        <v>82.051539659185806</v>
      </c>
      <c r="I1962" s="31">
        <v>69617.659999999974</v>
      </c>
      <c r="J1962" s="22">
        <v>14.911475400004349</v>
      </c>
    </row>
    <row r="1963" spans="1:10" hidden="1" x14ac:dyDescent="0.2">
      <c r="A1963" s="24" t="s">
        <v>218</v>
      </c>
      <c r="B1963" s="40" t="s">
        <v>219</v>
      </c>
      <c r="C1963" s="30">
        <v>886034.95</v>
      </c>
      <c r="D1963" s="30">
        <v>318482</v>
      </c>
      <c r="E1963" s="30">
        <v>615354.28</v>
      </c>
      <c r="F1963" s="30">
        <v>576931.58000000007</v>
      </c>
      <c r="G1963" s="30">
        <v>38422.699999999953</v>
      </c>
      <c r="H1963" s="26">
        <v>93.756003452190185</v>
      </c>
      <c r="I1963" s="30">
        <v>-309103.36999999988</v>
      </c>
      <c r="J1963" s="26">
        <v>-34.886137392210088</v>
      </c>
    </row>
    <row r="1964" spans="1:10" hidden="1" x14ac:dyDescent="0.2">
      <c r="A1964" s="11" t="s">
        <v>99</v>
      </c>
      <c r="B1964" s="34" t="s">
        <v>100</v>
      </c>
      <c r="C1964" s="31">
        <v>799334.95</v>
      </c>
      <c r="D1964" s="31">
        <v>318482</v>
      </c>
      <c r="E1964" s="31">
        <v>432905.6</v>
      </c>
      <c r="F1964" s="31">
        <v>394482.9</v>
      </c>
      <c r="G1964" s="31">
        <v>38422.699999999953</v>
      </c>
      <c r="H1964" s="22">
        <v>91.124462238418729</v>
      </c>
      <c r="I1964" s="31">
        <v>-404852.04999999993</v>
      </c>
      <c r="J1964" s="22">
        <v>-50.648611073493029</v>
      </c>
    </row>
    <row r="1965" spans="1:10" hidden="1" x14ac:dyDescent="0.2">
      <c r="A1965" s="11" t="s">
        <v>109</v>
      </c>
      <c r="B1965" s="34" t="s">
        <v>110</v>
      </c>
      <c r="C1965" s="31">
        <v>799164.41999999993</v>
      </c>
      <c r="D1965" s="31">
        <v>318482</v>
      </c>
      <c r="E1965" s="31">
        <v>432905.6</v>
      </c>
      <c r="F1965" s="31">
        <v>394482.9</v>
      </c>
      <c r="G1965" s="31">
        <v>38422.699999999953</v>
      </c>
      <c r="H1965" s="22">
        <v>91.124462238418729</v>
      </c>
      <c r="I1965" s="31">
        <v>-404681.5199999999</v>
      </c>
      <c r="J1965" s="22">
        <v>-50.638080208826111</v>
      </c>
    </row>
    <row r="1966" spans="1:10" hidden="1" x14ac:dyDescent="0.2">
      <c r="A1966" s="11" t="s">
        <v>111</v>
      </c>
      <c r="B1966" s="34" t="s">
        <v>112</v>
      </c>
      <c r="C1966" s="31">
        <v>70978.740000000005</v>
      </c>
      <c r="D1966" s="31">
        <v>0</v>
      </c>
      <c r="E1966" s="31">
        <v>24698.6</v>
      </c>
      <c r="F1966" s="31">
        <v>24698.6</v>
      </c>
      <c r="G1966" s="31">
        <v>0</v>
      </c>
      <c r="H1966" s="22">
        <v>100</v>
      </c>
      <c r="I1966" s="31">
        <v>-46280.140000000007</v>
      </c>
      <c r="J1966" s="22">
        <v>-65.202819886630849</v>
      </c>
    </row>
    <row r="1967" spans="1:10" hidden="1" x14ac:dyDescent="0.2">
      <c r="A1967" s="11" t="s">
        <v>113</v>
      </c>
      <c r="B1967" s="34" t="s">
        <v>114</v>
      </c>
      <c r="C1967" s="31">
        <v>713479.6</v>
      </c>
      <c r="D1967" s="31">
        <v>300000</v>
      </c>
      <c r="E1967" s="31">
        <v>390497</v>
      </c>
      <c r="F1967" s="31">
        <v>352086.21</v>
      </c>
      <c r="G1967" s="31">
        <v>38410.789999999979</v>
      </c>
      <c r="H1967" s="22">
        <v>90.163614573223356</v>
      </c>
      <c r="I1967" s="31">
        <v>-361393.38999999996</v>
      </c>
      <c r="J1967" s="22">
        <v>-50.652238690496546</v>
      </c>
    </row>
    <row r="1968" spans="1:10" hidden="1" x14ac:dyDescent="0.2">
      <c r="A1968" s="11" t="s">
        <v>117</v>
      </c>
      <c r="B1968" s="34" t="s">
        <v>118</v>
      </c>
      <c r="C1968" s="31">
        <v>14706.079999999998</v>
      </c>
      <c r="D1968" s="31">
        <v>18482</v>
      </c>
      <c r="E1968" s="31">
        <v>17710</v>
      </c>
      <c r="F1968" s="31">
        <v>17698.09</v>
      </c>
      <c r="G1968" s="31">
        <v>11.909999999999854</v>
      </c>
      <c r="H1968" s="22">
        <v>99.932749858836814</v>
      </c>
      <c r="I1968" s="31">
        <v>2992.010000000002</v>
      </c>
      <c r="J1968" s="22">
        <v>20.345394557897166</v>
      </c>
    </row>
    <row r="1969" spans="1:10" hidden="1" x14ac:dyDescent="0.2">
      <c r="A1969" s="11" t="s">
        <v>121</v>
      </c>
      <c r="B1969" s="34" t="s">
        <v>122</v>
      </c>
      <c r="C1969" s="31">
        <v>13524.96</v>
      </c>
      <c r="D1969" s="31">
        <v>16746</v>
      </c>
      <c r="E1969" s="31">
        <v>16746</v>
      </c>
      <c r="F1969" s="31">
        <v>16744.060000000001</v>
      </c>
      <c r="G1969" s="31">
        <v>1.9399999999986903</v>
      </c>
      <c r="H1969" s="22">
        <v>99.988415143914978</v>
      </c>
      <c r="I1969" s="31">
        <v>3219.1000000000022</v>
      </c>
      <c r="J1969" s="22">
        <v>23.801179448959559</v>
      </c>
    </row>
    <row r="1970" spans="1:10" hidden="1" x14ac:dyDescent="0.2">
      <c r="A1970" s="11" t="s">
        <v>125</v>
      </c>
      <c r="B1970" s="34" t="s">
        <v>126</v>
      </c>
      <c r="C1970" s="31">
        <v>1181.1199999999999</v>
      </c>
      <c r="D1970" s="31">
        <v>1736</v>
      </c>
      <c r="E1970" s="31">
        <v>964</v>
      </c>
      <c r="F1970" s="31">
        <v>954.03</v>
      </c>
      <c r="G1970" s="31">
        <v>9.9700000000000273</v>
      </c>
      <c r="H1970" s="22">
        <v>98.965767634854771</v>
      </c>
      <c r="I1970" s="31">
        <v>-227.08999999999992</v>
      </c>
      <c r="J1970" s="22">
        <v>-19.226666215117845</v>
      </c>
    </row>
    <row r="1971" spans="1:10" hidden="1" x14ac:dyDescent="0.2">
      <c r="A1971" s="11" t="s">
        <v>133</v>
      </c>
      <c r="B1971" s="34" t="s">
        <v>134</v>
      </c>
      <c r="C1971" s="31">
        <v>170.53</v>
      </c>
      <c r="D1971" s="31">
        <v>0</v>
      </c>
      <c r="E1971" s="31">
        <v>0</v>
      </c>
      <c r="F1971" s="31">
        <v>0</v>
      </c>
      <c r="G1971" s="31">
        <v>0</v>
      </c>
      <c r="H1971" s="22">
        <v>0</v>
      </c>
      <c r="I1971" s="31">
        <v>-170.53</v>
      </c>
      <c r="J1971" s="22">
        <v>-100</v>
      </c>
    </row>
    <row r="1972" spans="1:10" hidden="1" x14ac:dyDescent="0.2">
      <c r="A1972" s="11" t="s">
        <v>135</v>
      </c>
      <c r="B1972" s="34" t="s">
        <v>136</v>
      </c>
      <c r="C1972" s="31">
        <v>86700</v>
      </c>
      <c r="D1972" s="31">
        <v>0</v>
      </c>
      <c r="E1972" s="31">
        <v>182448.68</v>
      </c>
      <c r="F1972" s="31">
        <v>182448.68</v>
      </c>
      <c r="G1972" s="31">
        <v>0</v>
      </c>
      <c r="H1972" s="22">
        <v>100</v>
      </c>
      <c r="I1972" s="31">
        <v>95748.68</v>
      </c>
      <c r="J1972" s="22">
        <v>110.43677047289501</v>
      </c>
    </row>
    <row r="1973" spans="1:10" hidden="1" x14ac:dyDescent="0.2">
      <c r="A1973" s="11" t="s">
        <v>137</v>
      </c>
      <c r="B1973" s="34" t="s">
        <v>138</v>
      </c>
      <c r="C1973" s="31">
        <v>86700</v>
      </c>
      <c r="D1973" s="31">
        <v>0</v>
      </c>
      <c r="E1973" s="31">
        <v>182448.68</v>
      </c>
      <c r="F1973" s="31">
        <v>182448.68</v>
      </c>
      <c r="G1973" s="31">
        <v>0</v>
      </c>
      <c r="H1973" s="22">
        <v>100</v>
      </c>
      <c r="I1973" s="31">
        <v>95748.68</v>
      </c>
      <c r="J1973" s="22">
        <v>110.43677047289501</v>
      </c>
    </row>
    <row r="1974" spans="1:10" hidden="1" x14ac:dyDescent="0.2">
      <c r="A1974" s="11" t="s">
        <v>139</v>
      </c>
      <c r="B1974" s="34" t="s">
        <v>140</v>
      </c>
      <c r="C1974" s="31">
        <v>86700</v>
      </c>
      <c r="D1974" s="31">
        <v>0</v>
      </c>
      <c r="E1974" s="31">
        <v>182448.68</v>
      </c>
      <c r="F1974" s="31">
        <v>182448.68</v>
      </c>
      <c r="G1974" s="31">
        <v>0</v>
      </c>
      <c r="H1974" s="22">
        <v>100</v>
      </c>
      <c r="I1974" s="31">
        <v>95748.68</v>
      </c>
      <c r="J1974" s="22">
        <v>110.43677047289501</v>
      </c>
    </row>
    <row r="1975" spans="1:10" hidden="1" x14ac:dyDescent="0.2">
      <c r="A1975" s="24" t="s">
        <v>220</v>
      </c>
      <c r="B1975" s="40" t="s">
        <v>221</v>
      </c>
      <c r="C1975" s="30">
        <v>53630.78</v>
      </c>
      <c r="D1975" s="30">
        <v>0</v>
      </c>
      <c r="E1975" s="30">
        <v>0</v>
      </c>
      <c r="F1975" s="30">
        <v>0</v>
      </c>
      <c r="G1975" s="30">
        <v>0</v>
      </c>
      <c r="H1975" s="26">
        <v>0</v>
      </c>
      <c r="I1975" s="30">
        <v>-53630.78</v>
      </c>
      <c r="J1975" s="26">
        <v>-100</v>
      </c>
    </row>
    <row r="1976" spans="1:10" hidden="1" x14ac:dyDescent="0.2">
      <c r="A1976" s="11" t="s">
        <v>99</v>
      </c>
      <c r="B1976" s="34" t="s">
        <v>100</v>
      </c>
      <c r="C1976" s="31">
        <v>53630.78</v>
      </c>
      <c r="D1976" s="31">
        <v>0</v>
      </c>
      <c r="E1976" s="31">
        <v>0</v>
      </c>
      <c r="F1976" s="31">
        <v>0</v>
      </c>
      <c r="G1976" s="31">
        <v>0</v>
      </c>
      <c r="H1976" s="22">
        <v>0</v>
      </c>
      <c r="I1976" s="31">
        <v>-53630.78</v>
      </c>
      <c r="J1976" s="22">
        <v>-100</v>
      </c>
    </row>
    <row r="1977" spans="1:10" hidden="1" x14ac:dyDescent="0.2">
      <c r="A1977" s="11" t="s">
        <v>109</v>
      </c>
      <c r="B1977" s="34" t="s">
        <v>110</v>
      </c>
      <c r="C1977" s="31">
        <v>53630.78</v>
      </c>
      <c r="D1977" s="31">
        <v>0</v>
      </c>
      <c r="E1977" s="31">
        <v>0</v>
      </c>
      <c r="F1977" s="31">
        <v>0</v>
      </c>
      <c r="G1977" s="31">
        <v>0</v>
      </c>
      <c r="H1977" s="22">
        <v>0</v>
      </c>
      <c r="I1977" s="31">
        <v>-53630.78</v>
      </c>
      <c r="J1977" s="22">
        <v>-100</v>
      </c>
    </row>
    <row r="1978" spans="1:10" hidden="1" x14ac:dyDescent="0.2">
      <c r="A1978" s="11" t="s">
        <v>113</v>
      </c>
      <c r="B1978" s="34" t="s">
        <v>114</v>
      </c>
      <c r="C1978" s="31">
        <v>53630.78</v>
      </c>
      <c r="D1978" s="31">
        <v>0</v>
      </c>
      <c r="E1978" s="31">
        <v>0</v>
      </c>
      <c r="F1978" s="31">
        <v>0</v>
      </c>
      <c r="G1978" s="31">
        <v>0</v>
      </c>
      <c r="H1978" s="22">
        <v>0</v>
      </c>
      <c r="I1978" s="31">
        <v>-53630.78</v>
      </c>
      <c r="J1978" s="22">
        <v>-100</v>
      </c>
    </row>
    <row r="1979" spans="1:10" hidden="1" x14ac:dyDescent="0.2">
      <c r="A1979" s="24" t="s">
        <v>222</v>
      </c>
      <c r="B1979" s="40" t="s">
        <v>223</v>
      </c>
      <c r="C1979" s="30">
        <v>6597936.96</v>
      </c>
      <c r="D1979" s="30">
        <v>1160000</v>
      </c>
      <c r="E1979" s="30">
        <v>11307990.07</v>
      </c>
      <c r="F1979" s="30">
        <v>6610622.29</v>
      </c>
      <c r="G1979" s="30">
        <v>4697367.78</v>
      </c>
      <c r="H1979" s="26">
        <v>58.459746153632764</v>
      </c>
      <c r="I1979" s="30">
        <v>12685.330000000075</v>
      </c>
      <c r="J1979" s="26">
        <v>0.19226206732354001</v>
      </c>
    </row>
    <row r="1980" spans="1:10" hidden="1" x14ac:dyDescent="0.2">
      <c r="A1980" s="11" t="s">
        <v>99</v>
      </c>
      <c r="B1980" s="34" t="s">
        <v>100</v>
      </c>
      <c r="C1980" s="31">
        <v>1799033.72</v>
      </c>
      <c r="D1980" s="31">
        <v>1160000</v>
      </c>
      <c r="E1980" s="31">
        <v>2133583.0699999998</v>
      </c>
      <c r="F1980" s="31">
        <v>1911503.21</v>
      </c>
      <c r="G1980" s="31">
        <v>222079.85999999987</v>
      </c>
      <c r="H1980" s="22">
        <v>89.591225055980601</v>
      </c>
      <c r="I1980" s="31">
        <v>112469.48999999999</v>
      </c>
      <c r="J1980" s="22">
        <v>6.2516610305670071</v>
      </c>
    </row>
    <row r="1981" spans="1:10" hidden="1" x14ac:dyDescent="0.2">
      <c r="A1981" s="11" t="s">
        <v>109</v>
      </c>
      <c r="B1981" s="34" t="s">
        <v>110</v>
      </c>
      <c r="C1981" s="31">
        <v>1079655.57</v>
      </c>
      <c r="D1981" s="31">
        <v>0</v>
      </c>
      <c r="E1981" s="31">
        <v>235583.07</v>
      </c>
      <c r="F1981" s="31">
        <v>201208.21</v>
      </c>
      <c r="G1981" s="31">
        <v>34374.860000000015</v>
      </c>
      <c r="H1981" s="22">
        <v>85.408603428081648</v>
      </c>
      <c r="I1981" s="31">
        <v>-878447.3600000001</v>
      </c>
      <c r="J1981" s="22">
        <v>-81.36366674790554</v>
      </c>
    </row>
    <row r="1982" spans="1:10" hidden="1" x14ac:dyDescent="0.2">
      <c r="A1982" s="11" t="s">
        <v>111</v>
      </c>
      <c r="B1982" s="34" t="s">
        <v>112</v>
      </c>
      <c r="C1982" s="31">
        <v>4500</v>
      </c>
      <c r="D1982" s="31">
        <v>0</v>
      </c>
      <c r="E1982" s="31">
        <v>4500</v>
      </c>
      <c r="F1982" s="31">
        <v>4500</v>
      </c>
      <c r="G1982" s="31">
        <v>0</v>
      </c>
      <c r="H1982" s="22">
        <v>100</v>
      </c>
      <c r="I1982" s="31">
        <v>0</v>
      </c>
      <c r="J1982" s="22">
        <v>0</v>
      </c>
    </row>
    <row r="1983" spans="1:10" hidden="1" x14ac:dyDescent="0.2">
      <c r="A1983" s="11" t="s">
        <v>113</v>
      </c>
      <c r="B1983" s="34" t="s">
        <v>114</v>
      </c>
      <c r="C1983" s="31">
        <v>912656.27</v>
      </c>
      <c r="D1983" s="31">
        <v>0</v>
      </c>
      <c r="E1983" s="31">
        <v>231083.07</v>
      </c>
      <c r="F1983" s="31">
        <v>196708.21</v>
      </c>
      <c r="G1983" s="31">
        <v>34374.860000000015</v>
      </c>
      <c r="H1983" s="22">
        <v>85.12445762469747</v>
      </c>
      <c r="I1983" s="31">
        <v>-715948.06</v>
      </c>
      <c r="J1983" s="22">
        <v>-78.446627008873776</v>
      </c>
    </row>
    <row r="1984" spans="1:10" ht="25.5" hidden="1" x14ac:dyDescent="0.2">
      <c r="A1984" s="11" t="s">
        <v>129</v>
      </c>
      <c r="B1984" s="34" t="s">
        <v>130</v>
      </c>
      <c r="C1984" s="31">
        <v>162499.29999999999</v>
      </c>
      <c r="D1984" s="31">
        <v>0</v>
      </c>
      <c r="E1984" s="31">
        <v>0</v>
      </c>
      <c r="F1984" s="31">
        <v>0</v>
      </c>
      <c r="G1984" s="31">
        <v>0</v>
      </c>
      <c r="H1984" s="22">
        <v>0</v>
      </c>
      <c r="I1984" s="31">
        <v>-162499.29999999999</v>
      </c>
      <c r="J1984" s="22">
        <v>-100</v>
      </c>
    </row>
    <row r="1985" spans="1:10" ht="25.5" hidden="1" x14ac:dyDescent="0.2">
      <c r="A1985" s="11" t="s">
        <v>224</v>
      </c>
      <c r="B1985" s="34" t="s">
        <v>225</v>
      </c>
      <c r="C1985" s="31">
        <v>162499.29999999999</v>
      </c>
      <c r="D1985" s="31">
        <v>0</v>
      </c>
      <c r="E1985" s="31">
        <v>0</v>
      </c>
      <c r="F1985" s="31">
        <v>0</v>
      </c>
      <c r="G1985" s="31">
        <v>0</v>
      </c>
      <c r="H1985" s="22">
        <v>0</v>
      </c>
      <c r="I1985" s="31">
        <v>-162499.29999999999</v>
      </c>
      <c r="J1985" s="22">
        <v>-100</v>
      </c>
    </row>
    <row r="1986" spans="1:10" hidden="1" x14ac:dyDescent="0.2">
      <c r="A1986" s="11" t="s">
        <v>174</v>
      </c>
      <c r="B1986" s="34" t="s">
        <v>175</v>
      </c>
      <c r="C1986" s="31">
        <v>700000</v>
      </c>
      <c r="D1986" s="31">
        <v>1140000</v>
      </c>
      <c r="E1986" s="31">
        <v>1878000</v>
      </c>
      <c r="F1986" s="31">
        <v>1691975</v>
      </c>
      <c r="G1986" s="31">
        <v>186025</v>
      </c>
      <c r="H1986" s="22">
        <v>90.09451544195953</v>
      </c>
      <c r="I1986" s="31">
        <v>991975</v>
      </c>
      <c r="J1986" s="22">
        <v>141.71071428571426</v>
      </c>
    </row>
    <row r="1987" spans="1:10" hidden="1" x14ac:dyDescent="0.2">
      <c r="A1987" s="11" t="s">
        <v>176</v>
      </c>
      <c r="B1987" s="34" t="s">
        <v>177</v>
      </c>
      <c r="C1987" s="31">
        <v>700000</v>
      </c>
      <c r="D1987" s="31">
        <v>1140000</v>
      </c>
      <c r="E1987" s="31">
        <v>1878000</v>
      </c>
      <c r="F1987" s="31">
        <v>1691975</v>
      </c>
      <c r="G1987" s="31">
        <v>186025</v>
      </c>
      <c r="H1987" s="22">
        <v>90.09451544195953</v>
      </c>
      <c r="I1987" s="31">
        <v>991975</v>
      </c>
      <c r="J1987" s="22">
        <v>141.71071428571426</v>
      </c>
    </row>
    <row r="1988" spans="1:10" hidden="1" x14ac:dyDescent="0.2">
      <c r="A1988" s="11" t="s">
        <v>133</v>
      </c>
      <c r="B1988" s="34" t="s">
        <v>134</v>
      </c>
      <c r="C1988" s="31">
        <v>19378.150000000001</v>
      </c>
      <c r="D1988" s="31">
        <v>20000</v>
      </c>
      <c r="E1988" s="31">
        <v>20000</v>
      </c>
      <c r="F1988" s="31">
        <v>18320</v>
      </c>
      <c r="G1988" s="31">
        <v>1680</v>
      </c>
      <c r="H1988" s="22">
        <v>91.600000000000009</v>
      </c>
      <c r="I1988" s="31">
        <v>-1058.1500000000015</v>
      </c>
      <c r="J1988" s="22">
        <v>-5.4605315780918318</v>
      </c>
    </row>
    <row r="1989" spans="1:10" hidden="1" x14ac:dyDescent="0.2">
      <c r="A1989" s="11" t="s">
        <v>135</v>
      </c>
      <c r="B1989" s="34" t="s">
        <v>136</v>
      </c>
      <c r="C1989" s="31">
        <v>4798903.24</v>
      </c>
      <c r="D1989" s="31">
        <v>0</v>
      </c>
      <c r="E1989" s="31">
        <v>9174407</v>
      </c>
      <c r="F1989" s="31">
        <v>4699119.08</v>
      </c>
      <c r="G1989" s="31">
        <v>4475287.92</v>
      </c>
      <c r="H1989" s="22">
        <v>51.21986718051641</v>
      </c>
      <c r="I1989" s="31">
        <v>-99784.160000000149</v>
      </c>
      <c r="J1989" s="22">
        <v>-2.0793117720789951</v>
      </c>
    </row>
    <row r="1990" spans="1:10" hidden="1" x14ac:dyDescent="0.2">
      <c r="A1990" s="11" t="s">
        <v>137</v>
      </c>
      <c r="B1990" s="34" t="s">
        <v>138</v>
      </c>
      <c r="C1990" s="31">
        <v>4798903.24</v>
      </c>
      <c r="D1990" s="31">
        <v>0</v>
      </c>
      <c r="E1990" s="31">
        <v>9174407</v>
      </c>
      <c r="F1990" s="31">
        <v>4699119.08</v>
      </c>
      <c r="G1990" s="31">
        <v>4475287.92</v>
      </c>
      <c r="H1990" s="22">
        <v>51.21986718051641</v>
      </c>
      <c r="I1990" s="31">
        <v>-99784.160000000149</v>
      </c>
      <c r="J1990" s="22">
        <v>-2.0793117720789951</v>
      </c>
    </row>
    <row r="1991" spans="1:10" hidden="1" x14ac:dyDescent="0.2">
      <c r="A1991" s="11" t="s">
        <v>226</v>
      </c>
      <c r="B1991" s="34" t="s">
        <v>227</v>
      </c>
      <c r="C1991" s="31">
        <v>341781.35</v>
      </c>
      <c r="D1991" s="31">
        <v>0</v>
      </c>
      <c r="E1991" s="31">
        <v>2603369.2999999998</v>
      </c>
      <c r="F1991" s="31">
        <v>2574813.59</v>
      </c>
      <c r="G1991" s="31">
        <v>28555.709999999963</v>
      </c>
      <c r="H1991" s="22">
        <v>98.903124885124825</v>
      </c>
      <c r="I1991" s="31">
        <v>2233032.2399999998</v>
      </c>
      <c r="J1991" s="22">
        <v>653.35110883025061</v>
      </c>
    </row>
    <row r="1992" spans="1:10" hidden="1" x14ac:dyDescent="0.2">
      <c r="A1992" s="11" t="s">
        <v>228</v>
      </c>
      <c r="B1992" s="34" t="s">
        <v>229</v>
      </c>
      <c r="C1992" s="31">
        <v>341781.35</v>
      </c>
      <c r="D1992" s="31">
        <v>0</v>
      </c>
      <c r="E1992" s="31">
        <v>2603369.2999999998</v>
      </c>
      <c r="F1992" s="31">
        <v>2574813.59</v>
      </c>
      <c r="G1992" s="31">
        <v>28555.709999999963</v>
      </c>
      <c r="H1992" s="22">
        <v>98.903124885124825</v>
      </c>
      <c r="I1992" s="31">
        <v>2233032.2399999998</v>
      </c>
      <c r="J1992" s="22">
        <v>653.35110883025061</v>
      </c>
    </row>
    <row r="1993" spans="1:10" hidden="1" x14ac:dyDescent="0.2">
      <c r="A1993" s="11" t="s">
        <v>153</v>
      </c>
      <c r="B1993" s="34" t="s">
        <v>154</v>
      </c>
      <c r="C1993" s="31">
        <v>4072886.5199999996</v>
      </c>
      <c r="D1993" s="31">
        <v>0</v>
      </c>
      <c r="E1993" s="31">
        <v>374569.7</v>
      </c>
      <c r="F1993" s="31">
        <v>351281.74</v>
      </c>
      <c r="G1993" s="31">
        <v>23287.960000000021</v>
      </c>
      <c r="H1993" s="22">
        <v>93.782743238441341</v>
      </c>
      <c r="I1993" s="31">
        <v>-3721604.7799999993</v>
      </c>
      <c r="J1993" s="22">
        <v>-91.375115946024437</v>
      </c>
    </row>
    <row r="1994" spans="1:10" hidden="1" x14ac:dyDescent="0.2">
      <c r="A1994" s="11" t="s">
        <v>155</v>
      </c>
      <c r="B1994" s="34" t="s">
        <v>156</v>
      </c>
      <c r="C1994" s="31">
        <v>4072886.5199999996</v>
      </c>
      <c r="D1994" s="31">
        <v>0</v>
      </c>
      <c r="E1994" s="31">
        <v>374569.7</v>
      </c>
      <c r="F1994" s="31">
        <v>351281.74</v>
      </c>
      <c r="G1994" s="31">
        <v>23287.960000000021</v>
      </c>
      <c r="H1994" s="22">
        <v>93.782743238441341</v>
      </c>
      <c r="I1994" s="31">
        <v>-3721604.7799999993</v>
      </c>
      <c r="J1994" s="22">
        <v>-91.375115946024437</v>
      </c>
    </row>
    <row r="1995" spans="1:10" hidden="1" x14ac:dyDescent="0.2">
      <c r="A1995" s="11" t="s">
        <v>188</v>
      </c>
      <c r="B1995" s="34" t="s">
        <v>230</v>
      </c>
      <c r="C1995" s="31">
        <v>384235.37</v>
      </c>
      <c r="D1995" s="31">
        <v>0</v>
      </c>
      <c r="E1995" s="31">
        <v>6196468</v>
      </c>
      <c r="F1995" s="31">
        <v>1773023.75</v>
      </c>
      <c r="G1995" s="31">
        <v>4423444.25</v>
      </c>
      <c r="H1995" s="22">
        <v>28.613457698805188</v>
      </c>
      <c r="I1995" s="31">
        <v>1388788.38</v>
      </c>
      <c r="J1995" s="22">
        <v>361.44209732695873</v>
      </c>
    </row>
    <row r="1996" spans="1:10" hidden="1" x14ac:dyDescent="0.2">
      <c r="A1996" s="11" t="s">
        <v>231</v>
      </c>
      <c r="B1996" s="34" t="s">
        <v>232</v>
      </c>
      <c r="C1996" s="31">
        <v>384235.37</v>
      </c>
      <c r="D1996" s="31">
        <v>0</v>
      </c>
      <c r="E1996" s="31">
        <v>6196468</v>
      </c>
      <c r="F1996" s="31">
        <v>1773023.75</v>
      </c>
      <c r="G1996" s="31">
        <v>4423444.25</v>
      </c>
      <c r="H1996" s="22">
        <v>28.613457698805188</v>
      </c>
      <c r="I1996" s="31">
        <v>1388788.38</v>
      </c>
      <c r="J1996" s="22">
        <v>361.44209732695873</v>
      </c>
    </row>
    <row r="1997" spans="1:10" hidden="1" x14ac:dyDescent="0.2">
      <c r="A1997" s="24" t="s">
        <v>233</v>
      </c>
      <c r="B1997" s="40" t="s">
        <v>234</v>
      </c>
      <c r="C1997" s="30">
        <v>473756.35000000003</v>
      </c>
      <c r="D1997" s="30">
        <v>0</v>
      </c>
      <c r="E1997" s="30">
        <v>231083.07</v>
      </c>
      <c r="F1997" s="30">
        <v>196708.21</v>
      </c>
      <c r="G1997" s="30">
        <v>34374.860000000015</v>
      </c>
      <c r="H1997" s="26">
        <v>85.12445762469747</v>
      </c>
      <c r="I1997" s="30">
        <v>-277048.14</v>
      </c>
      <c r="J1997" s="26">
        <v>-58.479034634575349</v>
      </c>
    </row>
    <row r="1998" spans="1:10" hidden="1" x14ac:dyDescent="0.2">
      <c r="A1998" s="11" t="s">
        <v>99</v>
      </c>
      <c r="B1998" s="34" t="s">
        <v>100</v>
      </c>
      <c r="C1998" s="31">
        <v>473756.35000000003</v>
      </c>
      <c r="D1998" s="31">
        <v>0</v>
      </c>
      <c r="E1998" s="31">
        <v>231083.07</v>
      </c>
      <c r="F1998" s="31">
        <v>196708.21</v>
      </c>
      <c r="G1998" s="31">
        <v>34374.860000000015</v>
      </c>
      <c r="H1998" s="22">
        <v>85.12445762469747</v>
      </c>
      <c r="I1998" s="31">
        <v>-277048.14</v>
      </c>
      <c r="J1998" s="22">
        <v>-58.479034634575349</v>
      </c>
    </row>
    <row r="1999" spans="1:10" hidden="1" x14ac:dyDescent="0.2">
      <c r="A1999" s="11" t="s">
        <v>109</v>
      </c>
      <c r="B1999" s="34" t="s">
        <v>110</v>
      </c>
      <c r="C1999" s="31">
        <v>467841.2</v>
      </c>
      <c r="D1999" s="31">
        <v>0</v>
      </c>
      <c r="E1999" s="31">
        <v>231083.07</v>
      </c>
      <c r="F1999" s="31">
        <v>196708.21</v>
      </c>
      <c r="G1999" s="31">
        <v>34374.860000000015</v>
      </c>
      <c r="H1999" s="22">
        <v>85.12445762469747</v>
      </c>
      <c r="I1999" s="31">
        <v>-271132.99</v>
      </c>
      <c r="J1999" s="22">
        <v>-57.954064327810379</v>
      </c>
    </row>
    <row r="2000" spans="1:10" hidden="1" x14ac:dyDescent="0.2">
      <c r="A2000" s="11" t="s">
        <v>113</v>
      </c>
      <c r="B2000" s="34" t="s">
        <v>114</v>
      </c>
      <c r="C2000" s="31">
        <v>467841.2</v>
      </c>
      <c r="D2000" s="31">
        <v>0</v>
      </c>
      <c r="E2000" s="31">
        <v>231083.07</v>
      </c>
      <c r="F2000" s="31">
        <v>196708.21</v>
      </c>
      <c r="G2000" s="31">
        <v>34374.860000000015</v>
      </c>
      <c r="H2000" s="22">
        <v>85.12445762469747</v>
      </c>
      <c r="I2000" s="31">
        <v>-271132.99</v>
      </c>
      <c r="J2000" s="22">
        <v>-57.954064327810379</v>
      </c>
    </row>
    <row r="2001" spans="1:10" hidden="1" x14ac:dyDescent="0.2">
      <c r="A2001" s="11" t="s">
        <v>133</v>
      </c>
      <c r="B2001" s="34" t="s">
        <v>134</v>
      </c>
      <c r="C2001" s="31">
        <v>5915.15</v>
      </c>
      <c r="D2001" s="31">
        <v>0</v>
      </c>
      <c r="E2001" s="31">
        <v>0</v>
      </c>
      <c r="F2001" s="31">
        <v>0</v>
      </c>
      <c r="G2001" s="31">
        <v>0</v>
      </c>
      <c r="H2001" s="22">
        <v>0</v>
      </c>
      <c r="I2001" s="31">
        <v>-5915.15</v>
      </c>
      <c r="J2001" s="22">
        <v>-100</v>
      </c>
    </row>
    <row r="2002" spans="1:10" hidden="1" x14ac:dyDescent="0.2">
      <c r="A2002" s="24" t="s">
        <v>235</v>
      </c>
      <c r="B2002" s="40" t="s">
        <v>236</v>
      </c>
      <c r="C2002" s="30">
        <v>253932.66</v>
      </c>
      <c r="D2002" s="30">
        <v>0</v>
      </c>
      <c r="E2002" s="30">
        <v>0</v>
      </c>
      <c r="F2002" s="30">
        <v>0</v>
      </c>
      <c r="G2002" s="30">
        <v>0</v>
      </c>
      <c r="H2002" s="26">
        <v>0</v>
      </c>
      <c r="I2002" s="30">
        <v>-253932.66</v>
      </c>
      <c r="J2002" s="26">
        <v>-100</v>
      </c>
    </row>
    <row r="2003" spans="1:10" hidden="1" x14ac:dyDescent="0.2">
      <c r="A2003" s="11" t="s">
        <v>135</v>
      </c>
      <c r="B2003" s="34" t="s">
        <v>136</v>
      </c>
      <c r="C2003" s="31">
        <v>253932.66</v>
      </c>
      <c r="D2003" s="31">
        <v>0</v>
      </c>
      <c r="E2003" s="31">
        <v>0</v>
      </c>
      <c r="F2003" s="31">
        <v>0</v>
      </c>
      <c r="G2003" s="31">
        <v>0</v>
      </c>
      <c r="H2003" s="22">
        <v>0</v>
      </c>
      <c r="I2003" s="31">
        <v>-253932.66</v>
      </c>
      <c r="J2003" s="22">
        <v>-100</v>
      </c>
    </row>
    <row r="2004" spans="1:10" hidden="1" x14ac:dyDescent="0.2">
      <c r="A2004" s="11" t="s">
        <v>137</v>
      </c>
      <c r="B2004" s="34" t="s">
        <v>138</v>
      </c>
      <c r="C2004" s="31">
        <v>253932.66</v>
      </c>
      <c r="D2004" s="31">
        <v>0</v>
      </c>
      <c r="E2004" s="31">
        <v>0</v>
      </c>
      <c r="F2004" s="31">
        <v>0</v>
      </c>
      <c r="G2004" s="31">
        <v>0</v>
      </c>
      <c r="H2004" s="22">
        <v>0</v>
      </c>
      <c r="I2004" s="31">
        <v>-253932.66</v>
      </c>
      <c r="J2004" s="22">
        <v>-100</v>
      </c>
    </row>
    <row r="2005" spans="1:10" hidden="1" x14ac:dyDescent="0.2">
      <c r="A2005" s="11" t="s">
        <v>226</v>
      </c>
      <c r="B2005" s="34" t="s">
        <v>227</v>
      </c>
      <c r="C2005" s="31">
        <v>234155.66</v>
      </c>
      <c r="D2005" s="31">
        <v>0</v>
      </c>
      <c r="E2005" s="31">
        <v>0</v>
      </c>
      <c r="F2005" s="31">
        <v>0</v>
      </c>
      <c r="G2005" s="31">
        <v>0</v>
      </c>
      <c r="H2005" s="22">
        <v>0</v>
      </c>
      <c r="I2005" s="31">
        <v>-234155.66</v>
      </c>
      <c r="J2005" s="22">
        <v>-100</v>
      </c>
    </row>
    <row r="2006" spans="1:10" hidden="1" x14ac:dyDescent="0.2">
      <c r="A2006" s="11" t="s">
        <v>228</v>
      </c>
      <c r="B2006" s="34" t="s">
        <v>229</v>
      </c>
      <c r="C2006" s="31">
        <v>234155.66</v>
      </c>
      <c r="D2006" s="31">
        <v>0</v>
      </c>
      <c r="E2006" s="31">
        <v>0</v>
      </c>
      <c r="F2006" s="31">
        <v>0</v>
      </c>
      <c r="G2006" s="31">
        <v>0</v>
      </c>
      <c r="H2006" s="22">
        <v>0</v>
      </c>
      <c r="I2006" s="31">
        <v>-234155.66</v>
      </c>
      <c r="J2006" s="22">
        <v>-100</v>
      </c>
    </row>
    <row r="2007" spans="1:10" hidden="1" x14ac:dyDescent="0.2">
      <c r="A2007" s="11" t="s">
        <v>188</v>
      </c>
      <c r="B2007" s="34" t="s">
        <v>230</v>
      </c>
      <c r="C2007" s="31">
        <v>19777</v>
      </c>
      <c r="D2007" s="31">
        <v>0</v>
      </c>
      <c r="E2007" s="31">
        <v>0</v>
      </c>
      <c r="F2007" s="31">
        <v>0</v>
      </c>
      <c r="G2007" s="31">
        <v>0</v>
      </c>
      <c r="H2007" s="22">
        <v>0</v>
      </c>
      <c r="I2007" s="31">
        <v>-19777</v>
      </c>
      <c r="J2007" s="22">
        <v>-100</v>
      </c>
    </row>
    <row r="2008" spans="1:10" hidden="1" x14ac:dyDescent="0.2">
      <c r="A2008" s="11" t="s">
        <v>231</v>
      </c>
      <c r="B2008" s="34" t="s">
        <v>232</v>
      </c>
      <c r="C2008" s="31">
        <v>19777</v>
      </c>
      <c r="D2008" s="31">
        <v>0</v>
      </c>
      <c r="E2008" s="31">
        <v>0</v>
      </c>
      <c r="F2008" s="31">
        <v>0</v>
      </c>
      <c r="G2008" s="31">
        <v>0</v>
      </c>
      <c r="H2008" s="22">
        <v>0</v>
      </c>
      <c r="I2008" s="31">
        <v>-19777</v>
      </c>
      <c r="J2008" s="22">
        <v>-100</v>
      </c>
    </row>
    <row r="2009" spans="1:10" hidden="1" x14ac:dyDescent="0.2">
      <c r="A2009" s="24" t="s">
        <v>237</v>
      </c>
      <c r="B2009" s="40" t="s">
        <v>238</v>
      </c>
      <c r="C2009" s="30">
        <v>0</v>
      </c>
      <c r="D2009" s="30">
        <v>0</v>
      </c>
      <c r="E2009" s="30">
        <v>5681400</v>
      </c>
      <c r="F2009" s="30">
        <v>1405899.04</v>
      </c>
      <c r="G2009" s="30">
        <v>4275500.96</v>
      </c>
      <c r="H2009" s="26">
        <v>24.745644383426622</v>
      </c>
      <c r="I2009" s="30">
        <v>1405899.04</v>
      </c>
      <c r="J2009" s="26">
        <v>0</v>
      </c>
    </row>
    <row r="2010" spans="1:10" hidden="1" x14ac:dyDescent="0.2">
      <c r="A2010" s="11" t="s">
        <v>135</v>
      </c>
      <c r="B2010" s="34" t="s">
        <v>136</v>
      </c>
      <c r="C2010" s="31">
        <v>0</v>
      </c>
      <c r="D2010" s="31">
        <v>0</v>
      </c>
      <c r="E2010" s="31">
        <v>5681400</v>
      </c>
      <c r="F2010" s="31">
        <v>1405899.04</v>
      </c>
      <c r="G2010" s="31">
        <v>4275500.96</v>
      </c>
      <c r="H2010" s="22">
        <v>24.745644383426622</v>
      </c>
      <c r="I2010" s="31">
        <v>1405899.04</v>
      </c>
      <c r="J2010" s="22">
        <v>0</v>
      </c>
    </row>
    <row r="2011" spans="1:10" hidden="1" x14ac:dyDescent="0.2">
      <c r="A2011" s="11" t="s">
        <v>137</v>
      </c>
      <c r="B2011" s="34" t="s">
        <v>138</v>
      </c>
      <c r="C2011" s="31">
        <v>0</v>
      </c>
      <c r="D2011" s="31">
        <v>0</v>
      </c>
      <c r="E2011" s="31">
        <v>5681400</v>
      </c>
      <c r="F2011" s="31">
        <v>1405899.04</v>
      </c>
      <c r="G2011" s="31">
        <v>4275500.96</v>
      </c>
      <c r="H2011" s="22">
        <v>24.745644383426622</v>
      </c>
      <c r="I2011" s="31">
        <v>1405899.04</v>
      </c>
      <c r="J2011" s="22">
        <v>0</v>
      </c>
    </row>
    <row r="2012" spans="1:10" hidden="1" x14ac:dyDescent="0.2">
      <c r="A2012" s="11" t="s">
        <v>188</v>
      </c>
      <c r="B2012" s="34" t="s">
        <v>230</v>
      </c>
      <c r="C2012" s="31">
        <v>0</v>
      </c>
      <c r="D2012" s="31">
        <v>0</v>
      </c>
      <c r="E2012" s="31">
        <v>5681400</v>
      </c>
      <c r="F2012" s="31">
        <v>1405899.04</v>
      </c>
      <c r="G2012" s="31">
        <v>4275500.96</v>
      </c>
      <c r="H2012" s="22">
        <v>24.745644383426622</v>
      </c>
      <c r="I2012" s="31">
        <v>1405899.04</v>
      </c>
      <c r="J2012" s="22">
        <v>0</v>
      </c>
    </row>
    <row r="2013" spans="1:10" hidden="1" x14ac:dyDescent="0.2">
      <c r="A2013" s="11" t="s">
        <v>231</v>
      </c>
      <c r="B2013" s="34" t="s">
        <v>232</v>
      </c>
      <c r="C2013" s="31">
        <v>0</v>
      </c>
      <c r="D2013" s="31">
        <v>0</v>
      </c>
      <c r="E2013" s="31">
        <v>5681400</v>
      </c>
      <c r="F2013" s="31">
        <v>1405899.04</v>
      </c>
      <c r="G2013" s="31">
        <v>4275500.96</v>
      </c>
      <c r="H2013" s="22">
        <v>24.745644383426622</v>
      </c>
      <c r="I2013" s="31">
        <v>1405899.04</v>
      </c>
      <c r="J2013" s="22">
        <v>0</v>
      </c>
    </row>
    <row r="2014" spans="1:10" hidden="1" x14ac:dyDescent="0.2">
      <c r="A2014" s="24" t="s">
        <v>239</v>
      </c>
      <c r="B2014" s="40" t="s">
        <v>240</v>
      </c>
      <c r="C2014" s="30">
        <v>107625.69</v>
      </c>
      <c r="D2014" s="30">
        <v>0</v>
      </c>
      <c r="E2014" s="30">
        <v>0</v>
      </c>
      <c r="F2014" s="30">
        <v>0</v>
      </c>
      <c r="G2014" s="30">
        <v>0</v>
      </c>
      <c r="H2014" s="26">
        <v>0</v>
      </c>
      <c r="I2014" s="30">
        <v>-107625.69</v>
      </c>
      <c r="J2014" s="26">
        <v>-100</v>
      </c>
    </row>
    <row r="2015" spans="1:10" hidden="1" x14ac:dyDescent="0.2">
      <c r="A2015" s="11" t="s">
        <v>135</v>
      </c>
      <c r="B2015" s="34" t="s">
        <v>136</v>
      </c>
      <c r="C2015" s="31">
        <v>107625.69</v>
      </c>
      <c r="D2015" s="31">
        <v>0</v>
      </c>
      <c r="E2015" s="31">
        <v>0</v>
      </c>
      <c r="F2015" s="31">
        <v>0</v>
      </c>
      <c r="G2015" s="31">
        <v>0</v>
      </c>
      <c r="H2015" s="22">
        <v>0</v>
      </c>
      <c r="I2015" s="31">
        <v>-107625.69</v>
      </c>
      <c r="J2015" s="22">
        <v>-100</v>
      </c>
    </row>
    <row r="2016" spans="1:10" hidden="1" x14ac:dyDescent="0.2">
      <c r="A2016" s="11" t="s">
        <v>137</v>
      </c>
      <c r="B2016" s="34" t="s">
        <v>138</v>
      </c>
      <c r="C2016" s="31">
        <v>107625.69</v>
      </c>
      <c r="D2016" s="31">
        <v>0</v>
      </c>
      <c r="E2016" s="31">
        <v>0</v>
      </c>
      <c r="F2016" s="31">
        <v>0</v>
      </c>
      <c r="G2016" s="31">
        <v>0</v>
      </c>
      <c r="H2016" s="22">
        <v>0</v>
      </c>
      <c r="I2016" s="31">
        <v>-107625.69</v>
      </c>
      <c r="J2016" s="22">
        <v>-100</v>
      </c>
    </row>
    <row r="2017" spans="1:10" hidden="1" x14ac:dyDescent="0.2">
      <c r="A2017" s="11" t="s">
        <v>226</v>
      </c>
      <c r="B2017" s="34" t="s">
        <v>227</v>
      </c>
      <c r="C2017" s="31">
        <v>107625.69</v>
      </c>
      <c r="D2017" s="31">
        <v>0</v>
      </c>
      <c r="E2017" s="31">
        <v>0</v>
      </c>
      <c r="F2017" s="31">
        <v>0</v>
      </c>
      <c r="G2017" s="31">
        <v>0</v>
      </c>
      <c r="H2017" s="22">
        <v>0</v>
      </c>
      <c r="I2017" s="31">
        <v>-107625.69</v>
      </c>
      <c r="J2017" s="22">
        <v>-100</v>
      </c>
    </row>
    <row r="2018" spans="1:10" hidden="1" x14ac:dyDescent="0.2">
      <c r="A2018" s="11" t="s">
        <v>228</v>
      </c>
      <c r="B2018" s="34" t="s">
        <v>229</v>
      </c>
      <c r="C2018" s="31">
        <v>107625.69</v>
      </c>
      <c r="D2018" s="31">
        <v>0</v>
      </c>
      <c r="E2018" s="31">
        <v>0</v>
      </c>
      <c r="F2018" s="31">
        <v>0</v>
      </c>
      <c r="G2018" s="31">
        <v>0</v>
      </c>
      <c r="H2018" s="22">
        <v>0</v>
      </c>
      <c r="I2018" s="31">
        <v>-107625.69</v>
      </c>
      <c r="J2018" s="22">
        <v>-100</v>
      </c>
    </row>
    <row r="2019" spans="1:10" hidden="1" x14ac:dyDescent="0.2">
      <c r="A2019" s="24" t="s">
        <v>241</v>
      </c>
      <c r="B2019" s="40" t="s">
        <v>242</v>
      </c>
      <c r="C2019" s="30">
        <v>12235</v>
      </c>
      <c r="D2019" s="30">
        <v>0</v>
      </c>
      <c r="E2019" s="30">
        <v>17243</v>
      </c>
      <c r="F2019" s="30">
        <v>17242.57</v>
      </c>
      <c r="G2019" s="30">
        <v>0.43000000000029104</v>
      </c>
      <c r="H2019" s="26">
        <v>99.997506234413976</v>
      </c>
      <c r="I2019" s="30">
        <v>5007.57</v>
      </c>
      <c r="J2019" s="26">
        <v>40.928238659583172</v>
      </c>
    </row>
    <row r="2020" spans="1:10" hidden="1" x14ac:dyDescent="0.2">
      <c r="A2020" s="11" t="s">
        <v>135</v>
      </c>
      <c r="B2020" s="34" t="s">
        <v>136</v>
      </c>
      <c r="C2020" s="31">
        <v>12235</v>
      </c>
      <c r="D2020" s="31">
        <v>0</v>
      </c>
      <c r="E2020" s="31">
        <v>17243</v>
      </c>
      <c r="F2020" s="31">
        <v>17242.57</v>
      </c>
      <c r="G2020" s="31">
        <v>0.43000000000029104</v>
      </c>
      <c r="H2020" s="22">
        <v>99.997506234413976</v>
      </c>
      <c r="I2020" s="31">
        <v>5007.57</v>
      </c>
      <c r="J2020" s="22">
        <v>40.928238659583172</v>
      </c>
    </row>
    <row r="2021" spans="1:10" hidden="1" x14ac:dyDescent="0.2">
      <c r="A2021" s="11" t="s">
        <v>137</v>
      </c>
      <c r="B2021" s="34" t="s">
        <v>138</v>
      </c>
      <c r="C2021" s="31">
        <v>12235</v>
      </c>
      <c r="D2021" s="31">
        <v>0</v>
      </c>
      <c r="E2021" s="31">
        <v>17243</v>
      </c>
      <c r="F2021" s="31">
        <v>17242.57</v>
      </c>
      <c r="G2021" s="31">
        <v>0.43000000000029104</v>
      </c>
      <c r="H2021" s="22">
        <v>99.997506234413976</v>
      </c>
      <c r="I2021" s="31">
        <v>5007.57</v>
      </c>
      <c r="J2021" s="22">
        <v>40.928238659583172</v>
      </c>
    </row>
    <row r="2022" spans="1:10" hidden="1" x14ac:dyDescent="0.2">
      <c r="A2022" s="11" t="s">
        <v>188</v>
      </c>
      <c r="B2022" s="34" t="s">
        <v>230</v>
      </c>
      <c r="C2022" s="31">
        <v>12235</v>
      </c>
      <c r="D2022" s="31">
        <v>0</v>
      </c>
      <c r="E2022" s="31">
        <v>17243</v>
      </c>
      <c r="F2022" s="31">
        <v>17242.57</v>
      </c>
      <c r="G2022" s="31">
        <v>0.43000000000029104</v>
      </c>
      <c r="H2022" s="22">
        <v>99.997506234413976</v>
      </c>
      <c r="I2022" s="31">
        <v>5007.57</v>
      </c>
      <c r="J2022" s="22">
        <v>40.928238659583172</v>
      </c>
    </row>
    <row r="2023" spans="1:10" hidden="1" x14ac:dyDescent="0.2">
      <c r="A2023" s="11" t="s">
        <v>231</v>
      </c>
      <c r="B2023" s="34" t="s">
        <v>232</v>
      </c>
      <c r="C2023" s="31">
        <v>12235</v>
      </c>
      <c r="D2023" s="31">
        <v>0</v>
      </c>
      <c r="E2023" s="31">
        <v>17243</v>
      </c>
      <c r="F2023" s="31">
        <v>17242.57</v>
      </c>
      <c r="G2023" s="31">
        <v>0.43000000000029104</v>
      </c>
      <c r="H2023" s="22">
        <v>99.997506234413976</v>
      </c>
      <c r="I2023" s="31">
        <v>5007.57</v>
      </c>
      <c r="J2023" s="22">
        <v>40.928238659583172</v>
      </c>
    </row>
    <row r="2024" spans="1:10" hidden="1" x14ac:dyDescent="0.2">
      <c r="A2024" s="24" t="s">
        <v>243</v>
      </c>
      <c r="B2024" s="40" t="s">
        <v>244</v>
      </c>
      <c r="C2024" s="30">
        <v>162499.29999999999</v>
      </c>
      <c r="D2024" s="30">
        <v>0</v>
      </c>
      <c r="E2024" s="30">
        <v>0</v>
      </c>
      <c r="F2024" s="30">
        <v>0</v>
      </c>
      <c r="G2024" s="30">
        <v>0</v>
      </c>
      <c r="H2024" s="26">
        <v>0</v>
      </c>
      <c r="I2024" s="30">
        <v>-162499.29999999999</v>
      </c>
      <c r="J2024" s="26">
        <v>-100</v>
      </c>
    </row>
    <row r="2025" spans="1:10" hidden="1" x14ac:dyDescent="0.2">
      <c r="A2025" s="11" t="s">
        <v>99</v>
      </c>
      <c r="B2025" s="34" t="s">
        <v>100</v>
      </c>
      <c r="C2025" s="31">
        <v>162499.29999999999</v>
      </c>
      <c r="D2025" s="31">
        <v>0</v>
      </c>
      <c r="E2025" s="31">
        <v>0</v>
      </c>
      <c r="F2025" s="31">
        <v>0</v>
      </c>
      <c r="G2025" s="31">
        <v>0</v>
      </c>
      <c r="H2025" s="22">
        <v>0</v>
      </c>
      <c r="I2025" s="31">
        <v>-162499.29999999999</v>
      </c>
      <c r="J2025" s="22">
        <v>-100</v>
      </c>
    </row>
    <row r="2026" spans="1:10" hidden="1" x14ac:dyDescent="0.2">
      <c r="A2026" s="11" t="s">
        <v>109</v>
      </c>
      <c r="B2026" s="34" t="s">
        <v>110</v>
      </c>
      <c r="C2026" s="31">
        <v>162499.29999999999</v>
      </c>
      <c r="D2026" s="31">
        <v>0</v>
      </c>
      <c r="E2026" s="31">
        <v>0</v>
      </c>
      <c r="F2026" s="31">
        <v>0</v>
      </c>
      <c r="G2026" s="31">
        <v>0</v>
      </c>
      <c r="H2026" s="22">
        <v>0</v>
      </c>
      <c r="I2026" s="31">
        <v>-162499.29999999999</v>
      </c>
      <c r="J2026" s="22">
        <v>-100</v>
      </c>
    </row>
    <row r="2027" spans="1:10" ht="25.5" hidden="1" x14ac:dyDescent="0.2">
      <c r="A2027" s="11" t="s">
        <v>129</v>
      </c>
      <c r="B2027" s="34" t="s">
        <v>130</v>
      </c>
      <c r="C2027" s="31">
        <v>162499.29999999999</v>
      </c>
      <c r="D2027" s="31">
        <v>0</v>
      </c>
      <c r="E2027" s="31">
        <v>0</v>
      </c>
      <c r="F2027" s="31">
        <v>0</v>
      </c>
      <c r="G2027" s="31">
        <v>0</v>
      </c>
      <c r="H2027" s="22">
        <v>0</v>
      </c>
      <c r="I2027" s="31">
        <v>-162499.29999999999</v>
      </c>
      <c r="J2027" s="22">
        <v>-100</v>
      </c>
    </row>
    <row r="2028" spans="1:10" ht="25.5" hidden="1" x14ac:dyDescent="0.2">
      <c r="A2028" s="11" t="s">
        <v>224</v>
      </c>
      <c r="B2028" s="34" t="s">
        <v>225</v>
      </c>
      <c r="C2028" s="31">
        <v>162499.29999999999</v>
      </c>
      <c r="D2028" s="31">
        <v>0</v>
      </c>
      <c r="E2028" s="31">
        <v>0</v>
      </c>
      <c r="F2028" s="31">
        <v>0</v>
      </c>
      <c r="G2028" s="31">
        <v>0</v>
      </c>
      <c r="H2028" s="22">
        <v>0</v>
      </c>
      <c r="I2028" s="31">
        <v>-162499.29999999999</v>
      </c>
      <c r="J2028" s="22">
        <v>-100</v>
      </c>
    </row>
    <row r="2029" spans="1:10" ht="25.5" hidden="1" x14ac:dyDescent="0.2">
      <c r="A2029" s="24" t="s">
        <v>245</v>
      </c>
      <c r="B2029" s="40" t="s">
        <v>246</v>
      </c>
      <c r="C2029" s="30">
        <v>3791547.65</v>
      </c>
      <c r="D2029" s="30">
        <v>0</v>
      </c>
      <c r="E2029" s="30">
        <v>3307002</v>
      </c>
      <c r="F2029" s="30">
        <v>3275977.47</v>
      </c>
      <c r="G2029" s="30">
        <v>31024.529999999795</v>
      </c>
      <c r="H2029" s="26">
        <v>99.061853303989551</v>
      </c>
      <c r="I2029" s="30">
        <v>-515570.1799999997</v>
      </c>
      <c r="J2029" s="26">
        <v>-13.597882120774614</v>
      </c>
    </row>
    <row r="2030" spans="1:10" hidden="1" x14ac:dyDescent="0.2">
      <c r="A2030" s="11" t="s">
        <v>135</v>
      </c>
      <c r="B2030" s="34" t="s">
        <v>136</v>
      </c>
      <c r="C2030" s="31">
        <v>3791547.65</v>
      </c>
      <c r="D2030" s="31">
        <v>0</v>
      </c>
      <c r="E2030" s="31">
        <v>3307002</v>
      </c>
      <c r="F2030" s="31">
        <v>3275977.47</v>
      </c>
      <c r="G2030" s="31">
        <v>31024.529999999795</v>
      </c>
      <c r="H2030" s="22">
        <v>99.061853303989551</v>
      </c>
      <c r="I2030" s="31">
        <v>-515570.1799999997</v>
      </c>
      <c r="J2030" s="22">
        <v>-13.597882120774614</v>
      </c>
    </row>
    <row r="2031" spans="1:10" hidden="1" x14ac:dyDescent="0.2">
      <c r="A2031" s="11" t="s">
        <v>137</v>
      </c>
      <c r="B2031" s="34" t="s">
        <v>138</v>
      </c>
      <c r="C2031" s="31">
        <v>3791547.65</v>
      </c>
      <c r="D2031" s="31">
        <v>0</v>
      </c>
      <c r="E2031" s="31">
        <v>3307002</v>
      </c>
      <c r="F2031" s="31">
        <v>3275977.47</v>
      </c>
      <c r="G2031" s="31">
        <v>31024.529999999795</v>
      </c>
      <c r="H2031" s="22">
        <v>99.061853303989551</v>
      </c>
      <c r="I2031" s="31">
        <v>-515570.1799999997</v>
      </c>
      <c r="J2031" s="22">
        <v>-13.597882120774614</v>
      </c>
    </row>
    <row r="2032" spans="1:10" hidden="1" x14ac:dyDescent="0.2">
      <c r="A2032" s="11" t="s">
        <v>226</v>
      </c>
      <c r="B2032" s="34" t="s">
        <v>227</v>
      </c>
      <c r="C2032" s="31">
        <v>0</v>
      </c>
      <c r="D2032" s="31">
        <v>0</v>
      </c>
      <c r="E2032" s="31">
        <v>2603369.2999999998</v>
      </c>
      <c r="F2032" s="31">
        <v>2574813.59</v>
      </c>
      <c r="G2032" s="31">
        <v>28555.709999999963</v>
      </c>
      <c r="H2032" s="22">
        <v>98.903124885124825</v>
      </c>
      <c r="I2032" s="31">
        <v>2574813.59</v>
      </c>
      <c r="J2032" s="22">
        <v>0</v>
      </c>
    </row>
    <row r="2033" spans="1:10" hidden="1" x14ac:dyDescent="0.2">
      <c r="A2033" s="11" t="s">
        <v>228</v>
      </c>
      <c r="B2033" s="34" t="s">
        <v>229</v>
      </c>
      <c r="C2033" s="31">
        <v>0</v>
      </c>
      <c r="D2033" s="31">
        <v>0</v>
      </c>
      <c r="E2033" s="31">
        <v>2603369.2999999998</v>
      </c>
      <c r="F2033" s="31">
        <v>2574813.59</v>
      </c>
      <c r="G2033" s="31">
        <v>28555.709999999963</v>
      </c>
      <c r="H2033" s="22">
        <v>98.903124885124825</v>
      </c>
      <c r="I2033" s="31">
        <v>2574813.59</v>
      </c>
      <c r="J2033" s="22">
        <v>0</v>
      </c>
    </row>
    <row r="2034" spans="1:10" hidden="1" x14ac:dyDescent="0.2">
      <c r="A2034" s="11" t="s">
        <v>153</v>
      </c>
      <c r="B2034" s="34" t="s">
        <v>154</v>
      </c>
      <c r="C2034" s="31">
        <v>3439324.28</v>
      </c>
      <c r="D2034" s="31">
        <v>0</v>
      </c>
      <c r="E2034" s="31">
        <v>353570.7</v>
      </c>
      <c r="F2034" s="31">
        <v>351281.74</v>
      </c>
      <c r="G2034" s="31">
        <v>2288.960000000021</v>
      </c>
      <c r="H2034" s="22">
        <v>99.352616039734059</v>
      </c>
      <c r="I2034" s="31">
        <v>-3088042.54</v>
      </c>
      <c r="J2034" s="22">
        <v>-89.786315235154277</v>
      </c>
    </row>
    <row r="2035" spans="1:10" hidden="1" x14ac:dyDescent="0.2">
      <c r="A2035" s="11" t="s">
        <v>155</v>
      </c>
      <c r="B2035" s="34" t="s">
        <v>156</v>
      </c>
      <c r="C2035" s="31">
        <v>3439324.28</v>
      </c>
      <c r="D2035" s="31">
        <v>0</v>
      </c>
      <c r="E2035" s="31">
        <v>353570.7</v>
      </c>
      <c r="F2035" s="31">
        <v>351281.74</v>
      </c>
      <c r="G2035" s="31">
        <v>2288.960000000021</v>
      </c>
      <c r="H2035" s="22">
        <v>99.352616039734059</v>
      </c>
      <c r="I2035" s="31">
        <v>-3088042.54</v>
      </c>
      <c r="J2035" s="22">
        <v>-89.786315235154277</v>
      </c>
    </row>
    <row r="2036" spans="1:10" hidden="1" x14ac:dyDescent="0.2">
      <c r="A2036" s="11" t="s">
        <v>188</v>
      </c>
      <c r="B2036" s="34" t="s">
        <v>230</v>
      </c>
      <c r="C2036" s="31">
        <v>352223.37</v>
      </c>
      <c r="D2036" s="31">
        <v>0</v>
      </c>
      <c r="E2036" s="31">
        <v>350062</v>
      </c>
      <c r="F2036" s="31">
        <v>349882.14</v>
      </c>
      <c r="G2036" s="31">
        <v>179.85999999998603</v>
      </c>
      <c r="H2036" s="22">
        <v>99.948620530077534</v>
      </c>
      <c r="I2036" s="31">
        <v>-2341.2299999999814</v>
      </c>
      <c r="J2036" s="22">
        <v>-0.6647003576168089</v>
      </c>
    </row>
    <row r="2037" spans="1:10" hidden="1" x14ac:dyDescent="0.2">
      <c r="A2037" s="11" t="s">
        <v>231</v>
      </c>
      <c r="B2037" s="34" t="s">
        <v>232</v>
      </c>
      <c r="C2037" s="31">
        <v>352223.37</v>
      </c>
      <c r="D2037" s="31">
        <v>0</v>
      </c>
      <c r="E2037" s="31">
        <v>350062</v>
      </c>
      <c r="F2037" s="31">
        <v>349882.14</v>
      </c>
      <c r="G2037" s="31">
        <v>179.85999999998603</v>
      </c>
      <c r="H2037" s="22">
        <v>99.948620530077534</v>
      </c>
      <c r="I2037" s="31">
        <v>-2341.2299999999814</v>
      </c>
      <c r="J2037" s="22">
        <v>-0.6647003576168089</v>
      </c>
    </row>
    <row r="2038" spans="1:10" ht="25.5" hidden="1" x14ac:dyDescent="0.2">
      <c r="A2038" s="24" t="s">
        <v>247</v>
      </c>
      <c r="B2038" s="40" t="s">
        <v>248</v>
      </c>
      <c r="C2038" s="30">
        <v>0</v>
      </c>
      <c r="D2038" s="30">
        <v>0</v>
      </c>
      <c r="E2038" s="30">
        <v>147763</v>
      </c>
      <c r="F2038" s="30">
        <v>0</v>
      </c>
      <c r="G2038" s="30">
        <v>147763</v>
      </c>
      <c r="H2038" s="26">
        <v>0</v>
      </c>
      <c r="I2038" s="30">
        <v>0</v>
      </c>
      <c r="J2038" s="26">
        <v>0</v>
      </c>
    </row>
    <row r="2039" spans="1:10" hidden="1" x14ac:dyDescent="0.2">
      <c r="A2039" s="11" t="s">
        <v>135</v>
      </c>
      <c r="B2039" s="34" t="s">
        <v>136</v>
      </c>
      <c r="C2039" s="31">
        <v>0</v>
      </c>
      <c r="D2039" s="31">
        <v>0</v>
      </c>
      <c r="E2039" s="31">
        <v>147763</v>
      </c>
      <c r="F2039" s="31">
        <v>0</v>
      </c>
      <c r="G2039" s="31">
        <v>147763</v>
      </c>
      <c r="H2039" s="22">
        <v>0</v>
      </c>
      <c r="I2039" s="31">
        <v>0</v>
      </c>
      <c r="J2039" s="22">
        <v>0</v>
      </c>
    </row>
    <row r="2040" spans="1:10" hidden="1" x14ac:dyDescent="0.2">
      <c r="A2040" s="11" t="s">
        <v>137</v>
      </c>
      <c r="B2040" s="34" t="s">
        <v>138</v>
      </c>
      <c r="C2040" s="31">
        <v>0</v>
      </c>
      <c r="D2040" s="31">
        <v>0</v>
      </c>
      <c r="E2040" s="31">
        <v>147763</v>
      </c>
      <c r="F2040" s="31">
        <v>0</v>
      </c>
      <c r="G2040" s="31">
        <v>147763</v>
      </c>
      <c r="H2040" s="22">
        <v>0</v>
      </c>
      <c r="I2040" s="31">
        <v>0</v>
      </c>
      <c r="J2040" s="22">
        <v>0</v>
      </c>
    </row>
    <row r="2041" spans="1:10" hidden="1" x14ac:dyDescent="0.2">
      <c r="A2041" s="11" t="s">
        <v>188</v>
      </c>
      <c r="B2041" s="34" t="s">
        <v>230</v>
      </c>
      <c r="C2041" s="31">
        <v>0</v>
      </c>
      <c r="D2041" s="31">
        <v>0</v>
      </c>
      <c r="E2041" s="31">
        <v>147763</v>
      </c>
      <c r="F2041" s="31">
        <v>0</v>
      </c>
      <c r="G2041" s="31">
        <v>147763</v>
      </c>
      <c r="H2041" s="22">
        <v>0</v>
      </c>
      <c r="I2041" s="31">
        <v>0</v>
      </c>
      <c r="J2041" s="22">
        <v>0</v>
      </c>
    </row>
    <row r="2042" spans="1:10" hidden="1" x14ac:dyDescent="0.2">
      <c r="A2042" s="11" t="s">
        <v>231</v>
      </c>
      <c r="B2042" s="34" t="s">
        <v>232</v>
      </c>
      <c r="C2042" s="31">
        <v>0</v>
      </c>
      <c r="D2042" s="31">
        <v>0</v>
      </c>
      <c r="E2042" s="31">
        <v>147763</v>
      </c>
      <c r="F2042" s="31">
        <v>0</v>
      </c>
      <c r="G2042" s="31">
        <v>147763</v>
      </c>
      <c r="H2042" s="22">
        <v>0</v>
      </c>
      <c r="I2042" s="31">
        <v>0</v>
      </c>
      <c r="J2042" s="22">
        <v>0</v>
      </c>
    </row>
    <row r="2043" spans="1:10" ht="25.5" hidden="1" x14ac:dyDescent="0.2">
      <c r="A2043" s="24" t="s">
        <v>249</v>
      </c>
      <c r="B2043" s="40" t="s">
        <v>250</v>
      </c>
      <c r="C2043" s="30">
        <v>1082877.31</v>
      </c>
      <c r="D2043" s="30">
        <v>0</v>
      </c>
      <c r="E2043" s="30">
        <v>25499</v>
      </c>
      <c r="F2043" s="30">
        <v>4500</v>
      </c>
      <c r="G2043" s="30">
        <v>20999</v>
      </c>
      <c r="H2043" s="26">
        <v>17.647750892191851</v>
      </c>
      <c r="I2043" s="30">
        <v>-1078377.31</v>
      </c>
      <c r="J2043" s="26">
        <v>-99.584440457063408</v>
      </c>
    </row>
    <row r="2044" spans="1:10" hidden="1" x14ac:dyDescent="0.2">
      <c r="A2044" s="11" t="s">
        <v>99</v>
      </c>
      <c r="B2044" s="34" t="s">
        <v>100</v>
      </c>
      <c r="C2044" s="31">
        <v>449315.07</v>
      </c>
      <c r="D2044" s="31">
        <v>0</v>
      </c>
      <c r="E2044" s="31">
        <v>4500</v>
      </c>
      <c r="F2044" s="31">
        <v>4500</v>
      </c>
      <c r="G2044" s="31">
        <v>0</v>
      </c>
      <c r="H2044" s="22">
        <v>100</v>
      </c>
      <c r="I2044" s="31">
        <v>-444815.07</v>
      </c>
      <c r="J2044" s="22">
        <v>-98.998475613114863</v>
      </c>
    </row>
    <row r="2045" spans="1:10" hidden="1" x14ac:dyDescent="0.2">
      <c r="A2045" s="11" t="s">
        <v>109</v>
      </c>
      <c r="B2045" s="34" t="s">
        <v>110</v>
      </c>
      <c r="C2045" s="31">
        <v>449315.07</v>
      </c>
      <c r="D2045" s="31">
        <v>0</v>
      </c>
      <c r="E2045" s="31">
        <v>4500</v>
      </c>
      <c r="F2045" s="31">
        <v>4500</v>
      </c>
      <c r="G2045" s="31">
        <v>0</v>
      </c>
      <c r="H2045" s="22">
        <v>100</v>
      </c>
      <c r="I2045" s="31">
        <v>-444815.07</v>
      </c>
      <c r="J2045" s="22">
        <v>-98.998475613114863</v>
      </c>
    </row>
    <row r="2046" spans="1:10" hidden="1" x14ac:dyDescent="0.2">
      <c r="A2046" s="11" t="s">
        <v>111</v>
      </c>
      <c r="B2046" s="34" t="s">
        <v>112</v>
      </c>
      <c r="C2046" s="31">
        <v>4500</v>
      </c>
      <c r="D2046" s="31">
        <v>0</v>
      </c>
      <c r="E2046" s="31">
        <v>4500</v>
      </c>
      <c r="F2046" s="31">
        <v>4500</v>
      </c>
      <c r="G2046" s="31">
        <v>0</v>
      </c>
      <c r="H2046" s="22">
        <v>100</v>
      </c>
      <c r="I2046" s="31">
        <v>0</v>
      </c>
      <c r="J2046" s="22">
        <v>0</v>
      </c>
    </row>
    <row r="2047" spans="1:10" hidden="1" x14ac:dyDescent="0.2">
      <c r="A2047" s="11" t="s">
        <v>113</v>
      </c>
      <c r="B2047" s="34" t="s">
        <v>114</v>
      </c>
      <c r="C2047" s="31">
        <v>444815.07</v>
      </c>
      <c r="D2047" s="31">
        <v>0</v>
      </c>
      <c r="E2047" s="31">
        <v>0</v>
      </c>
      <c r="F2047" s="31">
        <v>0</v>
      </c>
      <c r="G2047" s="31">
        <v>0</v>
      </c>
      <c r="H2047" s="22">
        <v>0</v>
      </c>
      <c r="I2047" s="31">
        <v>-444815.07</v>
      </c>
      <c r="J2047" s="22">
        <v>-100</v>
      </c>
    </row>
    <row r="2048" spans="1:10" hidden="1" x14ac:dyDescent="0.2">
      <c r="A2048" s="11" t="s">
        <v>135</v>
      </c>
      <c r="B2048" s="34" t="s">
        <v>136</v>
      </c>
      <c r="C2048" s="31">
        <v>633562.24</v>
      </c>
      <c r="D2048" s="31">
        <v>0</v>
      </c>
      <c r="E2048" s="31">
        <v>20999</v>
      </c>
      <c r="F2048" s="31">
        <v>0</v>
      </c>
      <c r="G2048" s="31">
        <v>20999</v>
      </c>
      <c r="H2048" s="22">
        <v>0</v>
      </c>
      <c r="I2048" s="31">
        <v>-633562.24</v>
      </c>
      <c r="J2048" s="22">
        <v>-100</v>
      </c>
    </row>
    <row r="2049" spans="1:10" hidden="1" x14ac:dyDescent="0.2">
      <c r="A2049" s="11" t="s">
        <v>137</v>
      </c>
      <c r="B2049" s="34" t="s">
        <v>138</v>
      </c>
      <c r="C2049" s="31">
        <v>633562.24</v>
      </c>
      <c r="D2049" s="31">
        <v>0</v>
      </c>
      <c r="E2049" s="31">
        <v>20999</v>
      </c>
      <c r="F2049" s="31">
        <v>0</v>
      </c>
      <c r="G2049" s="31">
        <v>20999</v>
      </c>
      <c r="H2049" s="22">
        <v>0</v>
      </c>
      <c r="I2049" s="31">
        <v>-633562.24</v>
      </c>
      <c r="J2049" s="22">
        <v>-100</v>
      </c>
    </row>
    <row r="2050" spans="1:10" hidden="1" x14ac:dyDescent="0.2">
      <c r="A2050" s="11" t="s">
        <v>153</v>
      </c>
      <c r="B2050" s="34" t="s">
        <v>154</v>
      </c>
      <c r="C2050" s="31">
        <v>633562.24</v>
      </c>
      <c r="D2050" s="31">
        <v>0</v>
      </c>
      <c r="E2050" s="31">
        <v>20999</v>
      </c>
      <c r="F2050" s="31">
        <v>0</v>
      </c>
      <c r="G2050" s="31">
        <v>20999</v>
      </c>
      <c r="H2050" s="22">
        <v>0</v>
      </c>
      <c r="I2050" s="31">
        <v>-633562.24</v>
      </c>
      <c r="J2050" s="22">
        <v>-100</v>
      </c>
    </row>
    <row r="2051" spans="1:10" hidden="1" x14ac:dyDescent="0.2">
      <c r="A2051" s="11" t="s">
        <v>155</v>
      </c>
      <c r="B2051" s="34" t="s">
        <v>156</v>
      </c>
      <c r="C2051" s="31">
        <v>633562.24</v>
      </c>
      <c r="D2051" s="31">
        <v>0</v>
      </c>
      <c r="E2051" s="31">
        <v>20999</v>
      </c>
      <c r="F2051" s="31">
        <v>0</v>
      </c>
      <c r="G2051" s="31">
        <v>20999</v>
      </c>
      <c r="H2051" s="22">
        <v>0</v>
      </c>
      <c r="I2051" s="31">
        <v>-633562.24</v>
      </c>
      <c r="J2051" s="22">
        <v>-100</v>
      </c>
    </row>
    <row r="2052" spans="1:10" hidden="1" x14ac:dyDescent="0.2">
      <c r="A2052" s="24" t="s">
        <v>251</v>
      </c>
      <c r="B2052" s="40" t="s">
        <v>252</v>
      </c>
      <c r="C2052" s="30">
        <v>13463</v>
      </c>
      <c r="D2052" s="30">
        <v>20000</v>
      </c>
      <c r="E2052" s="30">
        <v>20000</v>
      </c>
      <c r="F2052" s="30">
        <v>18320</v>
      </c>
      <c r="G2052" s="30">
        <v>1680</v>
      </c>
      <c r="H2052" s="26">
        <v>91.600000000000009</v>
      </c>
      <c r="I2052" s="30">
        <v>4857</v>
      </c>
      <c r="J2052" s="26">
        <v>36.076654534650515</v>
      </c>
    </row>
    <row r="2053" spans="1:10" hidden="1" x14ac:dyDescent="0.2">
      <c r="A2053" s="11" t="s">
        <v>99</v>
      </c>
      <c r="B2053" s="34" t="s">
        <v>100</v>
      </c>
      <c r="C2053" s="31">
        <v>13463</v>
      </c>
      <c r="D2053" s="31">
        <v>20000</v>
      </c>
      <c r="E2053" s="31">
        <v>20000</v>
      </c>
      <c r="F2053" s="31">
        <v>18320</v>
      </c>
      <c r="G2053" s="31">
        <v>1680</v>
      </c>
      <c r="H2053" s="22">
        <v>91.600000000000009</v>
      </c>
      <c r="I2053" s="31">
        <v>4857</v>
      </c>
      <c r="J2053" s="22">
        <v>36.076654534650515</v>
      </c>
    </row>
    <row r="2054" spans="1:10" hidden="1" x14ac:dyDescent="0.2">
      <c r="A2054" s="11" t="s">
        <v>133</v>
      </c>
      <c r="B2054" s="34" t="s">
        <v>134</v>
      </c>
      <c r="C2054" s="31">
        <v>13463</v>
      </c>
      <c r="D2054" s="31">
        <v>20000</v>
      </c>
      <c r="E2054" s="31">
        <v>20000</v>
      </c>
      <c r="F2054" s="31">
        <v>18320</v>
      </c>
      <c r="G2054" s="31">
        <v>1680</v>
      </c>
      <c r="H2054" s="22">
        <v>91.600000000000009</v>
      </c>
      <c r="I2054" s="31">
        <v>4857</v>
      </c>
      <c r="J2054" s="22">
        <v>36.076654534650515</v>
      </c>
    </row>
    <row r="2055" spans="1:10" hidden="1" x14ac:dyDescent="0.2">
      <c r="A2055" s="24" t="s">
        <v>253</v>
      </c>
      <c r="B2055" s="40" t="s">
        <v>254</v>
      </c>
      <c r="C2055" s="30">
        <v>700000</v>
      </c>
      <c r="D2055" s="30">
        <v>1140000</v>
      </c>
      <c r="E2055" s="30">
        <v>1878000</v>
      </c>
      <c r="F2055" s="30">
        <v>1691975</v>
      </c>
      <c r="G2055" s="30">
        <v>186025</v>
      </c>
      <c r="H2055" s="26">
        <v>90.09451544195953</v>
      </c>
      <c r="I2055" s="30">
        <v>991975</v>
      </c>
      <c r="J2055" s="26">
        <v>141.71071428571426</v>
      </c>
    </row>
    <row r="2056" spans="1:10" hidden="1" x14ac:dyDescent="0.2">
      <c r="A2056" s="11" t="s">
        <v>99</v>
      </c>
      <c r="B2056" s="34" t="s">
        <v>100</v>
      </c>
      <c r="C2056" s="31">
        <v>700000</v>
      </c>
      <c r="D2056" s="31">
        <v>1140000</v>
      </c>
      <c r="E2056" s="31">
        <v>1878000</v>
      </c>
      <c r="F2056" s="31">
        <v>1691975</v>
      </c>
      <c r="G2056" s="31">
        <v>186025</v>
      </c>
      <c r="H2056" s="22">
        <v>90.09451544195953</v>
      </c>
      <c r="I2056" s="31">
        <v>991975</v>
      </c>
      <c r="J2056" s="22">
        <v>141.71071428571426</v>
      </c>
    </row>
    <row r="2057" spans="1:10" hidden="1" x14ac:dyDescent="0.2">
      <c r="A2057" s="11" t="s">
        <v>174</v>
      </c>
      <c r="B2057" s="34" t="s">
        <v>175</v>
      </c>
      <c r="C2057" s="31">
        <v>700000</v>
      </c>
      <c r="D2057" s="31">
        <v>1140000</v>
      </c>
      <c r="E2057" s="31">
        <v>1878000</v>
      </c>
      <c r="F2057" s="31">
        <v>1691975</v>
      </c>
      <c r="G2057" s="31">
        <v>186025</v>
      </c>
      <c r="H2057" s="22">
        <v>90.09451544195953</v>
      </c>
      <c r="I2057" s="31">
        <v>991975</v>
      </c>
      <c r="J2057" s="22">
        <v>141.71071428571426</v>
      </c>
    </row>
    <row r="2058" spans="1:10" hidden="1" x14ac:dyDescent="0.2">
      <c r="A2058" s="11" t="s">
        <v>176</v>
      </c>
      <c r="B2058" s="34" t="s">
        <v>177</v>
      </c>
      <c r="C2058" s="31">
        <v>700000</v>
      </c>
      <c r="D2058" s="31">
        <v>1140000</v>
      </c>
      <c r="E2058" s="31">
        <v>1878000</v>
      </c>
      <c r="F2058" s="31">
        <v>1691975</v>
      </c>
      <c r="G2058" s="31">
        <v>186025</v>
      </c>
      <c r="H2058" s="22">
        <v>90.09451544195953</v>
      </c>
      <c r="I2058" s="31">
        <v>991975</v>
      </c>
      <c r="J2058" s="22">
        <v>141.71071428571426</v>
      </c>
    </row>
    <row r="2059" spans="1:10" hidden="1" x14ac:dyDescent="0.2">
      <c r="A2059" s="24" t="s">
        <v>255</v>
      </c>
      <c r="B2059" s="40" t="s">
        <v>256</v>
      </c>
      <c r="C2059" s="30">
        <v>11660428.130000001</v>
      </c>
      <c r="D2059" s="30">
        <v>10478698</v>
      </c>
      <c r="E2059" s="30">
        <v>60927086</v>
      </c>
      <c r="F2059" s="30">
        <v>10897086.41</v>
      </c>
      <c r="G2059" s="30">
        <v>50029999.590000004</v>
      </c>
      <c r="H2059" s="26">
        <v>17.885454771298271</v>
      </c>
      <c r="I2059" s="30">
        <v>-763341.72000000067</v>
      </c>
      <c r="J2059" s="26">
        <v>-6.5464296121003684</v>
      </c>
    </row>
    <row r="2060" spans="1:10" hidden="1" x14ac:dyDescent="0.2">
      <c r="A2060" s="11" t="s">
        <v>99</v>
      </c>
      <c r="B2060" s="34" t="s">
        <v>100</v>
      </c>
      <c r="C2060" s="31">
        <v>4536934.5900000008</v>
      </c>
      <c r="D2060" s="31">
        <v>5994698</v>
      </c>
      <c r="E2060" s="31">
        <v>7536472</v>
      </c>
      <c r="F2060" s="31">
        <v>7370711.1100000003</v>
      </c>
      <c r="G2060" s="31">
        <v>165760.88999999966</v>
      </c>
      <c r="H2060" s="22">
        <v>97.800550575919345</v>
      </c>
      <c r="I2060" s="31">
        <v>2833776.5199999996</v>
      </c>
      <c r="J2060" s="22">
        <v>62.460158148323643</v>
      </c>
    </row>
    <row r="2061" spans="1:10" hidden="1" x14ac:dyDescent="0.2">
      <c r="A2061" s="11" t="s">
        <v>101</v>
      </c>
      <c r="B2061" s="34" t="s">
        <v>102</v>
      </c>
      <c r="C2061" s="31">
        <v>383588.34</v>
      </c>
      <c r="D2061" s="31">
        <v>445906</v>
      </c>
      <c r="E2061" s="31">
        <v>432823</v>
      </c>
      <c r="F2061" s="31">
        <v>430393.07999999996</v>
      </c>
      <c r="G2061" s="31">
        <v>2429.9200000000419</v>
      </c>
      <c r="H2061" s="22">
        <v>99.438588060246332</v>
      </c>
      <c r="I2061" s="31">
        <v>46804.739999999932</v>
      </c>
      <c r="J2061" s="22">
        <v>12.201815102096148</v>
      </c>
    </row>
    <row r="2062" spans="1:10" hidden="1" x14ac:dyDescent="0.2">
      <c r="A2062" s="11" t="s">
        <v>103</v>
      </c>
      <c r="B2062" s="34" t="s">
        <v>104</v>
      </c>
      <c r="C2062" s="31">
        <v>320200.15000000002</v>
      </c>
      <c r="D2062" s="31">
        <v>365497</v>
      </c>
      <c r="E2062" s="31">
        <v>360214</v>
      </c>
      <c r="F2062" s="31">
        <v>357841.11</v>
      </c>
      <c r="G2062" s="31">
        <v>2372.890000000014</v>
      </c>
      <c r="H2062" s="22">
        <v>99.341255475911538</v>
      </c>
      <c r="I2062" s="31">
        <v>37640.959999999963</v>
      </c>
      <c r="J2062" s="22">
        <v>11.755447335049652</v>
      </c>
    </row>
    <row r="2063" spans="1:10" hidden="1" x14ac:dyDescent="0.2">
      <c r="A2063" s="11" t="s">
        <v>105</v>
      </c>
      <c r="B2063" s="34" t="s">
        <v>106</v>
      </c>
      <c r="C2063" s="31">
        <v>320200.15000000002</v>
      </c>
      <c r="D2063" s="31">
        <v>365497</v>
      </c>
      <c r="E2063" s="31">
        <v>360214</v>
      </c>
      <c r="F2063" s="31">
        <v>357841.11</v>
      </c>
      <c r="G2063" s="31">
        <v>2372.890000000014</v>
      </c>
      <c r="H2063" s="22">
        <v>99.341255475911538</v>
      </c>
      <c r="I2063" s="31">
        <v>37640.959999999963</v>
      </c>
      <c r="J2063" s="22">
        <v>11.755447335049652</v>
      </c>
    </row>
    <row r="2064" spans="1:10" hidden="1" x14ac:dyDescent="0.2">
      <c r="A2064" s="11" t="s">
        <v>107</v>
      </c>
      <c r="B2064" s="34" t="s">
        <v>108</v>
      </c>
      <c r="C2064" s="31">
        <v>63388.19</v>
      </c>
      <c r="D2064" s="31">
        <v>80409</v>
      </c>
      <c r="E2064" s="31">
        <v>72609</v>
      </c>
      <c r="F2064" s="31">
        <v>72551.97</v>
      </c>
      <c r="G2064" s="31">
        <v>57.029999999998836</v>
      </c>
      <c r="H2064" s="22">
        <v>99.921456017849025</v>
      </c>
      <c r="I2064" s="31">
        <v>9163.7799999999988</v>
      </c>
      <c r="J2064" s="22">
        <v>14.456604613572338</v>
      </c>
    </row>
    <row r="2065" spans="1:10" hidden="1" x14ac:dyDescent="0.2">
      <c r="A2065" s="11" t="s">
        <v>109</v>
      </c>
      <c r="B2065" s="34" t="s">
        <v>110</v>
      </c>
      <c r="C2065" s="31">
        <v>4147766.5300000003</v>
      </c>
      <c r="D2065" s="31">
        <v>5548792</v>
      </c>
      <c r="E2065" s="31">
        <v>7103649</v>
      </c>
      <c r="F2065" s="31">
        <v>6940318.0300000003</v>
      </c>
      <c r="G2065" s="31">
        <v>163330.96999999974</v>
      </c>
      <c r="H2065" s="22">
        <v>97.700745490099521</v>
      </c>
      <c r="I2065" s="31">
        <v>2792551.5</v>
      </c>
      <c r="J2065" s="22">
        <v>67.326631810204617</v>
      </c>
    </row>
    <row r="2066" spans="1:10" hidden="1" x14ac:dyDescent="0.2">
      <c r="A2066" s="11" t="s">
        <v>111</v>
      </c>
      <c r="B2066" s="34" t="s">
        <v>112</v>
      </c>
      <c r="C2066" s="31">
        <v>200500</v>
      </c>
      <c r="D2066" s="31">
        <v>0</v>
      </c>
      <c r="E2066" s="31">
        <v>233225</v>
      </c>
      <c r="F2066" s="31">
        <v>229031.9</v>
      </c>
      <c r="G2066" s="31">
        <v>4193.1000000000058</v>
      </c>
      <c r="H2066" s="22">
        <v>98.202122413977904</v>
      </c>
      <c r="I2066" s="31">
        <v>28531.899999999994</v>
      </c>
      <c r="J2066" s="22">
        <v>14.230374064837889</v>
      </c>
    </row>
    <row r="2067" spans="1:10" hidden="1" x14ac:dyDescent="0.2">
      <c r="A2067" s="11" t="s">
        <v>113</v>
      </c>
      <c r="B2067" s="34" t="s">
        <v>114</v>
      </c>
      <c r="C2067" s="31">
        <v>3924969.89</v>
      </c>
      <c r="D2067" s="31">
        <v>5507518</v>
      </c>
      <c r="E2067" s="31">
        <v>6711493</v>
      </c>
      <c r="F2067" s="31">
        <v>6630018.5599999996</v>
      </c>
      <c r="G2067" s="31">
        <v>81474.44000000041</v>
      </c>
      <c r="H2067" s="22">
        <v>98.786045966225387</v>
      </c>
      <c r="I2067" s="31">
        <v>2705048.6699999995</v>
      </c>
      <c r="J2067" s="22">
        <v>68.918966152884281</v>
      </c>
    </row>
    <row r="2068" spans="1:10" hidden="1" x14ac:dyDescent="0.2">
      <c r="A2068" s="11" t="s">
        <v>117</v>
      </c>
      <c r="B2068" s="34" t="s">
        <v>118</v>
      </c>
      <c r="C2068" s="31">
        <v>22296.639999999999</v>
      </c>
      <c r="D2068" s="31">
        <v>41274</v>
      </c>
      <c r="E2068" s="31">
        <v>158931</v>
      </c>
      <c r="F2068" s="31">
        <v>81267.570000000007</v>
      </c>
      <c r="G2068" s="31">
        <v>77663.429999999993</v>
      </c>
      <c r="H2068" s="22">
        <v>51.133869415029167</v>
      </c>
      <c r="I2068" s="31">
        <v>58970.930000000008</v>
      </c>
      <c r="J2068" s="22">
        <v>264.48348271309044</v>
      </c>
    </row>
    <row r="2069" spans="1:10" hidden="1" x14ac:dyDescent="0.2">
      <c r="A2069" s="11" t="s">
        <v>123</v>
      </c>
      <c r="B2069" s="34" t="s">
        <v>124</v>
      </c>
      <c r="C2069" s="31">
        <v>22296.639999999999</v>
      </c>
      <c r="D2069" s="31">
        <v>41274</v>
      </c>
      <c r="E2069" s="31">
        <v>37831</v>
      </c>
      <c r="F2069" s="31">
        <v>25726.01</v>
      </c>
      <c r="G2069" s="31">
        <v>12104.990000000002</v>
      </c>
      <c r="H2069" s="22">
        <v>68.002458301393034</v>
      </c>
      <c r="I2069" s="31">
        <v>3429.369999999999</v>
      </c>
      <c r="J2069" s="22">
        <v>15.380658251646878</v>
      </c>
    </row>
    <row r="2070" spans="1:10" hidden="1" x14ac:dyDescent="0.2">
      <c r="A2070" s="11" t="s">
        <v>127</v>
      </c>
      <c r="B2070" s="34" t="s">
        <v>128</v>
      </c>
      <c r="C2070" s="31">
        <v>0</v>
      </c>
      <c r="D2070" s="31">
        <v>0</v>
      </c>
      <c r="E2070" s="31">
        <v>121100</v>
      </c>
      <c r="F2070" s="31">
        <v>55541.56</v>
      </c>
      <c r="G2070" s="31">
        <v>65558.44</v>
      </c>
      <c r="H2070" s="22">
        <v>45.86421139554087</v>
      </c>
      <c r="I2070" s="31">
        <v>55541.56</v>
      </c>
      <c r="J2070" s="22">
        <v>0</v>
      </c>
    </row>
    <row r="2071" spans="1:10" hidden="1" x14ac:dyDescent="0.2">
      <c r="A2071" s="11" t="s">
        <v>133</v>
      </c>
      <c r="B2071" s="34" t="s">
        <v>134</v>
      </c>
      <c r="C2071" s="31">
        <v>5579.72</v>
      </c>
      <c r="D2071" s="31">
        <v>0</v>
      </c>
      <c r="E2071" s="31">
        <v>0</v>
      </c>
      <c r="F2071" s="31">
        <v>0</v>
      </c>
      <c r="G2071" s="31">
        <v>0</v>
      </c>
      <c r="H2071" s="22">
        <v>0</v>
      </c>
      <c r="I2071" s="31">
        <v>-5579.72</v>
      </c>
      <c r="J2071" s="22">
        <v>-100</v>
      </c>
    </row>
    <row r="2072" spans="1:10" hidden="1" x14ac:dyDescent="0.2">
      <c r="A2072" s="11" t="s">
        <v>135</v>
      </c>
      <c r="B2072" s="34" t="s">
        <v>136</v>
      </c>
      <c r="C2072" s="31">
        <v>7123493.54</v>
      </c>
      <c r="D2072" s="31">
        <v>4484000</v>
      </c>
      <c r="E2072" s="31">
        <v>53390614</v>
      </c>
      <c r="F2072" s="31">
        <v>3526375.3</v>
      </c>
      <c r="G2072" s="31">
        <v>49864238.700000003</v>
      </c>
      <c r="H2072" s="22">
        <v>6.6048599853150218</v>
      </c>
      <c r="I2072" s="31">
        <v>-3597118.24</v>
      </c>
      <c r="J2072" s="22">
        <v>-50.496546670554018</v>
      </c>
    </row>
    <row r="2073" spans="1:10" hidden="1" x14ac:dyDescent="0.2">
      <c r="A2073" s="11" t="s">
        <v>137</v>
      </c>
      <c r="B2073" s="34" t="s">
        <v>138</v>
      </c>
      <c r="C2073" s="31">
        <v>7123493.54</v>
      </c>
      <c r="D2073" s="31">
        <v>4484000</v>
      </c>
      <c r="E2073" s="31">
        <v>53390614</v>
      </c>
      <c r="F2073" s="31">
        <v>3526375.3</v>
      </c>
      <c r="G2073" s="31">
        <v>49864238.700000003</v>
      </c>
      <c r="H2073" s="22">
        <v>6.6048599853150218</v>
      </c>
      <c r="I2073" s="31">
        <v>-3597118.24</v>
      </c>
      <c r="J2073" s="22">
        <v>-50.496546670554018</v>
      </c>
    </row>
    <row r="2074" spans="1:10" hidden="1" x14ac:dyDescent="0.2">
      <c r="A2074" s="11" t="s">
        <v>139</v>
      </c>
      <c r="B2074" s="34" t="s">
        <v>140</v>
      </c>
      <c r="C2074" s="31">
        <v>4454200</v>
      </c>
      <c r="D2074" s="31">
        <v>2324200</v>
      </c>
      <c r="E2074" s="31">
        <v>2324200</v>
      </c>
      <c r="F2074" s="31">
        <v>1248000</v>
      </c>
      <c r="G2074" s="31">
        <v>1076200</v>
      </c>
      <c r="H2074" s="22">
        <v>53.695895361844933</v>
      </c>
      <c r="I2074" s="31">
        <v>-3206200</v>
      </c>
      <c r="J2074" s="22">
        <v>-71.981500606169462</v>
      </c>
    </row>
    <row r="2075" spans="1:10" hidden="1" x14ac:dyDescent="0.2">
      <c r="A2075" s="11" t="s">
        <v>188</v>
      </c>
      <c r="B2075" s="34" t="s">
        <v>230</v>
      </c>
      <c r="C2075" s="31">
        <v>2669293.54</v>
      </c>
      <c r="D2075" s="31">
        <v>2159800</v>
      </c>
      <c r="E2075" s="31">
        <v>51066414</v>
      </c>
      <c r="F2075" s="31">
        <v>2278375.2999999998</v>
      </c>
      <c r="G2075" s="31">
        <v>48788038.700000003</v>
      </c>
      <c r="H2075" s="22">
        <v>4.4615925057905956</v>
      </c>
      <c r="I2075" s="31">
        <v>-390918.24000000022</v>
      </c>
      <c r="J2075" s="22">
        <v>-14.645007532592331</v>
      </c>
    </row>
    <row r="2076" spans="1:10" hidden="1" x14ac:dyDescent="0.2">
      <c r="A2076" s="11" t="s">
        <v>231</v>
      </c>
      <c r="B2076" s="34" t="s">
        <v>232</v>
      </c>
      <c r="C2076" s="31">
        <v>2669293.54</v>
      </c>
      <c r="D2076" s="31">
        <v>2159800</v>
      </c>
      <c r="E2076" s="31">
        <v>51066414</v>
      </c>
      <c r="F2076" s="31">
        <v>2278375.2999999998</v>
      </c>
      <c r="G2076" s="31">
        <v>48788038.700000003</v>
      </c>
      <c r="H2076" s="22">
        <v>4.4615925057905956</v>
      </c>
      <c r="I2076" s="31">
        <v>-390918.24000000022</v>
      </c>
      <c r="J2076" s="22">
        <v>-14.645007532592331</v>
      </c>
    </row>
    <row r="2077" spans="1:10" hidden="1" x14ac:dyDescent="0.2">
      <c r="A2077" s="24" t="s">
        <v>257</v>
      </c>
      <c r="B2077" s="40" t="s">
        <v>258</v>
      </c>
      <c r="C2077" s="30">
        <v>413183.25000000006</v>
      </c>
      <c r="D2077" s="30">
        <v>494698</v>
      </c>
      <c r="E2077" s="30">
        <v>479272</v>
      </c>
      <c r="F2077" s="30">
        <v>464730.14999999997</v>
      </c>
      <c r="G2077" s="30">
        <v>14541.850000000035</v>
      </c>
      <c r="H2077" s="26">
        <v>96.965846116610194</v>
      </c>
      <c r="I2077" s="30">
        <v>51546.899999999907</v>
      </c>
      <c r="J2077" s="26">
        <v>12.475554127617698</v>
      </c>
    </row>
    <row r="2078" spans="1:10" hidden="1" x14ac:dyDescent="0.2">
      <c r="A2078" s="11" t="s">
        <v>99</v>
      </c>
      <c r="B2078" s="34" t="s">
        <v>100</v>
      </c>
      <c r="C2078" s="31">
        <v>413183.25000000006</v>
      </c>
      <c r="D2078" s="31">
        <v>494698</v>
      </c>
      <c r="E2078" s="31">
        <v>479272</v>
      </c>
      <c r="F2078" s="31">
        <v>464730.14999999997</v>
      </c>
      <c r="G2078" s="31">
        <v>14541.850000000035</v>
      </c>
      <c r="H2078" s="22">
        <v>96.965846116610194</v>
      </c>
      <c r="I2078" s="31">
        <v>51546.899999999907</v>
      </c>
      <c r="J2078" s="22">
        <v>12.475554127617698</v>
      </c>
    </row>
    <row r="2079" spans="1:10" hidden="1" x14ac:dyDescent="0.2">
      <c r="A2079" s="11" t="s">
        <v>101</v>
      </c>
      <c r="B2079" s="34" t="s">
        <v>102</v>
      </c>
      <c r="C2079" s="31">
        <v>383588.34</v>
      </c>
      <c r="D2079" s="31">
        <v>445906</v>
      </c>
      <c r="E2079" s="31">
        <v>432823</v>
      </c>
      <c r="F2079" s="31">
        <v>430393.07999999996</v>
      </c>
      <c r="G2079" s="31">
        <v>2429.9200000000419</v>
      </c>
      <c r="H2079" s="22">
        <v>99.438588060246332</v>
      </c>
      <c r="I2079" s="31">
        <v>46804.739999999932</v>
      </c>
      <c r="J2079" s="22">
        <v>12.201815102096148</v>
      </c>
    </row>
    <row r="2080" spans="1:10" hidden="1" x14ac:dyDescent="0.2">
      <c r="A2080" s="11" t="s">
        <v>103</v>
      </c>
      <c r="B2080" s="34" t="s">
        <v>104</v>
      </c>
      <c r="C2080" s="31">
        <v>320200.15000000002</v>
      </c>
      <c r="D2080" s="31">
        <v>365497</v>
      </c>
      <c r="E2080" s="31">
        <v>360214</v>
      </c>
      <c r="F2080" s="31">
        <v>357841.11</v>
      </c>
      <c r="G2080" s="31">
        <v>2372.890000000014</v>
      </c>
      <c r="H2080" s="22">
        <v>99.341255475911538</v>
      </c>
      <c r="I2080" s="31">
        <v>37640.959999999963</v>
      </c>
      <c r="J2080" s="22">
        <v>11.755447335049652</v>
      </c>
    </row>
    <row r="2081" spans="1:10" hidden="1" x14ac:dyDescent="0.2">
      <c r="A2081" s="11" t="s">
        <v>105</v>
      </c>
      <c r="B2081" s="34" t="s">
        <v>106</v>
      </c>
      <c r="C2081" s="31">
        <v>320200.15000000002</v>
      </c>
      <c r="D2081" s="31">
        <v>365497</v>
      </c>
      <c r="E2081" s="31">
        <v>360214</v>
      </c>
      <c r="F2081" s="31">
        <v>357841.11</v>
      </c>
      <c r="G2081" s="31">
        <v>2372.890000000014</v>
      </c>
      <c r="H2081" s="22">
        <v>99.341255475911538</v>
      </c>
      <c r="I2081" s="31">
        <v>37640.959999999963</v>
      </c>
      <c r="J2081" s="22">
        <v>11.755447335049652</v>
      </c>
    </row>
    <row r="2082" spans="1:10" hidden="1" x14ac:dyDescent="0.2">
      <c r="A2082" s="11" t="s">
        <v>107</v>
      </c>
      <c r="B2082" s="34" t="s">
        <v>108</v>
      </c>
      <c r="C2082" s="31">
        <v>63388.19</v>
      </c>
      <c r="D2082" s="31">
        <v>80409</v>
      </c>
      <c r="E2082" s="31">
        <v>72609</v>
      </c>
      <c r="F2082" s="31">
        <v>72551.97</v>
      </c>
      <c r="G2082" s="31">
        <v>57.029999999998836</v>
      </c>
      <c r="H2082" s="22">
        <v>99.921456017849025</v>
      </c>
      <c r="I2082" s="31">
        <v>9163.7799999999988</v>
      </c>
      <c r="J2082" s="22">
        <v>14.456604613572338</v>
      </c>
    </row>
    <row r="2083" spans="1:10" hidden="1" x14ac:dyDescent="0.2">
      <c r="A2083" s="11" t="s">
        <v>109</v>
      </c>
      <c r="B2083" s="34" t="s">
        <v>110</v>
      </c>
      <c r="C2083" s="31">
        <v>29594.91</v>
      </c>
      <c r="D2083" s="31">
        <v>48792</v>
      </c>
      <c r="E2083" s="31">
        <v>46449</v>
      </c>
      <c r="F2083" s="31">
        <v>34337.069999999992</v>
      </c>
      <c r="G2083" s="31">
        <v>12111.930000000008</v>
      </c>
      <c r="H2083" s="22">
        <v>73.924239488471216</v>
      </c>
      <c r="I2083" s="31">
        <v>4742.1599999999926</v>
      </c>
      <c r="J2083" s="22">
        <v>16.023566214595661</v>
      </c>
    </row>
    <row r="2084" spans="1:10" hidden="1" x14ac:dyDescent="0.2">
      <c r="A2084" s="11" t="s">
        <v>111</v>
      </c>
      <c r="B2084" s="34" t="s">
        <v>112</v>
      </c>
      <c r="C2084" s="31">
        <v>6500</v>
      </c>
      <c r="D2084" s="31">
        <v>0</v>
      </c>
      <c r="E2084" s="31">
        <v>7518</v>
      </c>
      <c r="F2084" s="31">
        <v>7517.5</v>
      </c>
      <c r="G2084" s="31">
        <v>0.5</v>
      </c>
      <c r="H2084" s="22">
        <v>99.993349295025268</v>
      </c>
      <c r="I2084" s="31">
        <v>1017.5</v>
      </c>
      <c r="J2084" s="22">
        <v>15.653846153846146</v>
      </c>
    </row>
    <row r="2085" spans="1:10" hidden="1" x14ac:dyDescent="0.2">
      <c r="A2085" s="11" t="s">
        <v>113</v>
      </c>
      <c r="B2085" s="34" t="s">
        <v>114</v>
      </c>
      <c r="C2085" s="31">
        <v>798.27</v>
      </c>
      <c r="D2085" s="31">
        <v>7518</v>
      </c>
      <c r="E2085" s="31">
        <v>0</v>
      </c>
      <c r="F2085" s="31">
        <v>0</v>
      </c>
      <c r="G2085" s="31">
        <v>0</v>
      </c>
      <c r="H2085" s="22">
        <v>0</v>
      </c>
      <c r="I2085" s="31">
        <v>-798.27</v>
      </c>
      <c r="J2085" s="22">
        <v>-100</v>
      </c>
    </row>
    <row r="2086" spans="1:10" hidden="1" x14ac:dyDescent="0.2">
      <c r="A2086" s="11" t="s">
        <v>117</v>
      </c>
      <c r="B2086" s="34" t="s">
        <v>118</v>
      </c>
      <c r="C2086" s="31">
        <v>22296.639999999999</v>
      </c>
      <c r="D2086" s="31">
        <v>41274</v>
      </c>
      <c r="E2086" s="31">
        <v>38931</v>
      </c>
      <c r="F2086" s="31">
        <v>26819.57</v>
      </c>
      <c r="G2086" s="31">
        <v>12111.43</v>
      </c>
      <c r="H2086" s="22">
        <v>68.890010531453086</v>
      </c>
      <c r="I2086" s="31">
        <v>4522.93</v>
      </c>
      <c r="J2086" s="22">
        <v>20.285253742267912</v>
      </c>
    </row>
    <row r="2087" spans="1:10" hidden="1" x14ac:dyDescent="0.2">
      <c r="A2087" s="11" t="s">
        <v>123</v>
      </c>
      <c r="B2087" s="34" t="s">
        <v>124</v>
      </c>
      <c r="C2087" s="31">
        <v>22296.639999999999</v>
      </c>
      <c r="D2087" s="31">
        <v>41274</v>
      </c>
      <c r="E2087" s="31">
        <v>37831</v>
      </c>
      <c r="F2087" s="31">
        <v>25726.01</v>
      </c>
      <c r="G2087" s="31">
        <v>12104.990000000002</v>
      </c>
      <c r="H2087" s="22">
        <v>68.002458301393034</v>
      </c>
      <c r="I2087" s="31">
        <v>3429.369999999999</v>
      </c>
      <c r="J2087" s="22">
        <v>15.380658251646878</v>
      </c>
    </row>
    <row r="2088" spans="1:10" hidden="1" x14ac:dyDescent="0.2">
      <c r="A2088" s="11" t="s">
        <v>127</v>
      </c>
      <c r="B2088" s="34" t="s">
        <v>128</v>
      </c>
      <c r="C2088" s="31">
        <v>0</v>
      </c>
      <c r="D2088" s="31">
        <v>0</v>
      </c>
      <c r="E2088" s="31">
        <v>1100</v>
      </c>
      <c r="F2088" s="31">
        <v>1093.56</v>
      </c>
      <c r="G2088" s="31">
        <v>6.4400000000000546</v>
      </c>
      <c r="H2088" s="22">
        <v>99.414545454545447</v>
      </c>
      <c r="I2088" s="31">
        <v>1093.56</v>
      </c>
      <c r="J2088" s="22">
        <v>0</v>
      </c>
    </row>
    <row r="2089" spans="1:10" hidden="1" x14ac:dyDescent="0.2">
      <c r="A2089" s="24" t="s">
        <v>259</v>
      </c>
      <c r="B2089" s="40" t="s">
        <v>260</v>
      </c>
      <c r="C2089" s="30">
        <v>11247244.880000001</v>
      </c>
      <c r="D2089" s="30">
        <v>9984000</v>
      </c>
      <c r="E2089" s="30">
        <v>60447814</v>
      </c>
      <c r="F2089" s="30">
        <v>10432356.26</v>
      </c>
      <c r="G2089" s="30">
        <v>50015457.740000002</v>
      </c>
      <c r="H2089" s="26">
        <v>17.258450834963195</v>
      </c>
      <c r="I2089" s="30">
        <v>-814888.62000000104</v>
      </c>
      <c r="J2089" s="26">
        <v>-7.2452287533015891</v>
      </c>
    </row>
    <row r="2090" spans="1:10" hidden="1" x14ac:dyDescent="0.2">
      <c r="A2090" s="11" t="s">
        <v>99</v>
      </c>
      <c r="B2090" s="34" t="s">
        <v>100</v>
      </c>
      <c r="C2090" s="31">
        <v>4123751.3400000003</v>
      </c>
      <c r="D2090" s="31">
        <v>5500000</v>
      </c>
      <c r="E2090" s="31">
        <v>7057200</v>
      </c>
      <c r="F2090" s="31">
        <v>6905980.96</v>
      </c>
      <c r="G2090" s="31">
        <v>151219.04000000004</v>
      </c>
      <c r="H2090" s="22">
        <v>97.857237431275863</v>
      </c>
      <c r="I2090" s="31">
        <v>2782229.6199999996</v>
      </c>
      <c r="J2090" s="22">
        <v>67.468413844759112</v>
      </c>
    </row>
    <row r="2091" spans="1:10" hidden="1" x14ac:dyDescent="0.2">
      <c r="A2091" s="11" t="s">
        <v>109</v>
      </c>
      <c r="B2091" s="34" t="s">
        <v>110</v>
      </c>
      <c r="C2091" s="31">
        <v>4118171.62</v>
      </c>
      <c r="D2091" s="31">
        <v>5500000</v>
      </c>
      <c r="E2091" s="31">
        <v>7057200</v>
      </c>
      <c r="F2091" s="31">
        <v>6905980.96</v>
      </c>
      <c r="G2091" s="31">
        <v>151219.04000000004</v>
      </c>
      <c r="H2091" s="22">
        <v>97.857237431275863</v>
      </c>
      <c r="I2091" s="31">
        <v>2787809.34</v>
      </c>
      <c r="J2091" s="22">
        <v>67.69531717573247</v>
      </c>
    </row>
    <row r="2092" spans="1:10" hidden="1" x14ac:dyDescent="0.2">
      <c r="A2092" s="11" t="s">
        <v>111</v>
      </c>
      <c r="B2092" s="34" t="s">
        <v>112</v>
      </c>
      <c r="C2092" s="31">
        <v>194000</v>
      </c>
      <c r="D2092" s="31">
        <v>0</v>
      </c>
      <c r="E2092" s="31">
        <v>225707</v>
      </c>
      <c r="F2092" s="31">
        <v>221514.4</v>
      </c>
      <c r="G2092" s="31">
        <v>4192.6000000000058</v>
      </c>
      <c r="H2092" s="22">
        <v>98.142459028740802</v>
      </c>
      <c r="I2092" s="31">
        <v>27514.399999999994</v>
      </c>
      <c r="J2092" s="22">
        <v>14.182680412371141</v>
      </c>
    </row>
    <row r="2093" spans="1:10" hidden="1" x14ac:dyDescent="0.2">
      <c r="A2093" s="11" t="s">
        <v>113</v>
      </c>
      <c r="B2093" s="34" t="s">
        <v>114</v>
      </c>
      <c r="C2093" s="31">
        <v>3924171.62</v>
      </c>
      <c r="D2093" s="31">
        <v>5500000</v>
      </c>
      <c r="E2093" s="31">
        <v>6711493</v>
      </c>
      <c r="F2093" s="31">
        <v>6630018.5599999996</v>
      </c>
      <c r="G2093" s="31">
        <v>81474.44000000041</v>
      </c>
      <c r="H2093" s="22">
        <v>98.786045966225387</v>
      </c>
      <c r="I2093" s="31">
        <v>2705846.9399999995</v>
      </c>
      <c r="J2093" s="22">
        <v>68.953328295055542</v>
      </c>
    </row>
    <row r="2094" spans="1:10" hidden="1" x14ac:dyDescent="0.2">
      <c r="A2094" s="11" t="s">
        <v>117</v>
      </c>
      <c r="B2094" s="34" t="s">
        <v>118</v>
      </c>
      <c r="C2094" s="31">
        <v>0</v>
      </c>
      <c r="D2094" s="31">
        <v>0</v>
      </c>
      <c r="E2094" s="31">
        <v>120000</v>
      </c>
      <c r="F2094" s="31">
        <v>54448</v>
      </c>
      <c r="G2094" s="31">
        <v>65552</v>
      </c>
      <c r="H2094" s="22">
        <v>45.373333333333335</v>
      </c>
      <c r="I2094" s="31">
        <v>54448</v>
      </c>
      <c r="J2094" s="22">
        <v>0</v>
      </c>
    </row>
    <row r="2095" spans="1:10" hidden="1" x14ac:dyDescent="0.2">
      <c r="A2095" s="11" t="s">
        <v>127</v>
      </c>
      <c r="B2095" s="34" t="s">
        <v>128</v>
      </c>
      <c r="C2095" s="31">
        <v>0</v>
      </c>
      <c r="D2095" s="31">
        <v>0</v>
      </c>
      <c r="E2095" s="31">
        <v>120000</v>
      </c>
      <c r="F2095" s="31">
        <v>54448</v>
      </c>
      <c r="G2095" s="31">
        <v>65552</v>
      </c>
      <c r="H2095" s="22">
        <v>45.373333333333335</v>
      </c>
      <c r="I2095" s="31">
        <v>54448</v>
      </c>
      <c r="J2095" s="22">
        <v>0</v>
      </c>
    </row>
    <row r="2096" spans="1:10" hidden="1" x14ac:dyDescent="0.2">
      <c r="A2096" s="11" t="s">
        <v>133</v>
      </c>
      <c r="B2096" s="34" t="s">
        <v>134</v>
      </c>
      <c r="C2096" s="31">
        <v>5579.72</v>
      </c>
      <c r="D2096" s="31">
        <v>0</v>
      </c>
      <c r="E2096" s="31">
        <v>0</v>
      </c>
      <c r="F2096" s="31">
        <v>0</v>
      </c>
      <c r="G2096" s="31">
        <v>0</v>
      </c>
      <c r="H2096" s="22">
        <v>0</v>
      </c>
      <c r="I2096" s="31">
        <v>-5579.72</v>
      </c>
      <c r="J2096" s="22">
        <v>-100</v>
      </c>
    </row>
    <row r="2097" spans="1:10" hidden="1" x14ac:dyDescent="0.2">
      <c r="A2097" s="11" t="s">
        <v>135</v>
      </c>
      <c r="B2097" s="34" t="s">
        <v>136</v>
      </c>
      <c r="C2097" s="31">
        <v>7123493.54</v>
      </c>
      <c r="D2097" s="31">
        <v>4484000</v>
      </c>
      <c r="E2097" s="31">
        <v>53390614</v>
      </c>
      <c r="F2097" s="31">
        <v>3526375.3</v>
      </c>
      <c r="G2097" s="31">
        <v>49864238.700000003</v>
      </c>
      <c r="H2097" s="22">
        <v>6.6048599853150218</v>
      </c>
      <c r="I2097" s="31">
        <v>-3597118.24</v>
      </c>
      <c r="J2097" s="22">
        <v>-50.496546670554018</v>
      </c>
    </row>
    <row r="2098" spans="1:10" hidden="1" x14ac:dyDescent="0.2">
      <c r="A2098" s="11" t="s">
        <v>137</v>
      </c>
      <c r="B2098" s="34" t="s">
        <v>138</v>
      </c>
      <c r="C2098" s="31">
        <v>7123493.54</v>
      </c>
      <c r="D2098" s="31">
        <v>4484000</v>
      </c>
      <c r="E2098" s="31">
        <v>53390614</v>
      </c>
      <c r="F2098" s="31">
        <v>3526375.3</v>
      </c>
      <c r="G2098" s="31">
        <v>49864238.700000003</v>
      </c>
      <c r="H2098" s="22">
        <v>6.6048599853150218</v>
      </c>
      <c r="I2098" s="31">
        <v>-3597118.24</v>
      </c>
      <c r="J2098" s="22">
        <v>-50.496546670554018</v>
      </c>
    </row>
    <row r="2099" spans="1:10" hidden="1" x14ac:dyDescent="0.2">
      <c r="A2099" s="11" t="s">
        <v>139</v>
      </c>
      <c r="B2099" s="34" t="s">
        <v>140</v>
      </c>
      <c r="C2099" s="31">
        <v>4454200</v>
      </c>
      <c r="D2099" s="31">
        <v>2324200</v>
      </c>
      <c r="E2099" s="31">
        <v>2324200</v>
      </c>
      <c r="F2099" s="31">
        <v>1248000</v>
      </c>
      <c r="G2099" s="31">
        <v>1076200</v>
      </c>
      <c r="H2099" s="22">
        <v>53.695895361844933</v>
      </c>
      <c r="I2099" s="31">
        <v>-3206200</v>
      </c>
      <c r="J2099" s="22">
        <v>-71.981500606169462</v>
      </c>
    </row>
    <row r="2100" spans="1:10" hidden="1" x14ac:dyDescent="0.2">
      <c r="A2100" s="11" t="s">
        <v>188</v>
      </c>
      <c r="B2100" s="34" t="s">
        <v>230</v>
      </c>
      <c r="C2100" s="31">
        <v>2669293.54</v>
      </c>
      <c r="D2100" s="31">
        <v>2159800</v>
      </c>
      <c r="E2100" s="31">
        <v>51066414</v>
      </c>
      <c r="F2100" s="31">
        <v>2278375.2999999998</v>
      </c>
      <c r="G2100" s="31">
        <v>48788038.700000003</v>
      </c>
      <c r="H2100" s="22">
        <v>4.4615925057905956</v>
      </c>
      <c r="I2100" s="31">
        <v>-390918.24000000022</v>
      </c>
      <c r="J2100" s="22">
        <v>-14.645007532592331</v>
      </c>
    </row>
    <row r="2101" spans="1:10" hidden="1" x14ac:dyDescent="0.2">
      <c r="A2101" s="11" t="s">
        <v>231</v>
      </c>
      <c r="B2101" s="34" t="s">
        <v>232</v>
      </c>
      <c r="C2101" s="31">
        <v>2669293.54</v>
      </c>
      <c r="D2101" s="31">
        <v>2159800</v>
      </c>
      <c r="E2101" s="31">
        <v>51066414</v>
      </c>
      <c r="F2101" s="31">
        <v>2278375.2999999998</v>
      </c>
      <c r="G2101" s="31">
        <v>48788038.700000003</v>
      </c>
      <c r="H2101" s="22">
        <v>4.4615925057905956</v>
      </c>
      <c r="I2101" s="31">
        <v>-390918.24000000022</v>
      </c>
      <c r="J2101" s="22">
        <v>-14.645007532592331</v>
      </c>
    </row>
    <row r="2102" spans="1:10" hidden="1" x14ac:dyDescent="0.2">
      <c r="A2102" s="24" t="s">
        <v>261</v>
      </c>
      <c r="B2102" s="40" t="s">
        <v>262</v>
      </c>
      <c r="C2102" s="30">
        <v>65932873.819999993</v>
      </c>
      <c r="D2102" s="30">
        <v>18335177</v>
      </c>
      <c r="E2102" s="30">
        <v>17976087</v>
      </c>
      <c r="F2102" s="30">
        <v>17761873.350000001</v>
      </c>
      <c r="G2102" s="30">
        <v>214213.64999999851</v>
      </c>
      <c r="H2102" s="26">
        <v>98.808341047748598</v>
      </c>
      <c r="I2102" s="30">
        <v>-48171000.469999991</v>
      </c>
      <c r="J2102" s="26">
        <v>-73.060671678758013</v>
      </c>
    </row>
    <row r="2103" spans="1:10" hidden="1" x14ac:dyDescent="0.2">
      <c r="A2103" s="11" t="s">
        <v>99</v>
      </c>
      <c r="B2103" s="34" t="s">
        <v>100</v>
      </c>
      <c r="C2103" s="31">
        <v>15961349.91</v>
      </c>
      <c r="D2103" s="31">
        <v>18335177</v>
      </c>
      <c r="E2103" s="31">
        <v>17952919</v>
      </c>
      <c r="F2103" s="31">
        <v>17738705.350000001</v>
      </c>
      <c r="G2103" s="31">
        <v>214213.64999999851</v>
      </c>
      <c r="H2103" s="22">
        <v>98.806803227931923</v>
      </c>
      <c r="I2103" s="31">
        <v>1777355.4400000013</v>
      </c>
      <c r="J2103" s="22">
        <v>11.135370441860076</v>
      </c>
    </row>
    <row r="2104" spans="1:10" hidden="1" x14ac:dyDescent="0.2">
      <c r="A2104" s="11" t="s">
        <v>174</v>
      </c>
      <c r="B2104" s="34" t="s">
        <v>175</v>
      </c>
      <c r="C2104" s="31">
        <v>15961349.91</v>
      </c>
      <c r="D2104" s="31">
        <v>18335177</v>
      </c>
      <c r="E2104" s="31">
        <v>17952919</v>
      </c>
      <c r="F2104" s="31">
        <v>17738705.350000001</v>
      </c>
      <c r="G2104" s="31">
        <v>214213.64999999851</v>
      </c>
      <c r="H2104" s="22">
        <v>98.806803227931923</v>
      </c>
      <c r="I2104" s="31">
        <v>1777355.4400000013</v>
      </c>
      <c r="J2104" s="22">
        <v>11.135370441860076</v>
      </c>
    </row>
    <row r="2105" spans="1:10" hidden="1" x14ac:dyDescent="0.2">
      <c r="A2105" s="11" t="s">
        <v>263</v>
      </c>
      <c r="B2105" s="34" t="s">
        <v>264</v>
      </c>
      <c r="C2105" s="31">
        <v>15961349.91</v>
      </c>
      <c r="D2105" s="31">
        <v>18335177</v>
      </c>
      <c r="E2105" s="31">
        <v>17952919</v>
      </c>
      <c r="F2105" s="31">
        <v>17738705.350000001</v>
      </c>
      <c r="G2105" s="31">
        <v>214213.64999999851</v>
      </c>
      <c r="H2105" s="22">
        <v>98.806803227931923</v>
      </c>
      <c r="I2105" s="31">
        <v>1777355.4400000013</v>
      </c>
      <c r="J2105" s="22">
        <v>11.135370441860076</v>
      </c>
    </row>
    <row r="2106" spans="1:10" hidden="1" x14ac:dyDescent="0.2">
      <c r="A2106" s="11" t="s">
        <v>135</v>
      </c>
      <c r="B2106" s="34" t="s">
        <v>136</v>
      </c>
      <c r="C2106" s="31">
        <v>49971523.909999996</v>
      </c>
      <c r="D2106" s="31">
        <v>0</v>
      </c>
      <c r="E2106" s="31">
        <v>23168</v>
      </c>
      <c r="F2106" s="31">
        <v>23168</v>
      </c>
      <c r="G2106" s="31">
        <v>0</v>
      </c>
      <c r="H2106" s="22">
        <v>100</v>
      </c>
      <c r="I2106" s="31">
        <v>-49948355.909999996</v>
      </c>
      <c r="J2106" s="22">
        <v>-99.9536375956</v>
      </c>
    </row>
    <row r="2107" spans="1:10" hidden="1" x14ac:dyDescent="0.2">
      <c r="A2107" s="11" t="s">
        <v>178</v>
      </c>
      <c r="B2107" s="34" t="s">
        <v>179</v>
      </c>
      <c r="C2107" s="31">
        <v>49971523.909999996</v>
      </c>
      <c r="D2107" s="31">
        <v>0</v>
      </c>
      <c r="E2107" s="31">
        <v>23168</v>
      </c>
      <c r="F2107" s="31">
        <v>23168</v>
      </c>
      <c r="G2107" s="31">
        <v>0</v>
      </c>
      <c r="H2107" s="22">
        <v>100</v>
      </c>
      <c r="I2107" s="31">
        <v>-49948355.909999996</v>
      </c>
      <c r="J2107" s="22">
        <v>-99.9536375956</v>
      </c>
    </row>
    <row r="2108" spans="1:10" hidden="1" x14ac:dyDescent="0.2">
      <c r="A2108" s="11" t="s">
        <v>265</v>
      </c>
      <c r="B2108" s="34" t="s">
        <v>266</v>
      </c>
      <c r="C2108" s="31">
        <v>49971523.909999996</v>
      </c>
      <c r="D2108" s="31">
        <v>0</v>
      </c>
      <c r="E2108" s="31">
        <v>23168</v>
      </c>
      <c r="F2108" s="31">
        <v>23168</v>
      </c>
      <c r="G2108" s="31">
        <v>0</v>
      </c>
      <c r="H2108" s="22">
        <v>100</v>
      </c>
      <c r="I2108" s="31">
        <v>-49948355.909999996</v>
      </c>
      <c r="J2108" s="22">
        <v>-99.9536375956</v>
      </c>
    </row>
    <row r="2109" spans="1:10" ht="25.5" hidden="1" x14ac:dyDescent="0.2">
      <c r="A2109" s="24" t="s">
        <v>267</v>
      </c>
      <c r="B2109" s="40" t="s">
        <v>268</v>
      </c>
      <c r="C2109" s="30">
        <v>11900800</v>
      </c>
      <c r="D2109" s="30">
        <v>12893351</v>
      </c>
      <c r="E2109" s="30">
        <v>12872800</v>
      </c>
      <c r="F2109" s="30">
        <v>12872800</v>
      </c>
      <c r="G2109" s="30">
        <v>0</v>
      </c>
      <c r="H2109" s="26">
        <v>100</v>
      </c>
      <c r="I2109" s="30">
        <v>972000</v>
      </c>
      <c r="J2109" s="26">
        <v>8.1675181500403369</v>
      </c>
    </row>
    <row r="2110" spans="1:10" hidden="1" x14ac:dyDescent="0.2">
      <c r="A2110" s="11" t="s">
        <v>99</v>
      </c>
      <c r="B2110" s="34" t="s">
        <v>100</v>
      </c>
      <c r="C2110" s="31">
        <v>11900800</v>
      </c>
      <c r="D2110" s="31">
        <v>12893351</v>
      </c>
      <c r="E2110" s="31">
        <v>12872800</v>
      </c>
      <c r="F2110" s="31">
        <v>12872800</v>
      </c>
      <c r="G2110" s="31">
        <v>0</v>
      </c>
      <c r="H2110" s="22">
        <v>100</v>
      </c>
      <c r="I2110" s="31">
        <v>972000</v>
      </c>
      <c r="J2110" s="22">
        <v>8.1675181500403369</v>
      </c>
    </row>
    <row r="2111" spans="1:10" hidden="1" x14ac:dyDescent="0.2">
      <c r="A2111" s="11" t="s">
        <v>174</v>
      </c>
      <c r="B2111" s="34" t="s">
        <v>175</v>
      </c>
      <c r="C2111" s="31">
        <v>11900800</v>
      </c>
      <c r="D2111" s="31">
        <v>12893351</v>
      </c>
      <c r="E2111" s="31">
        <v>12872800</v>
      </c>
      <c r="F2111" s="31">
        <v>12872800</v>
      </c>
      <c r="G2111" s="31">
        <v>0</v>
      </c>
      <c r="H2111" s="22">
        <v>100</v>
      </c>
      <c r="I2111" s="31">
        <v>972000</v>
      </c>
      <c r="J2111" s="22">
        <v>8.1675181500403369</v>
      </c>
    </row>
    <row r="2112" spans="1:10" hidden="1" x14ac:dyDescent="0.2">
      <c r="A2112" s="11" t="s">
        <v>263</v>
      </c>
      <c r="B2112" s="34" t="s">
        <v>264</v>
      </c>
      <c r="C2112" s="31">
        <v>11900800</v>
      </c>
      <c r="D2112" s="31">
        <v>12893351</v>
      </c>
      <c r="E2112" s="31">
        <v>12872800</v>
      </c>
      <c r="F2112" s="31">
        <v>12872800</v>
      </c>
      <c r="G2112" s="31">
        <v>0</v>
      </c>
      <c r="H2112" s="22">
        <v>100</v>
      </c>
      <c r="I2112" s="31">
        <v>972000</v>
      </c>
      <c r="J2112" s="22">
        <v>8.1675181500403369</v>
      </c>
    </row>
    <row r="2113" spans="1:10" ht="25.5" hidden="1" x14ac:dyDescent="0.2">
      <c r="A2113" s="24" t="s">
        <v>269</v>
      </c>
      <c r="B2113" s="40" t="s">
        <v>270</v>
      </c>
      <c r="C2113" s="30">
        <v>3925594.46</v>
      </c>
      <c r="D2113" s="30">
        <v>4691826</v>
      </c>
      <c r="E2113" s="30">
        <v>4691826</v>
      </c>
      <c r="F2113" s="30">
        <v>4477951.66</v>
      </c>
      <c r="G2113" s="30">
        <v>213874.33999999985</v>
      </c>
      <c r="H2113" s="26">
        <v>95.441554311690169</v>
      </c>
      <c r="I2113" s="30">
        <v>552357.20000000019</v>
      </c>
      <c r="J2113" s="26">
        <v>14.070663835204215</v>
      </c>
    </row>
    <row r="2114" spans="1:10" hidden="1" x14ac:dyDescent="0.2">
      <c r="A2114" s="11" t="s">
        <v>99</v>
      </c>
      <c r="B2114" s="34" t="s">
        <v>100</v>
      </c>
      <c r="C2114" s="31">
        <v>3925594.46</v>
      </c>
      <c r="D2114" s="31">
        <v>4691826</v>
      </c>
      <c r="E2114" s="31">
        <v>4691826</v>
      </c>
      <c r="F2114" s="31">
        <v>4477951.66</v>
      </c>
      <c r="G2114" s="31">
        <v>213874.33999999985</v>
      </c>
      <c r="H2114" s="22">
        <v>95.441554311690169</v>
      </c>
      <c r="I2114" s="31">
        <v>552357.20000000019</v>
      </c>
      <c r="J2114" s="22">
        <v>14.070663835204215</v>
      </c>
    </row>
    <row r="2115" spans="1:10" hidden="1" x14ac:dyDescent="0.2">
      <c r="A2115" s="11" t="s">
        <v>174</v>
      </c>
      <c r="B2115" s="34" t="s">
        <v>175</v>
      </c>
      <c r="C2115" s="31">
        <v>3925594.46</v>
      </c>
      <c r="D2115" s="31">
        <v>4691826</v>
      </c>
      <c r="E2115" s="31">
        <v>4691826</v>
      </c>
      <c r="F2115" s="31">
        <v>4477951.66</v>
      </c>
      <c r="G2115" s="31">
        <v>213874.33999999985</v>
      </c>
      <c r="H2115" s="22">
        <v>95.441554311690169</v>
      </c>
      <c r="I2115" s="31">
        <v>552357.20000000019</v>
      </c>
      <c r="J2115" s="22">
        <v>14.070663835204215</v>
      </c>
    </row>
    <row r="2116" spans="1:10" hidden="1" x14ac:dyDescent="0.2">
      <c r="A2116" s="11" t="s">
        <v>263</v>
      </c>
      <c r="B2116" s="34" t="s">
        <v>264</v>
      </c>
      <c r="C2116" s="31">
        <v>3925594.46</v>
      </c>
      <c r="D2116" s="31">
        <v>4691826</v>
      </c>
      <c r="E2116" s="31">
        <v>4691826</v>
      </c>
      <c r="F2116" s="31">
        <v>4477951.66</v>
      </c>
      <c r="G2116" s="31">
        <v>213874.33999999985</v>
      </c>
      <c r="H2116" s="22">
        <v>95.441554311690169</v>
      </c>
      <c r="I2116" s="31">
        <v>552357.20000000019</v>
      </c>
      <c r="J2116" s="22">
        <v>14.070663835204215</v>
      </c>
    </row>
    <row r="2117" spans="1:10" hidden="1" x14ac:dyDescent="0.2">
      <c r="A2117" s="24" t="s">
        <v>271</v>
      </c>
      <c r="B2117" s="40" t="s">
        <v>272</v>
      </c>
      <c r="C2117" s="30">
        <v>29980718.710000001</v>
      </c>
      <c r="D2117" s="30">
        <v>0</v>
      </c>
      <c r="E2117" s="30">
        <v>0</v>
      </c>
      <c r="F2117" s="30">
        <v>0</v>
      </c>
      <c r="G2117" s="30">
        <v>0</v>
      </c>
      <c r="H2117" s="26">
        <v>0</v>
      </c>
      <c r="I2117" s="30">
        <v>-29980718.710000001</v>
      </c>
      <c r="J2117" s="26">
        <v>-100</v>
      </c>
    </row>
    <row r="2118" spans="1:10" hidden="1" x14ac:dyDescent="0.2">
      <c r="A2118" s="11" t="s">
        <v>135</v>
      </c>
      <c r="B2118" s="34" t="s">
        <v>136</v>
      </c>
      <c r="C2118" s="31">
        <v>29980718.710000001</v>
      </c>
      <c r="D2118" s="31">
        <v>0</v>
      </c>
      <c r="E2118" s="31">
        <v>0</v>
      </c>
      <c r="F2118" s="31">
        <v>0</v>
      </c>
      <c r="G2118" s="31">
        <v>0</v>
      </c>
      <c r="H2118" s="22">
        <v>0</v>
      </c>
      <c r="I2118" s="31">
        <v>-29980718.710000001</v>
      </c>
      <c r="J2118" s="22">
        <v>-100</v>
      </c>
    </row>
    <row r="2119" spans="1:10" hidden="1" x14ac:dyDescent="0.2">
      <c r="A2119" s="11" t="s">
        <v>178</v>
      </c>
      <c r="B2119" s="34" t="s">
        <v>179</v>
      </c>
      <c r="C2119" s="31">
        <v>29980718.710000001</v>
      </c>
      <c r="D2119" s="31">
        <v>0</v>
      </c>
      <c r="E2119" s="31">
        <v>0</v>
      </c>
      <c r="F2119" s="31">
        <v>0</v>
      </c>
      <c r="G2119" s="31">
        <v>0</v>
      </c>
      <c r="H2119" s="22">
        <v>0</v>
      </c>
      <c r="I2119" s="31">
        <v>-29980718.710000001</v>
      </c>
      <c r="J2119" s="22">
        <v>-100</v>
      </c>
    </row>
    <row r="2120" spans="1:10" hidden="1" x14ac:dyDescent="0.2">
      <c r="A2120" s="11" t="s">
        <v>265</v>
      </c>
      <c r="B2120" s="34" t="s">
        <v>266</v>
      </c>
      <c r="C2120" s="31">
        <v>29980718.710000001</v>
      </c>
      <c r="D2120" s="31">
        <v>0</v>
      </c>
      <c r="E2120" s="31">
        <v>0</v>
      </c>
      <c r="F2120" s="31">
        <v>0</v>
      </c>
      <c r="G2120" s="31">
        <v>0</v>
      </c>
      <c r="H2120" s="22">
        <v>0</v>
      </c>
      <c r="I2120" s="31">
        <v>-29980718.710000001</v>
      </c>
      <c r="J2120" s="22">
        <v>-100</v>
      </c>
    </row>
    <row r="2121" spans="1:10" hidden="1" x14ac:dyDescent="0.2">
      <c r="A2121" s="24" t="s">
        <v>273</v>
      </c>
      <c r="B2121" s="40" t="s">
        <v>39</v>
      </c>
      <c r="C2121" s="30">
        <v>105175.45</v>
      </c>
      <c r="D2121" s="30">
        <v>750000</v>
      </c>
      <c r="E2121" s="30">
        <v>411461</v>
      </c>
      <c r="F2121" s="30">
        <v>411121.69</v>
      </c>
      <c r="G2121" s="30">
        <v>339.30999999999767</v>
      </c>
      <c r="H2121" s="26">
        <v>99.917535319264772</v>
      </c>
      <c r="I2121" s="30">
        <v>305946.23999999999</v>
      </c>
      <c r="J2121" s="26">
        <v>290.8913059083655</v>
      </c>
    </row>
    <row r="2122" spans="1:10" hidden="1" x14ac:dyDescent="0.2">
      <c r="A2122" s="11" t="s">
        <v>99</v>
      </c>
      <c r="B2122" s="34" t="s">
        <v>100</v>
      </c>
      <c r="C2122" s="31">
        <v>105175.45</v>
      </c>
      <c r="D2122" s="31">
        <v>750000</v>
      </c>
      <c r="E2122" s="31">
        <v>388293</v>
      </c>
      <c r="F2122" s="31">
        <v>387953.69</v>
      </c>
      <c r="G2122" s="31">
        <v>339.30999999999767</v>
      </c>
      <c r="H2122" s="22">
        <v>99.912614958291798</v>
      </c>
      <c r="I2122" s="31">
        <v>282778.23999999999</v>
      </c>
      <c r="J2122" s="22">
        <v>268.86335166619205</v>
      </c>
    </row>
    <row r="2123" spans="1:10" hidden="1" x14ac:dyDescent="0.2">
      <c r="A2123" s="11" t="s">
        <v>174</v>
      </c>
      <c r="B2123" s="34" t="s">
        <v>175</v>
      </c>
      <c r="C2123" s="31">
        <v>105175.45</v>
      </c>
      <c r="D2123" s="31">
        <v>750000</v>
      </c>
      <c r="E2123" s="31">
        <v>388293</v>
      </c>
      <c r="F2123" s="31">
        <v>387953.69</v>
      </c>
      <c r="G2123" s="31">
        <v>339.30999999999767</v>
      </c>
      <c r="H2123" s="22">
        <v>99.912614958291798</v>
      </c>
      <c r="I2123" s="31">
        <v>282778.23999999999</v>
      </c>
      <c r="J2123" s="22">
        <v>268.86335166619205</v>
      </c>
    </row>
    <row r="2124" spans="1:10" hidden="1" x14ac:dyDescent="0.2">
      <c r="A2124" s="11" t="s">
        <v>263</v>
      </c>
      <c r="B2124" s="34" t="s">
        <v>264</v>
      </c>
      <c r="C2124" s="31">
        <v>105175.45</v>
      </c>
      <c r="D2124" s="31">
        <v>750000</v>
      </c>
      <c r="E2124" s="31">
        <v>388293</v>
      </c>
      <c r="F2124" s="31">
        <v>387953.69</v>
      </c>
      <c r="G2124" s="31">
        <v>339.30999999999767</v>
      </c>
      <c r="H2124" s="22">
        <v>99.912614958291798</v>
      </c>
      <c r="I2124" s="31">
        <v>282778.23999999999</v>
      </c>
      <c r="J2124" s="22">
        <v>268.86335166619205</v>
      </c>
    </row>
    <row r="2125" spans="1:10" hidden="1" x14ac:dyDescent="0.2">
      <c r="A2125" s="11" t="s">
        <v>135</v>
      </c>
      <c r="B2125" s="34" t="s">
        <v>136</v>
      </c>
      <c r="C2125" s="31">
        <v>0</v>
      </c>
      <c r="D2125" s="31">
        <v>0</v>
      </c>
      <c r="E2125" s="31">
        <v>23168</v>
      </c>
      <c r="F2125" s="31">
        <v>23168</v>
      </c>
      <c r="G2125" s="31">
        <v>0</v>
      </c>
      <c r="H2125" s="22">
        <v>100</v>
      </c>
      <c r="I2125" s="31">
        <v>23168</v>
      </c>
      <c r="J2125" s="22">
        <v>0</v>
      </c>
    </row>
    <row r="2126" spans="1:10" hidden="1" x14ac:dyDescent="0.2">
      <c r="A2126" s="11" t="s">
        <v>178</v>
      </c>
      <c r="B2126" s="34" t="s">
        <v>179</v>
      </c>
      <c r="C2126" s="31">
        <v>0</v>
      </c>
      <c r="D2126" s="31">
        <v>0</v>
      </c>
      <c r="E2126" s="31">
        <v>23168</v>
      </c>
      <c r="F2126" s="31">
        <v>23168</v>
      </c>
      <c r="G2126" s="31">
        <v>0</v>
      </c>
      <c r="H2126" s="22">
        <v>100</v>
      </c>
      <c r="I2126" s="31">
        <v>23168</v>
      </c>
      <c r="J2126" s="22">
        <v>0</v>
      </c>
    </row>
    <row r="2127" spans="1:10" hidden="1" x14ac:dyDescent="0.2">
      <c r="A2127" s="11" t="s">
        <v>265</v>
      </c>
      <c r="B2127" s="34" t="s">
        <v>266</v>
      </c>
      <c r="C2127" s="31">
        <v>0</v>
      </c>
      <c r="D2127" s="31">
        <v>0</v>
      </c>
      <c r="E2127" s="31">
        <v>23168</v>
      </c>
      <c r="F2127" s="31">
        <v>23168</v>
      </c>
      <c r="G2127" s="31">
        <v>0</v>
      </c>
      <c r="H2127" s="22">
        <v>100</v>
      </c>
      <c r="I2127" s="31">
        <v>23168</v>
      </c>
      <c r="J2127" s="22">
        <v>0</v>
      </c>
    </row>
    <row r="2128" spans="1:10" ht="25.5" hidden="1" x14ac:dyDescent="0.2">
      <c r="A2128" s="24" t="s">
        <v>274</v>
      </c>
      <c r="B2128" s="40" t="s">
        <v>275</v>
      </c>
      <c r="C2128" s="30">
        <v>20020585.199999999</v>
      </c>
      <c r="D2128" s="30">
        <v>0</v>
      </c>
      <c r="E2128" s="30">
        <v>0</v>
      </c>
      <c r="F2128" s="30">
        <v>0</v>
      </c>
      <c r="G2128" s="30">
        <v>0</v>
      </c>
      <c r="H2128" s="26">
        <v>0</v>
      </c>
      <c r="I2128" s="30">
        <v>-20020585.199999999</v>
      </c>
      <c r="J2128" s="26">
        <v>-100</v>
      </c>
    </row>
    <row r="2129" spans="1:10" hidden="1" x14ac:dyDescent="0.2">
      <c r="A2129" s="11" t="s">
        <v>99</v>
      </c>
      <c r="B2129" s="34" t="s">
        <v>100</v>
      </c>
      <c r="C2129" s="31">
        <v>29780</v>
      </c>
      <c r="D2129" s="31">
        <v>0</v>
      </c>
      <c r="E2129" s="31">
        <v>0</v>
      </c>
      <c r="F2129" s="31">
        <v>0</v>
      </c>
      <c r="G2129" s="31">
        <v>0</v>
      </c>
      <c r="H2129" s="22">
        <v>0</v>
      </c>
      <c r="I2129" s="31">
        <v>-29780</v>
      </c>
      <c r="J2129" s="22">
        <v>-100</v>
      </c>
    </row>
    <row r="2130" spans="1:10" hidden="1" x14ac:dyDescent="0.2">
      <c r="A2130" s="11" t="s">
        <v>174</v>
      </c>
      <c r="B2130" s="34" t="s">
        <v>175</v>
      </c>
      <c r="C2130" s="31">
        <v>29780</v>
      </c>
      <c r="D2130" s="31">
        <v>0</v>
      </c>
      <c r="E2130" s="31">
        <v>0</v>
      </c>
      <c r="F2130" s="31">
        <v>0</v>
      </c>
      <c r="G2130" s="31">
        <v>0</v>
      </c>
      <c r="H2130" s="22">
        <v>0</v>
      </c>
      <c r="I2130" s="31">
        <v>-29780</v>
      </c>
      <c r="J2130" s="22">
        <v>-100</v>
      </c>
    </row>
    <row r="2131" spans="1:10" hidden="1" x14ac:dyDescent="0.2">
      <c r="A2131" s="11" t="s">
        <v>263</v>
      </c>
      <c r="B2131" s="34" t="s">
        <v>264</v>
      </c>
      <c r="C2131" s="31">
        <v>29780</v>
      </c>
      <c r="D2131" s="31">
        <v>0</v>
      </c>
      <c r="E2131" s="31">
        <v>0</v>
      </c>
      <c r="F2131" s="31">
        <v>0</v>
      </c>
      <c r="G2131" s="31">
        <v>0</v>
      </c>
      <c r="H2131" s="22">
        <v>0</v>
      </c>
      <c r="I2131" s="31">
        <v>-29780</v>
      </c>
      <c r="J2131" s="22">
        <v>-100</v>
      </c>
    </row>
    <row r="2132" spans="1:10" hidden="1" x14ac:dyDescent="0.2">
      <c r="A2132" s="11" t="s">
        <v>135</v>
      </c>
      <c r="B2132" s="34" t="s">
        <v>136</v>
      </c>
      <c r="C2132" s="31">
        <v>19990805.199999999</v>
      </c>
      <c r="D2132" s="31">
        <v>0</v>
      </c>
      <c r="E2132" s="31">
        <v>0</v>
      </c>
      <c r="F2132" s="31">
        <v>0</v>
      </c>
      <c r="G2132" s="31">
        <v>0</v>
      </c>
      <c r="H2132" s="22">
        <v>0</v>
      </c>
      <c r="I2132" s="31">
        <v>-19990805.199999999</v>
      </c>
      <c r="J2132" s="22">
        <v>-100</v>
      </c>
    </row>
    <row r="2133" spans="1:10" hidden="1" x14ac:dyDescent="0.2">
      <c r="A2133" s="11" t="s">
        <v>178</v>
      </c>
      <c r="B2133" s="34" t="s">
        <v>179</v>
      </c>
      <c r="C2133" s="31">
        <v>19990805.199999999</v>
      </c>
      <c r="D2133" s="31">
        <v>0</v>
      </c>
      <c r="E2133" s="31">
        <v>0</v>
      </c>
      <c r="F2133" s="31">
        <v>0</v>
      </c>
      <c r="G2133" s="31">
        <v>0</v>
      </c>
      <c r="H2133" s="22">
        <v>0</v>
      </c>
      <c r="I2133" s="31">
        <v>-19990805.199999999</v>
      </c>
      <c r="J2133" s="22">
        <v>-100</v>
      </c>
    </row>
    <row r="2134" spans="1:10" hidden="1" x14ac:dyDescent="0.2">
      <c r="A2134" s="11" t="s">
        <v>265</v>
      </c>
      <c r="B2134" s="34" t="s">
        <v>266</v>
      </c>
      <c r="C2134" s="31">
        <v>19990805.199999999</v>
      </c>
      <c r="D2134" s="31">
        <v>0</v>
      </c>
      <c r="E2134" s="31">
        <v>0</v>
      </c>
      <c r="F2134" s="31">
        <v>0</v>
      </c>
      <c r="G2134" s="31">
        <v>0</v>
      </c>
      <c r="H2134" s="22">
        <v>0</v>
      </c>
      <c r="I2134" s="31">
        <v>-19990805.199999999</v>
      </c>
      <c r="J2134" s="22">
        <v>-100</v>
      </c>
    </row>
    <row r="2135" spans="1:10" hidden="1" x14ac:dyDescent="0.2">
      <c r="A2135" s="27" t="s">
        <v>276</v>
      </c>
      <c r="B2135" s="40"/>
      <c r="C2135" s="29">
        <v>193136927.91000003</v>
      </c>
      <c r="D2135" s="29">
        <v>133649423</v>
      </c>
      <c r="E2135" s="29">
        <v>222528756.56</v>
      </c>
      <c r="F2135" s="29">
        <v>157637701.36000001</v>
      </c>
      <c r="G2135" s="29">
        <v>64891055.199999988</v>
      </c>
      <c r="H2135" s="25">
        <v>70.83924963086578</v>
      </c>
      <c r="I2135" s="29">
        <v>-35499226.550000012</v>
      </c>
      <c r="J2135" s="25">
        <v>-18.380341312326507</v>
      </c>
    </row>
    <row r="2136" spans="1:10" hidden="1" x14ac:dyDescent="0.2">
      <c r="A2136" s="11" t="s">
        <v>99</v>
      </c>
      <c r="B2136" s="34" t="s">
        <v>100</v>
      </c>
      <c r="C2136" s="31">
        <v>129115389.19000003</v>
      </c>
      <c r="D2136" s="31">
        <v>129121117</v>
      </c>
      <c r="E2136" s="31">
        <v>153586084.91999999</v>
      </c>
      <c r="F2136" s="31">
        <v>143259047.19999999</v>
      </c>
      <c r="G2136" s="31">
        <v>10327037.719999999</v>
      </c>
      <c r="H2136" s="22">
        <v>93.276059009265623</v>
      </c>
      <c r="I2136" s="31">
        <v>14143658.009999961</v>
      </c>
      <c r="J2136" s="22">
        <v>10.95427748677335</v>
      </c>
    </row>
    <row r="2137" spans="1:10" hidden="1" x14ac:dyDescent="0.2">
      <c r="A2137" s="11" t="s">
        <v>101</v>
      </c>
      <c r="B2137" s="34" t="s">
        <v>102</v>
      </c>
      <c r="C2137" s="31">
        <v>74670914.000000015</v>
      </c>
      <c r="D2137" s="31">
        <v>69330724</v>
      </c>
      <c r="E2137" s="31">
        <v>88853726</v>
      </c>
      <c r="F2137" s="31">
        <v>84186192.070000008</v>
      </c>
      <c r="G2137" s="31">
        <v>4667533.9299999923</v>
      </c>
      <c r="H2137" s="22">
        <v>94.746946312639722</v>
      </c>
      <c r="I2137" s="31">
        <v>9515278.0699999928</v>
      </c>
      <c r="J2137" s="22">
        <v>12.742951117485973</v>
      </c>
    </row>
    <row r="2138" spans="1:10" hidden="1" x14ac:dyDescent="0.2">
      <c r="A2138" s="11" t="s">
        <v>103</v>
      </c>
      <c r="B2138" s="34" t="s">
        <v>104</v>
      </c>
      <c r="C2138" s="31">
        <v>61176892.620000005</v>
      </c>
      <c r="D2138" s="31">
        <v>56828464</v>
      </c>
      <c r="E2138" s="31">
        <v>72700325</v>
      </c>
      <c r="F2138" s="31">
        <v>68822674.730000004</v>
      </c>
      <c r="G2138" s="31">
        <v>3877650.2699999958</v>
      </c>
      <c r="H2138" s="22">
        <v>94.666254559384711</v>
      </c>
      <c r="I2138" s="31">
        <v>7645782.1099999994</v>
      </c>
      <c r="J2138" s="22">
        <v>12.497826846962852</v>
      </c>
    </row>
    <row r="2139" spans="1:10" hidden="1" x14ac:dyDescent="0.2">
      <c r="A2139" s="11" t="s">
        <v>105</v>
      </c>
      <c r="B2139" s="34" t="s">
        <v>106</v>
      </c>
      <c r="C2139" s="31">
        <v>61176892.620000005</v>
      </c>
      <c r="D2139" s="31">
        <v>56828464</v>
      </c>
      <c r="E2139" s="31">
        <v>72700325</v>
      </c>
      <c r="F2139" s="31">
        <v>68822674.730000004</v>
      </c>
      <c r="G2139" s="31">
        <v>3877650.2699999958</v>
      </c>
      <c r="H2139" s="22">
        <v>94.666254559384711</v>
      </c>
      <c r="I2139" s="31">
        <v>7645782.1099999994</v>
      </c>
      <c r="J2139" s="22">
        <v>12.497826846962852</v>
      </c>
    </row>
    <row r="2140" spans="1:10" hidden="1" x14ac:dyDescent="0.2">
      <c r="A2140" s="11" t="s">
        <v>107</v>
      </c>
      <c r="B2140" s="34" t="s">
        <v>108</v>
      </c>
      <c r="C2140" s="31">
        <v>13494021.379999999</v>
      </c>
      <c r="D2140" s="31">
        <v>12502260</v>
      </c>
      <c r="E2140" s="31">
        <v>16153401</v>
      </c>
      <c r="F2140" s="31">
        <v>15363517.340000004</v>
      </c>
      <c r="G2140" s="31">
        <v>789883.65999999642</v>
      </c>
      <c r="H2140" s="22">
        <v>95.110109258106107</v>
      </c>
      <c r="I2140" s="31">
        <v>1869495.9600000046</v>
      </c>
      <c r="J2140" s="22">
        <v>13.854253727290342</v>
      </c>
    </row>
    <row r="2141" spans="1:10" hidden="1" x14ac:dyDescent="0.2">
      <c r="A2141" s="11" t="s">
        <v>109</v>
      </c>
      <c r="B2141" s="34" t="s">
        <v>110</v>
      </c>
      <c r="C2141" s="31">
        <v>30033865.279999994</v>
      </c>
      <c r="D2141" s="31">
        <v>29405354</v>
      </c>
      <c r="E2141" s="31">
        <v>33848773.32</v>
      </c>
      <c r="F2141" s="31">
        <v>28849135.209999997</v>
      </c>
      <c r="G2141" s="31">
        <v>4999638.1100000031</v>
      </c>
      <c r="H2141" s="22">
        <v>85.22948509024431</v>
      </c>
      <c r="I2141" s="31">
        <v>-1184730.0699999966</v>
      </c>
      <c r="J2141" s="22">
        <v>-3.9446473471029577</v>
      </c>
    </row>
    <row r="2142" spans="1:10" hidden="1" x14ac:dyDescent="0.2">
      <c r="A2142" s="11" t="s">
        <v>111</v>
      </c>
      <c r="B2142" s="34" t="s">
        <v>112</v>
      </c>
      <c r="C2142" s="31">
        <v>3366731.53</v>
      </c>
      <c r="D2142" s="31">
        <v>2219780</v>
      </c>
      <c r="E2142" s="31">
        <v>3320615.12</v>
      </c>
      <c r="F2142" s="31">
        <v>3055344.67</v>
      </c>
      <c r="G2142" s="31">
        <v>265270.45000000019</v>
      </c>
      <c r="H2142" s="22">
        <v>92.011406308358914</v>
      </c>
      <c r="I2142" s="31">
        <v>-311386.85999999987</v>
      </c>
      <c r="J2142" s="22">
        <v>-9.2489364603419943</v>
      </c>
    </row>
    <row r="2143" spans="1:10" hidden="1" x14ac:dyDescent="0.2">
      <c r="A2143" s="11" t="s">
        <v>145</v>
      </c>
      <c r="B2143" s="34" t="s">
        <v>146</v>
      </c>
      <c r="C2143" s="31">
        <v>80836.47</v>
      </c>
      <c r="D2143" s="31">
        <v>78030</v>
      </c>
      <c r="E2143" s="31">
        <v>75064</v>
      </c>
      <c r="F2143" s="31">
        <v>68713.900000000009</v>
      </c>
      <c r="G2143" s="31">
        <v>6350.0999999999913</v>
      </c>
      <c r="H2143" s="22">
        <v>91.54041884258767</v>
      </c>
      <c r="I2143" s="31">
        <v>-12122.569999999992</v>
      </c>
      <c r="J2143" s="22">
        <v>-14.996411891810695</v>
      </c>
    </row>
    <row r="2144" spans="1:10" hidden="1" x14ac:dyDescent="0.2">
      <c r="A2144" s="11" t="s">
        <v>147</v>
      </c>
      <c r="B2144" s="34" t="s">
        <v>148</v>
      </c>
      <c r="C2144" s="31">
        <v>3923334.5100000002</v>
      </c>
      <c r="D2144" s="31">
        <v>5689425</v>
      </c>
      <c r="E2144" s="31">
        <v>5952951.1299999999</v>
      </c>
      <c r="F2144" s="31">
        <v>5364508.2699999996</v>
      </c>
      <c r="G2144" s="31">
        <v>588442.86000000034</v>
      </c>
      <c r="H2144" s="22">
        <v>90.115106824335712</v>
      </c>
      <c r="I2144" s="31">
        <v>1441173.7599999993</v>
      </c>
      <c r="J2144" s="22">
        <v>36.733389832721627</v>
      </c>
    </row>
    <row r="2145" spans="1:10" hidden="1" x14ac:dyDescent="0.2">
      <c r="A2145" s="11" t="s">
        <v>113</v>
      </c>
      <c r="B2145" s="34" t="s">
        <v>114</v>
      </c>
      <c r="C2145" s="31">
        <v>9212559.6099999994</v>
      </c>
      <c r="D2145" s="31">
        <v>8456451</v>
      </c>
      <c r="E2145" s="31">
        <v>12583700.07</v>
      </c>
      <c r="F2145" s="31">
        <v>11848925.67</v>
      </c>
      <c r="G2145" s="31">
        <v>734774.40000000037</v>
      </c>
      <c r="H2145" s="22">
        <v>94.160903423376013</v>
      </c>
      <c r="I2145" s="31">
        <v>2636366.0600000005</v>
      </c>
      <c r="J2145" s="22">
        <v>28.617085496394424</v>
      </c>
    </row>
    <row r="2146" spans="1:10" hidden="1" x14ac:dyDescent="0.2">
      <c r="A2146" s="11" t="s">
        <v>115</v>
      </c>
      <c r="B2146" s="34" t="s">
        <v>116</v>
      </c>
      <c r="C2146" s="31">
        <v>240444.25</v>
      </c>
      <c r="D2146" s="31">
        <v>317855</v>
      </c>
      <c r="E2146" s="31">
        <v>288091</v>
      </c>
      <c r="F2146" s="31">
        <v>230835.60999999996</v>
      </c>
      <c r="G2146" s="31">
        <v>57255.390000000043</v>
      </c>
      <c r="H2146" s="22">
        <v>80.125935902197554</v>
      </c>
      <c r="I2146" s="31">
        <v>-9608.6400000000431</v>
      </c>
      <c r="J2146" s="22">
        <v>-3.9962028619940071</v>
      </c>
    </row>
    <row r="2147" spans="1:10" hidden="1" x14ac:dyDescent="0.2">
      <c r="A2147" s="11" t="s">
        <v>117</v>
      </c>
      <c r="B2147" s="34" t="s">
        <v>118</v>
      </c>
      <c r="C2147" s="31">
        <v>6314710.7299999995</v>
      </c>
      <c r="D2147" s="31">
        <v>12627313</v>
      </c>
      <c r="E2147" s="31">
        <v>11210970</v>
      </c>
      <c r="F2147" s="31">
        <v>7865415.0900000008</v>
      </c>
      <c r="G2147" s="31">
        <v>3345554.9099999992</v>
      </c>
      <c r="H2147" s="22">
        <v>70.15820299224778</v>
      </c>
      <c r="I2147" s="31">
        <v>1550704.3600000013</v>
      </c>
      <c r="J2147" s="22">
        <v>24.557013397825145</v>
      </c>
    </row>
    <row r="2148" spans="1:10" hidden="1" x14ac:dyDescent="0.2">
      <c r="A2148" s="11" t="s">
        <v>119</v>
      </c>
      <c r="B2148" s="34" t="s">
        <v>120</v>
      </c>
      <c r="C2148" s="31">
        <v>2042035.8699999999</v>
      </c>
      <c r="D2148" s="31">
        <v>5241116</v>
      </c>
      <c r="E2148" s="31">
        <v>5241116</v>
      </c>
      <c r="F2148" s="31">
        <v>3593777.75</v>
      </c>
      <c r="G2148" s="31">
        <v>1647338.25</v>
      </c>
      <c r="H2148" s="22">
        <v>68.568941233126694</v>
      </c>
      <c r="I2148" s="31">
        <v>1551741.8800000001</v>
      </c>
      <c r="J2148" s="22">
        <v>75.989942331424373</v>
      </c>
    </row>
    <row r="2149" spans="1:10" hidden="1" x14ac:dyDescent="0.2">
      <c r="A2149" s="11" t="s">
        <v>121</v>
      </c>
      <c r="B2149" s="34" t="s">
        <v>122</v>
      </c>
      <c r="C2149" s="31">
        <v>286659.98000000004</v>
      </c>
      <c r="D2149" s="31">
        <v>419645</v>
      </c>
      <c r="E2149" s="31">
        <v>489645</v>
      </c>
      <c r="F2149" s="31">
        <v>355199.89999999997</v>
      </c>
      <c r="G2149" s="31">
        <v>134445.10000000003</v>
      </c>
      <c r="H2149" s="22">
        <v>72.542331689285092</v>
      </c>
      <c r="I2149" s="31">
        <v>68539.919999999925</v>
      </c>
      <c r="J2149" s="22">
        <v>23.909832129340103</v>
      </c>
    </row>
    <row r="2150" spans="1:10" hidden="1" x14ac:dyDescent="0.2">
      <c r="A2150" s="11" t="s">
        <v>123</v>
      </c>
      <c r="B2150" s="34" t="s">
        <v>124</v>
      </c>
      <c r="C2150" s="31">
        <v>1532919.41</v>
      </c>
      <c r="D2150" s="31">
        <v>3216720</v>
      </c>
      <c r="E2150" s="31">
        <v>2659258</v>
      </c>
      <c r="F2150" s="31">
        <v>1740300.16</v>
      </c>
      <c r="G2150" s="31">
        <v>918957.84000000008</v>
      </c>
      <c r="H2150" s="22">
        <v>65.443073218168365</v>
      </c>
      <c r="I2150" s="31">
        <v>207380.75</v>
      </c>
      <c r="J2150" s="22">
        <v>13.52848353586964</v>
      </c>
    </row>
    <row r="2151" spans="1:10" hidden="1" x14ac:dyDescent="0.2">
      <c r="A2151" s="11" t="s">
        <v>125</v>
      </c>
      <c r="B2151" s="34" t="s">
        <v>126</v>
      </c>
      <c r="C2151" s="31">
        <v>2143646.0700000003</v>
      </c>
      <c r="D2151" s="31">
        <v>3260709</v>
      </c>
      <c r="E2151" s="31">
        <v>2150714</v>
      </c>
      <c r="F2151" s="31">
        <v>1642264.0600000003</v>
      </c>
      <c r="G2151" s="31">
        <v>508449.93999999971</v>
      </c>
      <c r="H2151" s="22">
        <v>76.359016587049709</v>
      </c>
      <c r="I2151" s="31">
        <v>-501382.01</v>
      </c>
      <c r="J2151" s="22">
        <v>-23.3892160192284</v>
      </c>
    </row>
    <row r="2152" spans="1:10" hidden="1" x14ac:dyDescent="0.2">
      <c r="A2152" s="11" t="s">
        <v>127</v>
      </c>
      <c r="B2152" s="34" t="s">
        <v>128</v>
      </c>
      <c r="C2152" s="31">
        <v>309449.39999999997</v>
      </c>
      <c r="D2152" s="31">
        <v>489123</v>
      </c>
      <c r="E2152" s="31">
        <v>670237</v>
      </c>
      <c r="F2152" s="31">
        <v>533873.22</v>
      </c>
      <c r="G2152" s="31">
        <v>136363.78000000003</v>
      </c>
      <c r="H2152" s="22">
        <v>79.65439389350334</v>
      </c>
      <c r="I2152" s="31">
        <v>224423.82</v>
      </c>
      <c r="J2152" s="22">
        <v>72.523591902262552</v>
      </c>
    </row>
    <row r="2153" spans="1:10" ht="25.5" hidden="1" x14ac:dyDescent="0.2">
      <c r="A2153" s="11" t="s">
        <v>129</v>
      </c>
      <c r="B2153" s="34" t="s">
        <v>130</v>
      </c>
      <c r="C2153" s="31">
        <v>6895248.1799999997</v>
      </c>
      <c r="D2153" s="31">
        <v>16500</v>
      </c>
      <c r="E2153" s="31">
        <v>417382</v>
      </c>
      <c r="F2153" s="31">
        <v>415392</v>
      </c>
      <c r="G2153" s="31">
        <v>1990</v>
      </c>
      <c r="H2153" s="22">
        <v>99.523218538413246</v>
      </c>
      <c r="I2153" s="31">
        <v>-6479856.1799999997</v>
      </c>
      <c r="J2153" s="22">
        <v>-93.975677319275263</v>
      </c>
    </row>
    <row r="2154" spans="1:10" ht="25.5" hidden="1" x14ac:dyDescent="0.2">
      <c r="A2154" s="11" t="s">
        <v>224</v>
      </c>
      <c r="B2154" s="34" t="s">
        <v>225</v>
      </c>
      <c r="C2154" s="31">
        <v>162499.29999999999</v>
      </c>
      <c r="D2154" s="31">
        <v>0</v>
      </c>
      <c r="E2154" s="31">
        <v>0</v>
      </c>
      <c r="F2154" s="31">
        <v>0</v>
      </c>
      <c r="G2154" s="31">
        <v>0</v>
      </c>
      <c r="H2154" s="22">
        <v>0</v>
      </c>
      <c r="I2154" s="31">
        <v>-162499.29999999999</v>
      </c>
      <c r="J2154" s="22">
        <v>-100</v>
      </c>
    </row>
    <row r="2155" spans="1:10" ht="25.5" hidden="1" x14ac:dyDescent="0.2">
      <c r="A2155" s="11" t="s">
        <v>131</v>
      </c>
      <c r="B2155" s="34" t="s">
        <v>132</v>
      </c>
      <c r="C2155" s="31">
        <v>6732748.8799999999</v>
      </c>
      <c r="D2155" s="31">
        <v>16500</v>
      </c>
      <c r="E2155" s="31">
        <v>417382</v>
      </c>
      <c r="F2155" s="31">
        <v>415392</v>
      </c>
      <c r="G2155" s="31">
        <v>1990</v>
      </c>
      <c r="H2155" s="22">
        <v>99.523218538413246</v>
      </c>
      <c r="I2155" s="31">
        <v>-6317356.8799999999</v>
      </c>
      <c r="J2155" s="22">
        <v>-93.830276349175222</v>
      </c>
    </row>
    <row r="2156" spans="1:10" hidden="1" x14ac:dyDescent="0.2">
      <c r="A2156" s="11" t="s">
        <v>174</v>
      </c>
      <c r="B2156" s="34" t="s">
        <v>175</v>
      </c>
      <c r="C2156" s="31">
        <v>22777004.219999999</v>
      </c>
      <c r="D2156" s="31">
        <v>29598678</v>
      </c>
      <c r="E2156" s="31">
        <v>29541960.600000001</v>
      </c>
      <c r="F2156" s="31">
        <v>28906429.270000003</v>
      </c>
      <c r="G2156" s="31">
        <v>635531.32999999821</v>
      </c>
      <c r="H2156" s="22">
        <v>97.848716479569077</v>
      </c>
      <c r="I2156" s="31">
        <v>6129425.0500000045</v>
      </c>
      <c r="J2156" s="22">
        <v>26.910584863561155</v>
      </c>
    </row>
    <row r="2157" spans="1:10" hidden="1" x14ac:dyDescent="0.2">
      <c r="A2157" s="11" t="s">
        <v>176</v>
      </c>
      <c r="B2157" s="34" t="s">
        <v>177</v>
      </c>
      <c r="C2157" s="31">
        <v>6815654.3099999996</v>
      </c>
      <c r="D2157" s="31">
        <v>11263501</v>
      </c>
      <c r="E2157" s="31">
        <v>11589041.6</v>
      </c>
      <c r="F2157" s="31">
        <v>11167723.92</v>
      </c>
      <c r="G2157" s="31">
        <v>421317.6799999997</v>
      </c>
      <c r="H2157" s="22">
        <v>96.364516630952465</v>
      </c>
      <c r="I2157" s="31">
        <v>4352069.6100000003</v>
      </c>
      <c r="J2157" s="22">
        <v>63.854025043708532</v>
      </c>
    </row>
    <row r="2158" spans="1:10" hidden="1" x14ac:dyDescent="0.2">
      <c r="A2158" s="11" t="s">
        <v>263</v>
      </c>
      <c r="B2158" s="34" t="s">
        <v>264</v>
      </c>
      <c r="C2158" s="31">
        <v>15961349.91</v>
      </c>
      <c r="D2158" s="31">
        <v>18335177</v>
      </c>
      <c r="E2158" s="31">
        <v>17952919</v>
      </c>
      <c r="F2158" s="31">
        <v>17738705.350000001</v>
      </c>
      <c r="G2158" s="31">
        <v>214213.64999999851</v>
      </c>
      <c r="H2158" s="22">
        <v>98.806803227931923</v>
      </c>
      <c r="I2158" s="31">
        <v>1777355.4400000013</v>
      </c>
      <c r="J2158" s="22">
        <v>11.135370441860076</v>
      </c>
    </row>
    <row r="2159" spans="1:10" hidden="1" x14ac:dyDescent="0.2">
      <c r="A2159" s="11" t="s">
        <v>149</v>
      </c>
      <c r="B2159" s="34" t="s">
        <v>150</v>
      </c>
      <c r="C2159" s="31">
        <v>1517319.84</v>
      </c>
      <c r="D2159" s="31">
        <v>627161</v>
      </c>
      <c r="E2159" s="31">
        <v>1219137</v>
      </c>
      <c r="F2159" s="31">
        <v>1217193.21</v>
      </c>
      <c r="G2159" s="31">
        <v>1943.7900000000373</v>
      </c>
      <c r="H2159" s="22">
        <v>99.8405601667409</v>
      </c>
      <c r="I2159" s="31">
        <v>-300126.63000000012</v>
      </c>
      <c r="J2159" s="22">
        <v>-19.780050460554193</v>
      </c>
    </row>
    <row r="2160" spans="1:10" hidden="1" x14ac:dyDescent="0.2">
      <c r="A2160" s="11" t="s">
        <v>151</v>
      </c>
      <c r="B2160" s="34" t="s">
        <v>152</v>
      </c>
      <c r="C2160" s="31">
        <v>1517319.84</v>
      </c>
      <c r="D2160" s="31">
        <v>627161</v>
      </c>
      <c r="E2160" s="31">
        <v>1219137</v>
      </c>
      <c r="F2160" s="31">
        <v>1217193.21</v>
      </c>
      <c r="G2160" s="31">
        <v>1943.7900000000373</v>
      </c>
      <c r="H2160" s="22">
        <v>99.8405601667409</v>
      </c>
      <c r="I2160" s="31">
        <v>-300126.63000000012</v>
      </c>
      <c r="J2160" s="22">
        <v>-19.780050460554193</v>
      </c>
    </row>
    <row r="2161" spans="1:10" hidden="1" x14ac:dyDescent="0.2">
      <c r="A2161" s="11" t="s">
        <v>133</v>
      </c>
      <c r="B2161" s="34" t="s">
        <v>134</v>
      </c>
      <c r="C2161" s="31">
        <v>116285.84999999999</v>
      </c>
      <c r="D2161" s="31">
        <v>159200</v>
      </c>
      <c r="E2161" s="31">
        <v>122488</v>
      </c>
      <c r="F2161" s="31">
        <v>100097.44</v>
      </c>
      <c r="G2161" s="31">
        <v>22390.559999999998</v>
      </c>
      <c r="H2161" s="22">
        <v>81.720201162562873</v>
      </c>
      <c r="I2161" s="31">
        <v>-16188.409999999989</v>
      </c>
      <c r="J2161" s="22">
        <v>-13.921220853612013</v>
      </c>
    </row>
    <row r="2162" spans="1:10" hidden="1" x14ac:dyDescent="0.2">
      <c r="A2162" s="11" t="s">
        <v>135</v>
      </c>
      <c r="B2162" s="34" t="s">
        <v>136</v>
      </c>
      <c r="C2162" s="31">
        <v>64021538.719999999</v>
      </c>
      <c r="D2162" s="31">
        <v>4528306</v>
      </c>
      <c r="E2162" s="31">
        <v>68942671.640000001</v>
      </c>
      <c r="F2162" s="31">
        <v>14378654.16</v>
      </c>
      <c r="G2162" s="31">
        <v>54564017.480000004</v>
      </c>
      <c r="H2162" s="22">
        <v>20.85595730186008</v>
      </c>
      <c r="I2162" s="31">
        <v>-49642884.560000002</v>
      </c>
      <c r="J2162" s="22">
        <v>-77.54091131285449</v>
      </c>
    </row>
    <row r="2163" spans="1:10" hidden="1" x14ac:dyDescent="0.2">
      <c r="A2163" s="11" t="s">
        <v>137</v>
      </c>
      <c r="B2163" s="34" t="s">
        <v>138</v>
      </c>
      <c r="C2163" s="31">
        <v>13835874.809999999</v>
      </c>
      <c r="D2163" s="31">
        <v>4528306</v>
      </c>
      <c r="E2163" s="31">
        <v>68586503.640000001</v>
      </c>
      <c r="F2163" s="31">
        <v>14022553.16</v>
      </c>
      <c r="G2163" s="31">
        <v>54563950.480000004</v>
      </c>
      <c r="H2163" s="22">
        <v>20.445061952133063</v>
      </c>
      <c r="I2163" s="31">
        <v>186678.35000000149</v>
      </c>
      <c r="J2163" s="22">
        <v>1.3492341652663526</v>
      </c>
    </row>
    <row r="2164" spans="1:10" hidden="1" x14ac:dyDescent="0.2">
      <c r="A2164" s="11" t="s">
        <v>139</v>
      </c>
      <c r="B2164" s="34" t="s">
        <v>140</v>
      </c>
      <c r="C2164" s="31">
        <v>5992937.8700000001</v>
      </c>
      <c r="D2164" s="31">
        <v>2368506</v>
      </c>
      <c r="E2164" s="31">
        <v>6099189.6400000006</v>
      </c>
      <c r="F2164" s="31">
        <v>4958604.1300000008</v>
      </c>
      <c r="G2164" s="31">
        <v>1140585.5099999998</v>
      </c>
      <c r="H2164" s="22">
        <v>81.299392586192823</v>
      </c>
      <c r="I2164" s="31">
        <v>-1034333.7399999993</v>
      </c>
      <c r="J2164" s="22">
        <v>-17.259210130940332</v>
      </c>
    </row>
    <row r="2165" spans="1:10" hidden="1" x14ac:dyDescent="0.2">
      <c r="A2165" s="11" t="s">
        <v>226</v>
      </c>
      <c r="B2165" s="34" t="s">
        <v>227</v>
      </c>
      <c r="C2165" s="31">
        <v>341781.35</v>
      </c>
      <c r="D2165" s="31">
        <v>0</v>
      </c>
      <c r="E2165" s="31">
        <v>2603369.2999999998</v>
      </c>
      <c r="F2165" s="31">
        <v>2574813.59</v>
      </c>
      <c r="G2165" s="31">
        <v>28555.709999999963</v>
      </c>
      <c r="H2165" s="22">
        <v>98.903124885124825</v>
      </c>
      <c r="I2165" s="31">
        <v>2233032.2399999998</v>
      </c>
      <c r="J2165" s="22">
        <v>653.35110883025061</v>
      </c>
    </row>
    <row r="2166" spans="1:10" hidden="1" x14ac:dyDescent="0.2">
      <c r="A2166" s="11" t="s">
        <v>228</v>
      </c>
      <c r="B2166" s="34" t="s">
        <v>229</v>
      </c>
      <c r="C2166" s="31">
        <v>341781.35</v>
      </c>
      <c r="D2166" s="31">
        <v>0</v>
      </c>
      <c r="E2166" s="31">
        <v>2603369.2999999998</v>
      </c>
      <c r="F2166" s="31">
        <v>2574813.59</v>
      </c>
      <c r="G2166" s="31">
        <v>28555.709999999963</v>
      </c>
      <c r="H2166" s="22">
        <v>98.903124885124825</v>
      </c>
      <c r="I2166" s="31">
        <v>2233032.2399999998</v>
      </c>
      <c r="J2166" s="22">
        <v>653.35110883025061</v>
      </c>
    </row>
    <row r="2167" spans="1:10" hidden="1" x14ac:dyDescent="0.2">
      <c r="A2167" s="11" t="s">
        <v>153</v>
      </c>
      <c r="B2167" s="34" t="s">
        <v>154</v>
      </c>
      <c r="C2167" s="31">
        <v>4447626.68</v>
      </c>
      <c r="D2167" s="31">
        <v>0</v>
      </c>
      <c r="E2167" s="31">
        <v>2621062.7000000002</v>
      </c>
      <c r="F2167" s="31">
        <v>2437736.3899999997</v>
      </c>
      <c r="G2167" s="31">
        <v>183326.31000000052</v>
      </c>
      <c r="H2167" s="22">
        <v>93.00564957869949</v>
      </c>
      <c r="I2167" s="31">
        <v>-2009890.29</v>
      </c>
      <c r="J2167" s="22">
        <v>-45.190175223969121</v>
      </c>
    </row>
    <row r="2168" spans="1:10" hidden="1" x14ac:dyDescent="0.2">
      <c r="A2168" s="11" t="s">
        <v>155</v>
      </c>
      <c r="B2168" s="34" t="s">
        <v>156</v>
      </c>
      <c r="C2168" s="31">
        <v>4447626.68</v>
      </c>
      <c r="D2168" s="31">
        <v>0</v>
      </c>
      <c r="E2168" s="31">
        <v>2621062.7000000002</v>
      </c>
      <c r="F2168" s="31">
        <v>2437736.3899999997</v>
      </c>
      <c r="G2168" s="31">
        <v>183326.31000000052</v>
      </c>
      <c r="H2168" s="22">
        <v>93.00564957869949</v>
      </c>
      <c r="I2168" s="31">
        <v>-2009890.29</v>
      </c>
      <c r="J2168" s="22">
        <v>-45.190175223969121</v>
      </c>
    </row>
    <row r="2169" spans="1:10" hidden="1" x14ac:dyDescent="0.2">
      <c r="A2169" s="11" t="s">
        <v>188</v>
      </c>
      <c r="B2169" s="34" t="s">
        <v>230</v>
      </c>
      <c r="C2169" s="31">
        <v>3053528.91</v>
      </c>
      <c r="D2169" s="31">
        <v>2159800</v>
      </c>
      <c r="E2169" s="31">
        <v>57262882</v>
      </c>
      <c r="F2169" s="31">
        <v>4051399.05</v>
      </c>
      <c r="G2169" s="31">
        <v>53211482.950000003</v>
      </c>
      <c r="H2169" s="22">
        <v>7.0750875759274567</v>
      </c>
      <c r="I2169" s="31">
        <v>997870.13999999966</v>
      </c>
      <c r="J2169" s="22">
        <v>32.679243243189063</v>
      </c>
    </row>
    <row r="2170" spans="1:10" hidden="1" x14ac:dyDescent="0.2">
      <c r="A2170" s="11" t="s">
        <v>231</v>
      </c>
      <c r="B2170" s="34" t="s">
        <v>232</v>
      </c>
      <c r="C2170" s="31">
        <v>3053528.91</v>
      </c>
      <c r="D2170" s="31">
        <v>2159800</v>
      </c>
      <c r="E2170" s="31">
        <v>57262882</v>
      </c>
      <c r="F2170" s="31">
        <v>4051399.05</v>
      </c>
      <c r="G2170" s="31">
        <v>53211482.950000003</v>
      </c>
      <c r="H2170" s="22">
        <v>7.0750875759274567</v>
      </c>
      <c r="I2170" s="31">
        <v>997870.13999999966</v>
      </c>
      <c r="J2170" s="22">
        <v>32.679243243189063</v>
      </c>
    </row>
    <row r="2171" spans="1:10" hidden="1" x14ac:dyDescent="0.2">
      <c r="A2171" s="11" t="s">
        <v>178</v>
      </c>
      <c r="B2171" s="34" t="s">
        <v>179</v>
      </c>
      <c r="C2171" s="31">
        <v>50185663.909999996</v>
      </c>
      <c r="D2171" s="31">
        <v>0</v>
      </c>
      <c r="E2171" s="31">
        <v>356168</v>
      </c>
      <c r="F2171" s="31">
        <v>356101</v>
      </c>
      <c r="G2171" s="31">
        <v>67</v>
      </c>
      <c r="H2171" s="22">
        <v>99.981188652545995</v>
      </c>
      <c r="I2171" s="31">
        <v>-49829562.909999996</v>
      </c>
      <c r="J2171" s="22">
        <v>-99.290432820339674</v>
      </c>
    </row>
    <row r="2172" spans="1:10" hidden="1" x14ac:dyDescent="0.2">
      <c r="A2172" s="11" t="s">
        <v>180</v>
      </c>
      <c r="B2172" s="34" t="s">
        <v>181</v>
      </c>
      <c r="C2172" s="31">
        <v>214140</v>
      </c>
      <c r="D2172" s="31">
        <v>0</v>
      </c>
      <c r="E2172" s="31">
        <v>333000</v>
      </c>
      <c r="F2172" s="31">
        <v>332933</v>
      </c>
      <c r="G2172" s="31">
        <v>67</v>
      </c>
      <c r="H2172" s="22">
        <v>99.979879879879888</v>
      </c>
      <c r="I2172" s="31">
        <v>118793</v>
      </c>
      <c r="J2172" s="22">
        <v>55.474455963388436</v>
      </c>
    </row>
    <row r="2173" spans="1:10" hidden="1" x14ac:dyDescent="0.2">
      <c r="A2173" s="11" t="s">
        <v>265</v>
      </c>
      <c r="B2173" s="34" t="s">
        <v>266</v>
      </c>
      <c r="C2173" s="31">
        <v>49971523.909999996</v>
      </c>
      <c r="D2173" s="31">
        <v>0</v>
      </c>
      <c r="E2173" s="31">
        <v>23168</v>
      </c>
      <c r="F2173" s="31">
        <v>23168</v>
      </c>
      <c r="G2173" s="31">
        <v>0</v>
      </c>
      <c r="H2173" s="22">
        <v>100</v>
      </c>
      <c r="I2173" s="31">
        <v>-49948355.909999996</v>
      </c>
      <c r="J2173" s="22">
        <v>-99.9536375956</v>
      </c>
    </row>
    <row r="2176" spans="1:10" s="44" customFormat="1" ht="18.75" x14ac:dyDescent="0.3">
      <c r="B2176" s="45" t="s">
        <v>322</v>
      </c>
    </row>
    <row r="2177" spans="2:7" s="44" customFormat="1" ht="18.75" x14ac:dyDescent="0.3">
      <c r="B2177" s="45" t="s">
        <v>320</v>
      </c>
      <c r="G2177" s="44" t="s">
        <v>321</v>
      </c>
    </row>
    <row r="2178" spans="2:7" s="44" customFormat="1" ht="18.75" x14ac:dyDescent="0.3">
      <c r="B2178" s="45"/>
    </row>
    <row r="2179" spans="2:7" s="44" customFormat="1" ht="18.75" x14ac:dyDescent="0.3">
      <c r="B2179" s="45" t="s">
        <v>772</v>
      </c>
    </row>
    <row r="2180" spans="2:7" s="44" customFormat="1" ht="18.75" x14ac:dyDescent="0.3">
      <c r="B2180" s="45"/>
    </row>
  </sheetData>
  <mergeCells count="15">
    <mergeCell ref="D11:H11"/>
    <mergeCell ref="I11:J11"/>
    <mergeCell ref="A11:A12"/>
    <mergeCell ref="B11:B12"/>
    <mergeCell ref="A367:J367"/>
    <mergeCell ref="A977:J977"/>
    <mergeCell ref="A1577:J1577"/>
    <mergeCell ref="A13:J13"/>
    <mergeCell ref="A107:J107"/>
    <mergeCell ref="A199:J199"/>
    <mergeCell ref="A295:J295"/>
    <mergeCell ref="A319:J319"/>
    <mergeCell ref="A343:J343"/>
    <mergeCell ref="B87:C87"/>
    <mergeCell ref="B100:C100"/>
  </mergeCells>
  <pageMargins left="1.1811023622047245" right="0.31496062992125984" top="0.55118110236220474" bottom="0.55118110236220474" header="0.11811023622047245" footer="0.11811023622047245"/>
  <pageSetup paperSize="9" scale="41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DA1F0-F154-4F60-9E8B-EC6778F3AA69}">
  <dimension ref="A1:T330"/>
  <sheetViews>
    <sheetView tabSelected="1" workbookViewId="0">
      <selection activeCell="A6" sqref="A6:T6"/>
    </sheetView>
  </sheetViews>
  <sheetFormatPr defaultRowHeight="10.5" x14ac:dyDescent="0.2"/>
  <cols>
    <col min="1" max="1" width="12.85546875" style="77" customWidth="1"/>
    <col min="2" max="2" width="31.140625" style="77" customWidth="1"/>
    <col min="3" max="3" width="7.28515625" style="77" customWidth="1"/>
    <col min="4" max="4" width="5.85546875" style="77" customWidth="1"/>
    <col min="5" max="5" width="7.7109375" style="77" customWidth="1"/>
    <col min="6" max="6" width="9" style="77" customWidth="1"/>
    <col min="7" max="7" width="12.42578125" style="77" customWidth="1"/>
    <col min="8" max="8" width="14.28515625" style="77" customWidth="1"/>
    <col min="9" max="9" width="12.85546875" style="77" customWidth="1"/>
    <col min="10" max="10" width="12.140625" style="77" customWidth="1"/>
    <col min="11" max="11" width="13.42578125" style="77" customWidth="1"/>
    <col min="12" max="12" width="15" style="77" customWidth="1"/>
    <col min="13" max="13" width="13.140625" style="77" customWidth="1"/>
    <col min="14" max="14" width="12.140625" style="77" customWidth="1"/>
    <col min="15" max="15" width="7.140625" style="77" customWidth="1"/>
    <col min="16" max="16" width="13.42578125" style="77" customWidth="1"/>
    <col min="17" max="17" width="13.5703125" style="77" customWidth="1"/>
    <col min="18" max="18" width="17.140625" style="77" customWidth="1"/>
    <col min="19" max="19" width="15.85546875" style="77" customWidth="1"/>
    <col min="20" max="20" width="7.140625" style="77" customWidth="1"/>
    <col min="21" max="16384" width="9.140625" style="77"/>
  </cols>
  <sheetData>
    <row r="1" spans="1:20" ht="22.9" customHeight="1" x14ac:dyDescent="0.2">
      <c r="A1" s="136" t="s">
        <v>326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7"/>
      <c r="S1" s="137"/>
      <c r="T1" s="137"/>
    </row>
    <row r="2" spans="1:20" ht="13.7" customHeight="1" x14ac:dyDescent="0.2">
      <c r="A2" s="113" t="s">
        <v>326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 t="s">
        <v>326</v>
      </c>
      <c r="S2" s="113"/>
      <c r="T2" s="113"/>
    </row>
    <row r="3" spans="1:20" ht="30.4" customHeight="1" x14ac:dyDescent="0.2">
      <c r="A3" s="140" t="s">
        <v>777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1:20" ht="25.7" customHeight="1" x14ac:dyDescent="0.2">
      <c r="A4" s="114" t="s">
        <v>773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20" ht="34.35" customHeight="1" x14ac:dyDescent="0.2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</row>
    <row r="6" spans="1:20" ht="29.25" customHeight="1" x14ac:dyDescent="0.2">
      <c r="A6" s="138" t="s">
        <v>771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</row>
    <row r="7" spans="1:20" ht="12.2" customHeight="1" x14ac:dyDescent="0.2">
      <c r="A7" s="139" t="s">
        <v>770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</row>
    <row r="8" spans="1:20" ht="13.7" customHeight="1" x14ac:dyDescent="0.2">
      <c r="A8" s="122" t="s">
        <v>769</v>
      </c>
      <c r="B8" s="122"/>
      <c r="C8" s="122" t="s">
        <v>768</v>
      </c>
      <c r="D8" s="122"/>
      <c r="E8" s="122"/>
      <c r="F8" s="122"/>
      <c r="G8" s="122" t="s">
        <v>348</v>
      </c>
      <c r="H8" s="122"/>
      <c r="I8" s="122"/>
      <c r="J8" s="122"/>
      <c r="K8" s="122" t="s">
        <v>767</v>
      </c>
      <c r="L8" s="122"/>
      <c r="M8" s="122"/>
      <c r="N8" s="122"/>
      <c r="O8" s="122"/>
      <c r="P8" s="122" t="s">
        <v>766</v>
      </c>
      <c r="Q8" s="122"/>
      <c r="R8" s="122"/>
      <c r="S8" s="122"/>
      <c r="T8" s="122"/>
    </row>
    <row r="9" spans="1:20" ht="27.4" customHeight="1" x14ac:dyDescent="0.2">
      <c r="A9" s="122"/>
      <c r="B9" s="122"/>
      <c r="C9" s="122"/>
      <c r="D9" s="122"/>
      <c r="E9" s="122"/>
      <c r="F9" s="122"/>
      <c r="G9" s="122" t="s">
        <v>765</v>
      </c>
      <c r="H9" s="122" t="s">
        <v>764</v>
      </c>
      <c r="I9" s="122" t="s">
        <v>763</v>
      </c>
      <c r="J9" s="122" t="s">
        <v>762</v>
      </c>
      <c r="K9" s="122" t="s">
        <v>765</v>
      </c>
      <c r="L9" s="122" t="s">
        <v>764</v>
      </c>
      <c r="M9" s="122" t="s">
        <v>763</v>
      </c>
      <c r="N9" s="122" t="s">
        <v>762</v>
      </c>
      <c r="O9" s="122"/>
      <c r="P9" s="122" t="s">
        <v>765</v>
      </c>
      <c r="Q9" s="122" t="s">
        <v>764</v>
      </c>
      <c r="R9" s="122" t="s">
        <v>763</v>
      </c>
      <c r="S9" s="122" t="s">
        <v>762</v>
      </c>
      <c r="T9" s="122"/>
    </row>
    <row r="10" spans="1:20" ht="48" customHeight="1" x14ac:dyDescent="0.2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1" t="s">
        <v>761</v>
      </c>
      <c r="O10" s="121" t="s">
        <v>760</v>
      </c>
      <c r="P10" s="122"/>
      <c r="Q10" s="122"/>
      <c r="R10" s="122"/>
      <c r="S10" s="121" t="s">
        <v>761</v>
      </c>
      <c r="T10" s="121" t="s">
        <v>760</v>
      </c>
    </row>
    <row r="11" spans="1:20" ht="13.7" customHeight="1" x14ac:dyDescent="0.2">
      <c r="A11" s="122" t="s">
        <v>759</v>
      </c>
      <c r="B11" s="122"/>
      <c r="C11" s="122" t="s">
        <v>758</v>
      </c>
      <c r="D11" s="122"/>
      <c r="E11" s="122"/>
      <c r="F11" s="122"/>
      <c r="G11" s="135">
        <v>3</v>
      </c>
      <c r="H11" s="135">
        <v>4</v>
      </c>
      <c r="I11" s="135">
        <v>5</v>
      </c>
      <c r="J11" s="135">
        <v>6</v>
      </c>
      <c r="K11" s="135">
        <v>7</v>
      </c>
      <c r="L11" s="135">
        <v>8</v>
      </c>
      <c r="M11" s="135">
        <v>9</v>
      </c>
      <c r="N11" s="135">
        <v>10</v>
      </c>
      <c r="O11" s="135">
        <v>11</v>
      </c>
      <c r="P11" s="135">
        <v>12</v>
      </c>
      <c r="Q11" s="135">
        <v>13</v>
      </c>
      <c r="R11" s="135">
        <v>14</v>
      </c>
      <c r="S11" s="135">
        <v>15</v>
      </c>
      <c r="T11" s="135">
        <v>16</v>
      </c>
    </row>
    <row r="12" spans="1:20" ht="12.75" customHeight="1" x14ac:dyDescent="0.2">
      <c r="A12" s="122" t="s">
        <v>757</v>
      </c>
      <c r="B12" s="122"/>
      <c r="C12" s="121" t="s">
        <v>326</v>
      </c>
      <c r="D12" s="121" t="s">
        <v>326</v>
      </c>
      <c r="E12" s="130" t="s">
        <v>326</v>
      </c>
      <c r="F12" s="121" t="s">
        <v>326</v>
      </c>
      <c r="G12" s="129" t="s">
        <v>326</v>
      </c>
      <c r="H12" s="129" t="s">
        <v>326</v>
      </c>
      <c r="I12" s="120" t="s">
        <v>326</v>
      </c>
      <c r="J12" s="120" t="s">
        <v>326</v>
      </c>
      <c r="K12" s="120" t="s">
        <v>326</v>
      </c>
      <c r="L12" s="120" t="s">
        <v>326</v>
      </c>
      <c r="M12" s="120" t="s">
        <v>326</v>
      </c>
      <c r="N12" s="120" t="s">
        <v>326</v>
      </c>
      <c r="O12" s="128" t="s">
        <v>326</v>
      </c>
      <c r="P12" s="128" t="s">
        <v>326</v>
      </c>
      <c r="Q12" s="128" t="s">
        <v>326</v>
      </c>
      <c r="R12" s="128" t="s">
        <v>326</v>
      </c>
      <c r="S12" s="128" t="s">
        <v>326</v>
      </c>
      <c r="T12" s="128" t="s">
        <v>326</v>
      </c>
    </row>
    <row r="13" spans="1:20" ht="15.75" customHeight="1" x14ac:dyDescent="0.2">
      <c r="A13" s="122" t="s">
        <v>756</v>
      </c>
      <c r="B13" s="122"/>
      <c r="C13" s="121" t="s">
        <v>326</v>
      </c>
      <c r="D13" s="121" t="s">
        <v>326</v>
      </c>
      <c r="E13" s="121" t="s">
        <v>326</v>
      </c>
      <c r="F13" s="121" t="s">
        <v>755</v>
      </c>
      <c r="G13" s="120">
        <v>77548000</v>
      </c>
      <c r="H13" s="120">
        <v>77548000</v>
      </c>
      <c r="I13" s="120" t="s">
        <v>326</v>
      </c>
      <c r="J13" s="120">
        <v>69155920.989999995</v>
      </c>
      <c r="K13" s="120">
        <v>13086910</v>
      </c>
      <c r="L13" s="120">
        <v>13086910</v>
      </c>
      <c r="M13" s="120" t="s">
        <v>326</v>
      </c>
      <c r="N13" s="120">
        <v>17228549.219999999</v>
      </c>
      <c r="O13" s="120" t="s">
        <v>326</v>
      </c>
      <c r="P13" s="120">
        <v>90634910</v>
      </c>
      <c r="Q13" s="120">
        <v>90634910</v>
      </c>
      <c r="R13" s="120" t="s">
        <v>326</v>
      </c>
      <c r="S13" s="120">
        <v>86384470.209999993</v>
      </c>
      <c r="T13" s="120" t="s">
        <v>326</v>
      </c>
    </row>
    <row r="14" spans="1:20" ht="24.75" customHeight="1" x14ac:dyDescent="0.2">
      <c r="A14" s="125" t="s">
        <v>1</v>
      </c>
      <c r="B14" s="125"/>
      <c r="C14" s="121" t="s">
        <v>326</v>
      </c>
      <c r="D14" s="121" t="s">
        <v>326</v>
      </c>
      <c r="E14" s="121" t="s">
        <v>326</v>
      </c>
      <c r="F14" s="121" t="s">
        <v>754</v>
      </c>
      <c r="G14" s="120">
        <v>55700000</v>
      </c>
      <c r="H14" s="120">
        <v>55700000</v>
      </c>
      <c r="I14" s="120" t="s">
        <v>326</v>
      </c>
      <c r="J14" s="120">
        <v>47226949.609999999</v>
      </c>
      <c r="K14" s="120" t="s">
        <v>326</v>
      </c>
      <c r="L14" s="120" t="s">
        <v>326</v>
      </c>
      <c r="M14" s="120" t="s">
        <v>326</v>
      </c>
      <c r="N14" s="120" t="s">
        <v>326</v>
      </c>
      <c r="O14" s="120" t="s">
        <v>326</v>
      </c>
      <c r="P14" s="120">
        <v>55700000</v>
      </c>
      <c r="Q14" s="120">
        <v>55700000</v>
      </c>
      <c r="R14" s="120" t="s">
        <v>326</v>
      </c>
      <c r="S14" s="120">
        <v>47226949.609999999</v>
      </c>
      <c r="T14" s="120" t="s">
        <v>326</v>
      </c>
    </row>
    <row r="15" spans="1:20" ht="15" customHeight="1" x14ac:dyDescent="0.2">
      <c r="A15" s="134" t="s">
        <v>2</v>
      </c>
      <c r="B15" s="134"/>
      <c r="C15" s="126" t="s">
        <v>326</v>
      </c>
      <c r="D15" s="126" t="s">
        <v>326</v>
      </c>
      <c r="E15" s="126" t="s">
        <v>326</v>
      </c>
      <c r="F15" s="126" t="s">
        <v>753</v>
      </c>
      <c r="G15" s="120">
        <v>55700000</v>
      </c>
      <c r="H15" s="120">
        <v>55700000</v>
      </c>
      <c r="I15" s="120" t="s">
        <v>326</v>
      </c>
      <c r="J15" s="120">
        <v>47075469.609999999</v>
      </c>
      <c r="K15" s="120" t="s">
        <v>326</v>
      </c>
      <c r="L15" s="120" t="s">
        <v>326</v>
      </c>
      <c r="M15" s="120" t="s">
        <v>326</v>
      </c>
      <c r="N15" s="120" t="s">
        <v>326</v>
      </c>
      <c r="O15" s="120" t="s">
        <v>326</v>
      </c>
      <c r="P15" s="120">
        <v>55700000</v>
      </c>
      <c r="Q15" s="120">
        <v>55700000</v>
      </c>
      <c r="R15" s="120" t="s">
        <v>326</v>
      </c>
      <c r="S15" s="120">
        <v>47075469.609999999</v>
      </c>
      <c r="T15" s="120" t="s">
        <v>326</v>
      </c>
    </row>
    <row r="16" spans="1:20" ht="26.25" customHeight="1" x14ac:dyDescent="0.2">
      <c r="A16" s="124" t="s">
        <v>3</v>
      </c>
      <c r="B16" s="124"/>
      <c r="C16" s="123" t="s">
        <v>326</v>
      </c>
      <c r="D16" s="123" t="s">
        <v>326</v>
      </c>
      <c r="E16" s="123" t="s">
        <v>326</v>
      </c>
      <c r="F16" s="123" t="s">
        <v>752</v>
      </c>
      <c r="G16" s="120">
        <v>54000000</v>
      </c>
      <c r="H16" s="120">
        <v>54000000</v>
      </c>
      <c r="I16" s="120" t="s">
        <v>326</v>
      </c>
      <c r="J16" s="120">
        <v>42931209.25</v>
      </c>
      <c r="K16" s="120" t="s">
        <v>326</v>
      </c>
      <c r="L16" s="120" t="s">
        <v>326</v>
      </c>
      <c r="M16" s="120" t="s">
        <v>326</v>
      </c>
      <c r="N16" s="120" t="s">
        <v>326</v>
      </c>
      <c r="O16" s="120" t="s">
        <v>326</v>
      </c>
      <c r="P16" s="120">
        <v>54000000</v>
      </c>
      <c r="Q16" s="120">
        <v>54000000</v>
      </c>
      <c r="R16" s="120" t="s">
        <v>326</v>
      </c>
      <c r="S16" s="120">
        <v>42931209.25</v>
      </c>
      <c r="T16" s="120" t="s">
        <v>326</v>
      </c>
    </row>
    <row r="17" spans="1:20" ht="24.75" customHeight="1" x14ac:dyDescent="0.2">
      <c r="A17" s="124" t="s">
        <v>4</v>
      </c>
      <c r="B17" s="124"/>
      <c r="C17" s="123" t="s">
        <v>326</v>
      </c>
      <c r="D17" s="123" t="s">
        <v>326</v>
      </c>
      <c r="E17" s="123" t="s">
        <v>326</v>
      </c>
      <c r="F17" s="123" t="s">
        <v>751</v>
      </c>
      <c r="G17" s="120">
        <v>1100000</v>
      </c>
      <c r="H17" s="120">
        <v>1100000</v>
      </c>
      <c r="I17" s="120" t="s">
        <v>326</v>
      </c>
      <c r="J17" s="120">
        <v>3670941.03</v>
      </c>
      <c r="K17" s="120" t="s">
        <v>326</v>
      </c>
      <c r="L17" s="120" t="s">
        <v>326</v>
      </c>
      <c r="M17" s="120" t="s">
        <v>326</v>
      </c>
      <c r="N17" s="120" t="s">
        <v>326</v>
      </c>
      <c r="O17" s="120" t="s">
        <v>326</v>
      </c>
      <c r="P17" s="120">
        <v>1100000</v>
      </c>
      <c r="Q17" s="120">
        <v>1100000</v>
      </c>
      <c r="R17" s="120" t="s">
        <v>326</v>
      </c>
      <c r="S17" s="120">
        <v>3670941.03</v>
      </c>
      <c r="T17" s="120" t="s">
        <v>326</v>
      </c>
    </row>
    <row r="18" spans="1:20" ht="19.5" customHeight="1" x14ac:dyDescent="0.2">
      <c r="A18" s="124" t="s">
        <v>5</v>
      </c>
      <c r="B18" s="124"/>
      <c r="C18" s="123" t="s">
        <v>326</v>
      </c>
      <c r="D18" s="123" t="s">
        <v>326</v>
      </c>
      <c r="E18" s="123" t="s">
        <v>326</v>
      </c>
      <c r="F18" s="123" t="s">
        <v>750</v>
      </c>
      <c r="G18" s="120">
        <v>600000</v>
      </c>
      <c r="H18" s="120">
        <v>600000</v>
      </c>
      <c r="I18" s="120" t="s">
        <v>326</v>
      </c>
      <c r="J18" s="120">
        <v>473319.33</v>
      </c>
      <c r="K18" s="120" t="s">
        <v>326</v>
      </c>
      <c r="L18" s="120" t="s">
        <v>326</v>
      </c>
      <c r="M18" s="120" t="s">
        <v>326</v>
      </c>
      <c r="N18" s="120" t="s">
        <v>326</v>
      </c>
      <c r="O18" s="120" t="s">
        <v>326</v>
      </c>
      <c r="P18" s="120">
        <v>600000</v>
      </c>
      <c r="Q18" s="120">
        <v>600000</v>
      </c>
      <c r="R18" s="120" t="s">
        <v>326</v>
      </c>
      <c r="S18" s="120">
        <v>473319.33</v>
      </c>
      <c r="T18" s="120" t="s">
        <v>326</v>
      </c>
    </row>
    <row r="19" spans="1:20" ht="14.25" customHeight="1" x14ac:dyDescent="0.2">
      <c r="A19" s="134" t="s">
        <v>6</v>
      </c>
      <c r="B19" s="134"/>
      <c r="C19" s="126" t="s">
        <v>326</v>
      </c>
      <c r="D19" s="126" t="s">
        <v>326</v>
      </c>
      <c r="E19" s="126" t="s">
        <v>326</v>
      </c>
      <c r="F19" s="126" t="s">
        <v>749</v>
      </c>
      <c r="G19" s="120" t="s">
        <v>326</v>
      </c>
      <c r="H19" s="120" t="s">
        <v>326</v>
      </c>
      <c r="I19" s="120" t="s">
        <v>326</v>
      </c>
      <c r="J19" s="120">
        <v>151480</v>
      </c>
      <c r="K19" s="120" t="s">
        <v>326</v>
      </c>
      <c r="L19" s="120" t="s">
        <v>326</v>
      </c>
      <c r="M19" s="120" t="s">
        <v>326</v>
      </c>
      <c r="N19" s="120" t="s">
        <v>326</v>
      </c>
      <c r="O19" s="120" t="s">
        <v>326</v>
      </c>
      <c r="P19" s="120" t="s">
        <v>326</v>
      </c>
      <c r="Q19" s="120" t="s">
        <v>326</v>
      </c>
      <c r="R19" s="120" t="s">
        <v>326</v>
      </c>
      <c r="S19" s="120">
        <v>151480</v>
      </c>
      <c r="T19" s="120" t="s">
        <v>326</v>
      </c>
    </row>
    <row r="20" spans="1:20" ht="18" customHeight="1" x14ac:dyDescent="0.2">
      <c r="A20" s="124" t="s">
        <v>7</v>
      </c>
      <c r="B20" s="124"/>
      <c r="C20" s="123" t="s">
        <v>326</v>
      </c>
      <c r="D20" s="123" t="s">
        <v>326</v>
      </c>
      <c r="E20" s="123" t="s">
        <v>326</v>
      </c>
      <c r="F20" s="123" t="s">
        <v>748</v>
      </c>
      <c r="G20" s="120" t="s">
        <v>326</v>
      </c>
      <c r="H20" s="120" t="s">
        <v>326</v>
      </c>
      <c r="I20" s="120" t="s">
        <v>326</v>
      </c>
      <c r="J20" s="120">
        <v>151480</v>
      </c>
      <c r="K20" s="120" t="s">
        <v>326</v>
      </c>
      <c r="L20" s="120" t="s">
        <v>326</v>
      </c>
      <c r="M20" s="120" t="s">
        <v>326</v>
      </c>
      <c r="N20" s="120" t="s">
        <v>326</v>
      </c>
      <c r="O20" s="120" t="s">
        <v>326</v>
      </c>
      <c r="P20" s="120" t="s">
        <v>326</v>
      </c>
      <c r="Q20" s="120" t="s">
        <v>326</v>
      </c>
      <c r="R20" s="120" t="s">
        <v>326</v>
      </c>
      <c r="S20" s="120">
        <v>151480</v>
      </c>
      <c r="T20" s="120" t="s">
        <v>326</v>
      </c>
    </row>
    <row r="21" spans="1:20" ht="28.5" customHeight="1" x14ac:dyDescent="0.2">
      <c r="A21" s="125" t="s">
        <v>42</v>
      </c>
      <c r="B21" s="125"/>
      <c r="C21" s="121" t="s">
        <v>326</v>
      </c>
      <c r="D21" s="121" t="s">
        <v>326</v>
      </c>
      <c r="E21" s="121" t="s">
        <v>326</v>
      </c>
      <c r="F21" s="121" t="s">
        <v>747</v>
      </c>
      <c r="G21" s="120" t="s">
        <v>326</v>
      </c>
      <c r="H21" s="120" t="s">
        <v>326</v>
      </c>
      <c r="I21" s="120" t="s">
        <v>326</v>
      </c>
      <c r="J21" s="120">
        <v>2023.39</v>
      </c>
      <c r="K21" s="120" t="s">
        <v>326</v>
      </c>
      <c r="L21" s="120" t="s">
        <v>326</v>
      </c>
      <c r="M21" s="120" t="s">
        <v>326</v>
      </c>
      <c r="N21" s="120" t="s">
        <v>326</v>
      </c>
      <c r="O21" s="120" t="s">
        <v>326</v>
      </c>
      <c r="P21" s="120" t="s">
        <v>326</v>
      </c>
      <c r="Q21" s="120" t="s">
        <v>326</v>
      </c>
      <c r="R21" s="120" t="s">
        <v>326</v>
      </c>
      <c r="S21" s="120">
        <v>2023.39</v>
      </c>
      <c r="T21" s="120" t="s">
        <v>326</v>
      </c>
    </row>
    <row r="22" spans="1:20" ht="24.75" customHeight="1" x14ac:dyDescent="0.2">
      <c r="A22" s="134" t="s">
        <v>43</v>
      </c>
      <c r="B22" s="134"/>
      <c r="C22" s="126" t="s">
        <v>326</v>
      </c>
      <c r="D22" s="126" t="s">
        <v>326</v>
      </c>
      <c r="E22" s="126" t="s">
        <v>326</v>
      </c>
      <c r="F22" s="126" t="s">
        <v>746</v>
      </c>
      <c r="G22" s="120" t="s">
        <v>326</v>
      </c>
      <c r="H22" s="120" t="s">
        <v>326</v>
      </c>
      <c r="I22" s="120" t="s">
        <v>326</v>
      </c>
      <c r="J22" s="120">
        <v>2023.39</v>
      </c>
      <c r="K22" s="120" t="s">
        <v>326</v>
      </c>
      <c r="L22" s="120" t="s">
        <v>326</v>
      </c>
      <c r="M22" s="120" t="s">
        <v>326</v>
      </c>
      <c r="N22" s="120" t="s">
        <v>326</v>
      </c>
      <c r="O22" s="120" t="s">
        <v>326</v>
      </c>
      <c r="P22" s="120" t="s">
        <v>326</v>
      </c>
      <c r="Q22" s="120" t="s">
        <v>326</v>
      </c>
      <c r="R22" s="120" t="s">
        <v>326</v>
      </c>
      <c r="S22" s="120">
        <v>2023.39</v>
      </c>
      <c r="T22" s="120" t="s">
        <v>326</v>
      </c>
    </row>
    <row r="23" spans="1:20" ht="30.6" customHeight="1" x14ac:dyDescent="0.2">
      <c r="A23" s="124" t="s">
        <v>44</v>
      </c>
      <c r="B23" s="124"/>
      <c r="C23" s="123" t="s">
        <v>326</v>
      </c>
      <c r="D23" s="123" t="s">
        <v>326</v>
      </c>
      <c r="E23" s="123" t="s">
        <v>326</v>
      </c>
      <c r="F23" s="123" t="s">
        <v>745</v>
      </c>
      <c r="G23" s="120" t="s">
        <v>326</v>
      </c>
      <c r="H23" s="120" t="s">
        <v>326</v>
      </c>
      <c r="I23" s="120" t="s">
        <v>326</v>
      </c>
      <c r="J23" s="120">
        <v>2023.39</v>
      </c>
      <c r="K23" s="120" t="s">
        <v>326</v>
      </c>
      <c r="L23" s="120" t="s">
        <v>326</v>
      </c>
      <c r="M23" s="120" t="s">
        <v>326</v>
      </c>
      <c r="N23" s="120" t="s">
        <v>326</v>
      </c>
      <c r="O23" s="120" t="s">
        <v>326</v>
      </c>
      <c r="P23" s="120" t="s">
        <v>326</v>
      </c>
      <c r="Q23" s="120" t="s">
        <v>326</v>
      </c>
      <c r="R23" s="120" t="s">
        <v>326</v>
      </c>
      <c r="S23" s="120">
        <v>2023.39</v>
      </c>
      <c r="T23" s="120" t="s">
        <v>326</v>
      </c>
    </row>
    <row r="24" spans="1:20" ht="26.25" customHeight="1" x14ac:dyDescent="0.2">
      <c r="A24" s="125" t="s">
        <v>8</v>
      </c>
      <c r="B24" s="125"/>
      <c r="C24" s="121" t="s">
        <v>326</v>
      </c>
      <c r="D24" s="121" t="s">
        <v>326</v>
      </c>
      <c r="E24" s="121" t="s">
        <v>326</v>
      </c>
      <c r="F24" s="121" t="s">
        <v>744</v>
      </c>
      <c r="G24" s="120">
        <v>3400000</v>
      </c>
      <c r="H24" s="120">
        <v>3400000</v>
      </c>
      <c r="I24" s="120" t="s">
        <v>326</v>
      </c>
      <c r="J24" s="120">
        <v>3252966.52</v>
      </c>
      <c r="K24" s="120" t="s">
        <v>326</v>
      </c>
      <c r="L24" s="120" t="s">
        <v>326</v>
      </c>
      <c r="M24" s="120" t="s">
        <v>326</v>
      </c>
      <c r="N24" s="120" t="s">
        <v>326</v>
      </c>
      <c r="O24" s="120" t="s">
        <v>326</v>
      </c>
      <c r="P24" s="120">
        <v>3400000</v>
      </c>
      <c r="Q24" s="120">
        <v>3400000</v>
      </c>
      <c r="R24" s="120" t="s">
        <v>326</v>
      </c>
      <c r="S24" s="120">
        <v>3252966.52</v>
      </c>
      <c r="T24" s="120" t="s">
        <v>326</v>
      </c>
    </row>
    <row r="25" spans="1:20" ht="19.5" customHeight="1" x14ac:dyDescent="0.2">
      <c r="A25" s="134" t="s">
        <v>47</v>
      </c>
      <c r="B25" s="134"/>
      <c r="C25" s="126" t="s">
        <v>326</v>
      </c>
      <c r="D25" s="126" t="s">
        <v>326</v>
      </c>
      <c r="E25" s="126" t="s">
        <v>326</v>
      </c>
      <c r="F25" s="126" t="s">
        <v>743</v>
      </c>
      <c r="G25" s="120">
        <v>450000</v>
      </c>
      <c r="H25" s="120">
        <v>450000</v>
      </c>
      <c r="I25" s="120" t="s">
        <v>326</v>
      </c>
      <c r="J25" s="120">
        <v>431770.13</v>
      </c>
      <c r="K25" s="120" t="s">
        <v>326</v>
      </c>
      <c r="L25" s="120" t="s">
        <v>326</v>
      </c>
      <c r="M25" s="120" t="s">
        <v>326</v>
      </c>
      <c r="N25" s="120" t="s">
        <v>326</v>
      </c>
      <c r="O25" s="120" t="s">
        <v>326</v>
      </c>
      <c r="P25" s="120">
        <v>450000</v>
      </c>
      <c r="Q25" s="120">
        <v>450000</v>
      </c>
      <c r="R25" s="120" t="s">
        <v>326</v>
      </c>
      <c r="S25" s="120">
        <v>431770.13</v>
      </c>
      <c r="T25" s="120" t="s">
        <v>326</v>
      </c>
    </row>
    <row r="26" spans="1:20" ht="20.25" customHeight="1" x14ac:dyDescent="0.2">
      <c r="A26" s="124" t="s">
        <v>9</v>
      </c>
      <c r="B26" s="124"/>
      <c r="C26" s="123" t="s">
        <v>326</v>
      </c>
      <c r="D26" s="123" t="s">
        <v>326</v>
      </c>
      <c r="E26" s="123" t="s">
        <v>326</v>
      </c>
      <c r="F26" s="123" t="s">
        <v>742</v>
      </c>
      <c r="G26" s="120">
        <v>450000</v>
      </c>
      <c r="H26" s="120">
        <v>450000</v>
      </c>
      <c r="I26" s="120" t="s">
        <v>326</v>
      </c>
      <c r="J26" s="120">
        <v>431770.13</v>
      </c>
      <c r="K26" s="120" t="s">
        <v>326</v>
      </c>
      <c r="L26" s="120" t="s">
        <v>326</v>
      </c>
      <c r="M26" s="120" t="s">
        <v>326</v>
      </c>
      <c r="N26" s="120" t="s">
        <v>326</v>
      </c>
      <c r="O26" s="120" t="s">
        <v>326</v>
      </c>
      <c r="P26" s="120">
        <v>450000</v>
      </c>
      <c r="Q26" s="120">
        <v>450000</v>
      </c>
      <c r="R26" s="120" t="s">
        <v>326</v>
      </c>
      <c r="S26" s="120">
        <v>431770.13</v>
      </c>
      <c r="T26" s="120" t="s">
        <v>326</v>
      </c>
    </row>
    <row r="27" spans="1:20" ht="24" customHeight="1" x14ac:dyDescent="0.2">
      <c r="A27" s="134" t="s">
        <v>10</v>
      </c>
      <c r="B27" s="134"/>
      <c r="C27" s="126" t="s">
        <v>326</v>
      </c>
      <c r="D27" s="126" t="s">
        <v>326</v>
      </c>
      <c r="E27" s="126" t="s">
        <v>326</v>
      </c>
      <c r="F27" s="126" t="s">
        <v>741</v>
      </c>
      <c r="G27" s="120">
        <v>1650000</v>
      </c>
      <c r="H27" s="120">
        <v>1650000</v>
      </c>
      <c r="I27" s="120" t="s">
        <v>326</v>
      </c>
      <c r="J27" s="120">
        <v>1508436.22</v>
      </c>
      <c r="K27" s="120" t="s">
        <v>326</v>
      </c>
      <c r="L27" s="120" t="s">
        <v>326</v>
      </c>
      <c r="M27" s="120" t="s">
        <v>326</v>
      </c>
      <c r="N27" s="120" t="s">
        <v>326</v>
      </c>
      <c r="O27" s="120" t="s">
        <v>326</v>
      </c>
      <c r="P27" s="120">
        <v>1650000</v>
      </c>
      <c r="Q27" s="120">
        <v>1650000</v>
      </c>
      <c r="R27" s="120" t="s">
        <v>326</v>
      </c>
      <c r="S27" s="120">
        <v>1508436.22</v>
      </c>
      <c r="T27" s="120" t="s">
        <v>326</v>
      </c>
    </row>
    <row r="28" spans="1:20" ht="13.5" customHeight="1" x14ac:dyDescent="0.2">
      <c r="A28" s="124" t="s">
        <v>9</v>
      </c>
      <c r="B28" s="124"/>
      <c r="C28" s="123" t="s">
        <v>326</v>
      </c>
      <c r="D28" s="123" t="s">
        <v>326</v>
      </c>
      <c r="E28" s="123" t="s">
        <v>326</v>
      </c>
      <c r="F28" s="123" t="s">
        <v>740</v>
      </c>
      <c r="G28" s="120">
        <v>1650000</v>
      </c>
      <c r="H28" s="120">
        <v>1650000</v>
      </c>
      <c r="I28" s="120" t="s">
        <v>326</v>
      </c>
      <c r="J28" s="120">
        <v>1508436.22</v>
      </c>
      <c r="K28" s="120" t="s">
        <v>326</v>
      </c>
      <c r="L28" s="120" t="s">
        <v>326</v>
      </c>
      <c r="M28" s="120" t="s">
        <v>326</v>
      </c>
      <c r="N28" s="120" t="s">
        <v>326</v>
      </c>
      <c r="O28" s="120" t="s">
        <v>326</v>
      </c>
      <c r="P28" s="120">
        <v>1650000</v>
      </c>
      <c r="Q28" s="120">
        <v>1650000</v>
      </c>
      <c r="R28" s="120" t="s">
        <v>326</v>
      </c>
      <c r="S28" s="120">
        <v>1508436.22</v>
      </c>
      <c r="T28" s="120" t="s">
        <v>326</v>
      </c>
    </row>
    <row r="29" spans="1:20" ht="26.25" customHeight="1" x14ac:dyDescent="0.2">
      <c r="A29" s="134" t="s">
        <v>739</v>
      </c>
      <c r="B29" s="134"/>
      <c r="C29" s="126" t="s">
        <v>326</v>
      </c>
      <c r="D29" s="126" t="s">
        <v>326</v>
      </c>
      <c r="E29" s="126" t="s">
        <v>326</v>
      </c>
      <c r="F29" s="126" t="s">
        <v>738</v>
      </c>
      <c r="G29" s="120">
        <v>1300000</v>
      </c>
      <c r="H29" s="120">
        <v>1300000</v>
      </c>
      <c r="I29" s="120" t="s">
        <v>326</v>
      </c>
      <c r="J29" s="120">
        <v>1312760.17</v>
      </c>
      <c r="K29" s="120" t="s">
        <v>326</v>
      </c>
      <c r="L29" s="120" t="s">
        <v>326</v>
      </c>
      <c r="M29" s="120" t="s">
        <v>326</v>
      </c>
      <c r="N29" s="120" t="s">
        <v>326</v>
      </c>
      <c r="O29" s="120" t="s">
        <v>326</v>
      </c>
      <c r="P29" s="120">
        <v>1300000</v>
      </c>
      <c r="Q29" s="120">
        <v>1300000</v>
      </c>
      <c r="R29" s="120" t="s">
        <v>326</v>
      </c>
      <c r="S29" s="120">
        <v>1312760.17</v>
      </c>
      <c r="T29" s="120" t="s">
        <v>326</v>
      </c>
    </row>
    <row r="30" spans="1:20" ht="12" customHeight="1" x14ac:dyDescent="0.2">
      <c r="A30" s="125" t="s">
        <v>737</v>
      </c>
      <c r="B30" s="125"/>
      <c r="C30" s="121" t="s">
        <v>326</v>
      </c>
      <c r="D30" s="121" t="s">
        <v>326</v>
      </c>
      <c r="E30" s="121" t="s">
        <v>326</v>
      </c>
      <c r="F30" s="121" t="s">
        <v>736</v>
      </c>
      <c r="G30" s="120">
        <v>18448000</v>
      </c>
      <c r="H30" s="120">
        <v>18448000</v>
      </c>
      <c r="I30" s="120" t="s">
        <v>326</v>
      </c>
      <c r="J30" s="120">
        <v>18673981.469999999</v>
      </c>
      <c r="K30" s="120" t="s">
        <v>326</v>
      </c>
      <c r="L30" s="120" t="s">
        <v>326</v>
      </c>
      <c r="M30" s="120" t="s">
        <v>326</v>
      </c>
      <c r="N30" s="120" t="s">
        <v>326</v>
      </c>
      <c r="O30" s="120" t="s">
        <v>326</v>
      </c>
      <c r="P30" s="120">
        <v>18448000</v>
      </c>
      <c r="Q30" s="120">
        <v>18448000</v>
      </c>
      <c r="R30" s="120" t="s">
        <v>326</v>
      </c>
      <c r="S30" s="120">
        <v>18673981.469999999</v>
      </c>
      <c r="T30" s="120" t="s">
        <v>326</v>
      </c>
    </row>
    <row r="31" spans="1:20" ht="12" customHeight="1" x14ac:dyDescent="0.2">
      <c r="A31" s="134" t="s">
        <v>735</v>
      </c>
      <c r="B31" s="134"/>
      <c r="C31" s="126" t="s">
        <v>326</v>
      </c>
      <c r="D31" s="126" t="s">
        <v>326</v>
      </c>
      <c r="E31" s="126" t="s">
        <v>326</v>
      </c>
      <c r="F31" s="126" t="s">
        <v>734</v>
      </c>
      <c r="G31" s="120">
        <v>10948000</v>
      </c>
      <c r="H31" s="120">
        <v>10948000</v>
      </c>
      <c r="I31" s="120" t="s">
        <v>326</v>
      </c>
      <c r="J31" s="120">
        <v>10999049.050000001</v>
      </c>
      <c r="K31" s="120" t="s">
        <v>326</v>
      </c>
      <c r="L31" s="120" t="s">
        <v>326</v>
      </c>
      <c r="M31" s="120" t="s">
        <v>326</v>
      </c>
      <c r="N31" s="120" t="s">
        <v>326</v>
      </c>
      <c r="O31" s="120" t="s">
        <v>326</v>
      </c>
      <c r="P31" s="120">
        <v>10948000</v>
      </c>
      <c r="Q31" s="120">
        <v>10948000</v>
      </c>
      <c r="R31" s="120" t="s">
        <v>326</v>
      </c>
      <c r="S31" s="120">
        <v>10999049.050000001</v>
      </c>
      <c r="T31" s="120" t="s">
        <v>326</v>
      </c>
    </row>
    <row r="32" spans="1:20" ht="19.5" customHeight="1" x14ac:dyDescent="0.2">
      <c r="A32" s="124" t="s">
        <v>733</v>
      </c>
      <c r="B32" s="124"/>
      <c r="C32" s="123" t="s">
        <v>326</v>
      </c>
      <c r="D32" s="123" t="s">
        <v>326</v>
      </c>
      <c r="E32" s="123" t="s">
        <v>326</v>
      </c>
      <c r="F32" s="123" t="s">
        <v>732</v>
      </c>
      <c r="G32" s="120">
        <v>20000</v>
      </c>
      <c r="H32" s="120">
        <v>20000</v>
      </c>
      <c r="I32" s="120" t="s">
        <v>326</v>
      </c>
      <c r="J32" s="120">
        <v>22315.19</v>
      </c>
      <c r="K32" s="120" t="s">
        <v>326</v>
      </c>
      <c r="L32" s="120" t="s">
        <v>326</v>
      </c>
      <c r="M32" s="120" t="s">
        <v>326</v>
      </c>
      <c r="N32" s="120" t="s">
        <v>326</v>
      </c>
      <c r="O32" s="120" t="s">
        <v>326</v>
      </c>
      <c r="P32" s="120">
        <v>20000</v>
      </c>
      <c r="Q32" s="120">
        <v>20000</v>
      </c>
      <c r="R32" s="120" t="s">
        <v>326</v>
      </c>
      <c r="S32" s="120">
        <v>22315.19</v>
      </c>
      <c r="T32" s="120" t="s">
        <v>326</v>
      </c>
    </row>
    <row r="33" spans="1:20" ht="19.5" customHeight="1" x14ac:dyDescent="0.2">
      <c r="A33" s="124" t="s">
        <v>731</v>
      </c>
      <c r="B33" s="124"/>
      <c r="C33" s="123" t="s">
        <v>326</v>
      </c>
      <c r="D33" s="123" t="s">
        <v>326</v>
      </c>
      <c r="E33" s="123" t="s">
        <v>326</v>
      </c>
      <c r="F33" s="123" t="s">
        <v>730</v>
      </c>
      <c r="G33" s="120">
        <v>70000</v>
      </c>
      <c r="H33" s="120">
        <v>70000</v>
      </c>
      <c r="I33" s="120" t="s">
        <v>326</v>
      </c>
      <c r="J33" s="120">
        <v>62079.44</v>
      </c>
      <c r="K33" s="120" t="s">
        <v>326</v>
      </c>
      <c r="L33" s="120" t="s">
        <v>326</v>
      </c>
      <c r="M33" s="120" t="s">
        <v>326</v>
      </c>
      <c r="N33" s="120" t="s">
        <v>326</v>
      </c>
      <c r="O33" s="120" t="s">
        <v>326</v>
      </c>
      <c r="P33" s="120">
        <v>70000</v>
      </c>
      <c r="Q33" s="120">
        <v>70000</v>
      </c>
      <c r="R33" s="120" t="s">
        <v>326</v>
      </c>
      <c r="S33" s="120">
        <v>62079.44</v>
      </c>
      <c r="T33" s="120" t="s">
        <v>326</v>
      </c>
    </row>
    <row r="34" spans="1:20" ht="19.5" customHeight="1" x14ac:dyDescent="0.2">
      <c r="A34" s="124" t="s">
        <v>729</v>
      </c>
      <c r="B34" s="124"/>
      <c r="C34" s="123" t="s">
        <v>326</v>
      </c>
      <c r="D34" s="123" t="s">
        <v>326</v>
      </c>
      <c r="E34" s="123" t="s">
        <v>326</v>
      </c>
      <c r="F34" s="123" t="s">
        <v>728</v>
      </c>
      <c r="G34" s="120">
        <v>340000</v>
      </c>
      <c r="H34" s="120">
        <v>340000</v>
      </c>
      <c r="I34" s="120" t="s">
        <v>326</v>
      </c>
      <c r="J34" s="120">
        <v>317722.19</v>
      </c>
      <c r="K34" s="120" t="s">
        <v>326</v>
      </c>
      <c r="L34" s="120" t="s">
        <v>326</v>
      </c>
      <c r="M34" s="120" t="s">
        <v>326</v>
      </c>
      <c r="N34" s="120" t="s">
        <v>326</v>
      </c>
      <c r="O34" s="120" t="s">
        <v>326</v>
      </c>
      <c r="P34" s="120">
        <v>340000</v>
      </c>
      <c r="Q34" s="120">
        <v>340000</v>
      </c>
      <c r="R34" s="120" t="s">
        <v>326</v>
      </c>
      <c r="S34" s="120">
        <v>317722.19</v>
      </c>
      <c r="T34" s="120" t="s">
        <v>326</v>
      </c>
    </row>
    <row r="35" spans="1:20" ht="9.9499999999999993" customHeight="1" x14ac:dyDescent="0.2">
      <c r="A35" s="124" t="s">
        <v>727</v>
      </c>
      <c r="B35" s="124"/>
      <c r="C35" s="123" t="s">
        <v>326</v>
      </c>
      <c r="D35" s="123" t="s">
        <v>326</v>
      </c>
      <c r="E35" s="123" t="s">
        <v>326</v>
      </c>
      <c r="F35" s="123" t="s">
        <v>726</v>
      </c>
      <c r="G35" s="120">
        <v>3200000</v>
      </c>
      <c r="H35" s="120">
        <v>3200000</v>
      </c>
      <c r="I35" s="120" t="s">
        <v>326</v>
      </c>
      <c r="J35" s="120">
        <v>2972615.52</v>
      </c>
      <c r="K35" s="120" t="s">
        <v>326</v>
      </c>
      <c r="L35" s="120" t="s">
        <v>326</v>
      </c>
      <c r="M35" s="120" t="s">
        <v>326</v>
      </c>
      <c r="N35" s="120" t="s">
        <v>326</v>
      </c>
      <c r="O35" s="120" t="s">
        <v>326</v>
      </c>
      <c r="P35" s="120">
        <v>3200000</v>
      </c>
      <c r="Q35" s="120">
        <v>3200000</v>
      </c>
      <c r="R35" s="120" t="s">
        <v>326</v>
      </c>
      <c r="S35" s="120">
        <v>2972615.52</v>
      </c>
      <c r="T35" s="120" t="s">
        <v>326</v>
      </c>
    </row>
    <row r="36" spans="1:20" ht="9.9499999999999993" customHeight="1" x14ac:dyDescent="0.2">
      <c r="A36" s="124" t="s">
        <v>55</v>
      </c>
      <c r="B36" s="124"/>
      <c r="C36" s="123" t="s">
        <v>326</v>
      </c>
      <c r="D36" s="123" t="s">
        <v>326</v>
      </c>
      <c r="E36" s="123" t="s">
        <v>326</v>
      </c>
      <c r="F36" s="123" t="s">
        <v>725</v>
      </c>
      <c r="G36" s="120">
        <v>2200000</v>
      </c>
      <c r="H36" s="120">
        <v>2200000</v>
      </c>
      <c r="I36" s="120" t="s">
        <v>326</v>
      </c>
      <c r="J36" s="120">
        <v>1746527.53</v>
      </c>
      <c r="K36" s="120" t="s">
        <v>326</v>
      </c>
      <c r="L36" s="120" t="s">
        <v>326</v>
      </c>
      <c r="M36" s="120" t="s">
        <v>326</v>
      </c>
      <c r="N36" s="120" t="s">
        <v>326</v>
      </c>
      <c r="O36" s="120" t="s">
        <v>326</v>
      </c>
      <c r="P36" s="120">
        <v>2200000</v>
      </c>
      <c r="Q36" s="120">
        <v>2200000</v>
      </c>
      <c r="R36" s="120" t="s">
        <v>326</v>
      </c>
      <c r="S36" s="120">
        <v>1746527.53</v>
      </c>
      <c r="T36" s="120" t="s">
        <v>326</v>
      </c>
    </row>
    <row r="37" spans="1:20" ht="9.9499999999999993" customHeight="1" x14ac:dyDescent="0.2">
      <c r="A37" s="124" t="s">
        <v>56</v>
      </c>
      <c r="B37" s="124"/>
      <c r="C37" s="123" t="s">
        <v>326</v>
      </c>
      <c r="D37" s="123" t="s">
        <v>326</v>
      </c>
      <c r="E37" s="123" t="s">
        <v>326</v>
      </c>
      <c r="F37" s="123" t="s">
        <v>724</v>
      </c>
      <c r="G37" s="120">
        <v>2500000</v>
      </c>
      <c r="H37" s="120">
        <v>2500000</v>
      </c>
      <c r="I37" s="120" t="s">
        <v>326</v>
      </c>
      <c r="J37" s="120">
        <v>3529924.14</v>
      </c>
      <c r="K37" s="120" t="s">
        <v>326</v>
      </c>
      <c r="L37" s="120" t="s">
        <v>326</v>
      </c>
      <c r="M37" s="120" t="s">
        <v>326</v>
      </c>
      <c r="N37" s="120" t="s">
        <v>326</v>
      </c>
      <c r="O37" s="120" t="s">
        <v>326</v>
      </c>
      <c r="P37" s="120">
        <v>2500000</v>
      </c>
      <c r="Q37" s="120">
        <v>2500000</v>
      </c>
      <c r="R37" s="120" t="s">
        <v>326</v>
      </c>
      <c r="S37" s="120">
        <v>3529924.14</v>
      </c>
      <c r="T37" s="120" t="s">
        <v>326</v>
      </c>
    </row>
    <row r="38" spans="1:20" ht="9.9499999999999993" customHeight="1" x14ac:dyDescent="0.2">
      <c r="A38" s="124" t="s">
        <v>57</v>
      </c>
      <c r="B38" s="124"/>
      <c r="C38" s="123" t="s">
        <v>326</v>
      </c>
      <c r="D38" s="123" t="s">
        <v>326</v>
      </c>
      <c r="E38" s="123" t="s">
        <v>326</v>
      </c>
      <c r="F38" s="123" t="s">
        <v>723</v>
      </c>
      <c r="G38" s="120">
        <v>2200000</v>
      </c>
      <c r="H38" s="120">
        <v>2200000</v>
      </c>
      <c r="I38" s="120" t="s">
        <v>326</v>
      </c>
      <c r="J38" s="120">
        <v>1948506.96</v>
      </c>
      <c r="K38" s="120" t="s">
        <v>326</v>
      </c>
      <c r="L38" s="120" t="s">
        <v>326</v>
      </c>
      <c r="M38" s="120" t="s">
        <v>326</v>
      </c>
      <c r="N38" s="120" t="s">
        <v>326</v>
      </c>
      <c r="O38" s="120" t="s">
        <v>326</v>
      </c>
      <c r="P38" s="120">
        <v>2200000</v>
      </c>
      <c r="Q38" s="120">
        <v>2200000</v>
      </c>
      <c r="R38" s="120" t="s">
        <v>326</v>
      </c>
      <c r="S38" s="120">
        <v>1948506.96</v>
      </c>
      <c r="T38" s="120" t="s">
        <v>326</v>
      </c>
    </row>
    <row r="39" spans="1:20" ht="9.9499999999999993" customHeight="1" x14ac:dyDescent="0.2">
      <c r="A39" s="124" t="s">
        <v>58</v>
      </c>
      <c r="B39" s="124"/>
      <c r="C39" s="123" t="s">
        <v>326</v>
      </c>
      <c r="D39" s="123" t="s">
        <v>326</v>
      </c>
      <c r="E39" s="123" t="s">
        <v>326</v>
      </c>
      <c r="F39" s="123" t="s">
        <v>722</v>
      </c>
      <c r="G39" s="120">
        <v>418000</v>
      </c>
      <c r="H39" s="120">
        <v>418000</v>
      </c>
      <c r="I39" s="120" t="s">
        <v>326</v>
      </c>
      <c r="J39" s="120">
        <v>399358.08</v>
      </c>
      <c r="K39" s="120" t="s">
        <v>326</v>
      </c>
      <c r="L39" s="120" t="s">
        <v>326</v>
      </c>
      <c r="M39" s="120" t="s">
        <v>326</v>
      </c>
      <c r="N39" s="120" t="s">
        <v>326</v>
      </c>
      <c r="O39" s="120" t="s">
        <v>326</v>
      </c>
      <c r="P39" s="120">
        <v>418000</v>
      </c>
      <c r="Q39" s="120">
        <v>418000</v>
      </c>
      <c r="R39" s="120" t="s">
        <v>326</v>
      </c>
      <c r="S39" s="120">
        <v>399358.08</v>
      </c>
      <c r="T39" s="120" t="s">
        <v>326</v>
      </c>
    </row>
    <row r="40" spans="1:20" ht="9.9499999999999993" customHeight="1" x14ac:dyDescent="0.2">
      <c r="A40" s="134" t="s">
        <v>11</v>
      </c>
      <c r="B40" s="134"/>
      <c r="C40" s="126" t="s">
        <v>326</v>
      </c>
      <c r="D40" s="126" t="s">
        <v>326</v>
      </c>
      <c r="E40" s="126" t="s">
        <v>326</v>
      </c>
      <c r="F40" s="126" t="s">
        <v>721</v>
      </c>
      <c r="G40" s="120" t="s">
        <v>326</v>
      </c>
      <c r="H40" s="120" t="s">
        <v>326</v>
      </c>
      <c r="I40" s="120" t="s">
        <v>326</v>
      </c>
      <c r="J40" s="120">
        <v>1251.9000000000001</v>
      </c>
      <c r="K40" s="120" t="s">
        <v>326</v>
      </c>
      <c r="L40" s="120" t="s">
        <v>326</v>
      </c>
      <c r="M40" s="120" t="s">
        <v>326</v>
      </c>
      <c r="N40" s="120" t="s">
        <v>326</v>
      </c>
      <c r="O40" s="120" t="s">
        <v>326</v>
      </c>
      <c r="P40" s="120" t="s">
        <v>326</v>
      </c>
      <c r="Q40" s="120" t="s">
        <v>326</v>
      </c>
      <c r="R40" s="120" t="s">
        <v>326</v>
      </c>
      <c r="S40" s="120">
        <v>1251.9000000000001</v>
      </c>
      <c r="T40" s="120" t="s">
        <v>326</v>
      </c>
    </row>
    <row r="41" spans="1:20" ht="9.9499999999999993" customHeight="1" x14ac:dyDescent="0.2">
      <c r="A41" s="124" t="s">
        <v>12</v>
      </c>
      <c r="B41" s="124"/>
      <c r="C41" s="123" t="s">
        <v>326</v>
      </c>
      <c r="D41" s="123" t="s">
        <v>326</v>
      </c>
      <c r="E41" s="123" t="s">
        <v>326</v>
      </c>
      <c r="F41" s="123" t="s">
        <v>720</v>
      </c>
      <c r="G41" s="120" t="s">
        <v>326</v>
      </c>
      <c r="H41" s="120" t="s">
        <v>326</v>
      </c>
      <c r="I41" s="120" t="s">
        <v>326</v>
      </c>
      <c r="J41" s="120">
        <v>1251.9000000000001</v>
      </c>
      <c r="K41" s="120" t="s">
        <v>326</v>
      </c>
      <c r="L41" s="120" t="s">
        <v>326</v>
      </c>
      <c r="M41" s="120" t="s">
        <v>326</v>
      </c>
      <c r="N41" s="120" t="s">
        <v>326</v>
      </c>
      <c r="O41" s="120" t="s">
        <v>326</v>
      </c>
      <c r="P41" s="120" t="s">
        <v>326</v>
      </c>
      <c r="Q41" s="120" t="s">
        <v>326</v>
      </c>
      <c r="R41" s="120" t="s">
        <v>326</v>
      </c>
      <c r="S41" s="120">
        <v>1251.9000000000001</v>
      </c>
      <c r="T41" s="120" t="s">
        <v>326</v>
      </c>
    </row>
    <row r="42" spans="1:20" ht="9.9499999999999993" customHeight="1" x14ac:dyDescent="0.2">
      <c r="A42" s="134" t="s">
        <v>13</v>
      </c>
      <c r="B42" s="134"/>
      <c r="C42" s="126" t="s">
        <v>326</v>
      </c>
      <c r="D42" s="126" t="s">
        <v>326</v>
      </c>
      <c r="E42" s="126" t="s">
        <v>326</v>
      </c>
      <c r="F42" s="126" t="s">
        <v>719</v>
      </c>
      <c r="G42" s="120">
        <v>7500000</v>
      </c>
      <c r="H42" s="120">
        <v>7500000</v>
      </c>
      <c r="I42" s="120" t="s">
        <v>326</v>
      </c>
      <c r="J42" s="120">
        <v>7673680.5199999996</v>
      </c>
      <c r="K42" s="120" t="s">
        <v>326</v>
      </c>
      <c r="L42" s="120" t="s">
        <v>326</v>
      </c>
      <c r="M42" s="120" t="s">
        <v>326</v>
      </c>
      <c r="N42" s="120" t="s">
        <v>326</v>
      </c>
      <c r="O42" s="120" t="s">
        <v>326</v>
      </c>
      <c r="P42" s="120">
        <v>7500000</v>
      </c>
      <c r="Q42" s="120">
        <v>7500000</v>
      </c>
      <c r="R42" s="120" t="s">
        <v>326</v>
      </c>
      <c r="S42" s="120">
        <v>7673680.5199999996</v>
      </c>
      <c r="T42" s="120" t="s">
        <v>326</v>
      </c>
    </row>
    <row r="43" spans="1:20" ht="9.9499999999999993" customHeight="1" x14ac:dyDescent="0.2">
      <c r="A43" s="124" t="s">
        <v>14</v>
      </c>
      <c r="B43" s="124"/>
      <c r="C43" s="123" t="s">
        <v>326</v>
      </c>
      <c r="D43" s="123" t="s">
        <v>326</v>
      </c>
      <c r="E43" s="123" t="s">
        <v>326</v>
      </c>
      <c r="F43" s="123" t="s">
        <v>718</v>
      </c>
      <c r="G43" s="120">
        <v>700000</v>
      </c>
      <c r="H43" s="120">
        <v>700000</v>
      </c>
      <c r="I43" s="120" t="s">
        <v>326</v>
      </c>
      <c r="J43" s="120">
        <v>753224.67</v>
      </c>
      <c r="K43" s="120" t="s">
        <v>326</v>
      </c>
      <c r="L43" s="120" t="s">
        <v>326</v>
      </c>
      <c r="M43" s="120" t="s">
        <v>326</v>
      </c>
      <c r="N43" s="120" t="s">
        <v>326</v>
      </c>
      <c r="O43" s="120" t="s">
        <v>326</v>
      </c>
      <c r="P43" s="120">
        <v>700000</v>
      </c>
      <c r="Q43" s="120">
        <v>700000</v>
      </c>
      <c r="R43" s="120" t="s">
        <v>326</v>
      </c>
      <c r="S43" s="120">
        <v>753224.67</v>
      </c>
      <c r="T43" s="120" t="s">
        <v>326</v>
      </c>
    </row>
    <row r="44" spans="1:20" ht="9.9499999999999993" customHeight="1" x14ac:dyDescent="0.2">
      <c r="A44" s="124" t="s">
        <v>15</v>
      </c>
      <c r="B44" s="124"/>
      <c r="C44" s="123" t="s">
        <v>326</v>
      </c>
      <c r="D44" s="123" t="s">
        <v>326</v>
      </c>
      <c r="E44" s="123" t="s">
        <v>326</v>
      </c>
      <c r="F44" s="123" t="s">
        <v>717</v>
      </c>
      <c r="G44" s="120">
        <v>4600000</v>
      </c>
      <c r="H44" s="120">
        <v>4600000</v>
      </c>
      <c r="I44" s="120" t="s">
        <v>326</v>
      </c>
      <c r="J44" s="120">
        <v>4652999.57</v>
      </c>
      <c r="K44" s="120" t="s">
        <v>326</v>
      </c>
      <c r="L44" s="120" t="s">
        <v>326</v>
      </c>
      <c r="M44" s="120" t="s">
        <v>326</v>
      </c>
      <c r="N44" s="120" t="s">
        <v>326</v>
      </c>
      <c r="O44" s="120" t="s">
        <v>326</v>
      </c>
      <c r="P44" s="120">
        <v>4600000</v>
      </c>
      <c r="Q44" s="120">
        <v>4600000</v>
      </c>
      <c r="R44" s="120" t="s">
        <v>326</v>
      </c>
      <c r="S44" s="120">
        <v>4652999.57</v>
      </c>
      <c r="T44" s="120" t="s">
        <v>326</v>
      </c>
    </row>
    <row r="45" spans="1:20" ht="30.6" customHeight="1" x14ac:dyDescent="0.2">
      <c r="A45" s="124" t="s">
        <v>716</v>
      </c>
      <c r="B45" s="124"/>
      <c r="C45" s="123" t="s">
        <v>326</v>
      </c>
      <c r="D45" s="123" t="s">
        <v>326</v>
      </c>
      <c r="E45" s="123" t="s">
        <v>326</v>
      </c>
      <c r="F45" s="123" t="s">
        <v>715</v>
      </c>
      <c r="G45" s="120">
        <v>2200000</v>
      </c>
      <c r="H45" s="120">
        <v>2200000</v>
      </c>
      <c r="I45" s="120" t="s">
        <v>326</v>
      </c>
      <c r="J45" s="120">
        <v>2267456.2799999998</v>
      </c>
      <c r="K45" s="120" t="s">
        <v>326</v>
      </c>
      <c r="L45" s="120" t="s">
        <v>326</v>
      </c>
      <c r="M45" s="120" t="s">
        <v>326</v>
      </c>
      <c r="N45" s="120" t="s">
        <v>326</v>
      </c>
      <c r="O45" s="120" t="s">
        <v>326</v>
      </c>
      <c r="P45" s="120">
        <v>2200000</v>
      </c>
      <c r="Q45" s="120">
        <v>2200000</v>
      </c>
      <c r="R45" s="120" t="s">
        <v>326</v>
      </c>
      <c r="S45" s="120">
        <v>2267456.2799999998</v>
      </c>
      <c r="T45" s="120" t="s">
        <v>326</v>
      </c>
    </row>
    <row r="46" spans="1:20" ht="18" customHeight="1" x14ac:dyDescent="0.2">
      <c r="A46" s="125" t="s">
        <v>714</v>
      </c>
      <c r="B46" s="125"/>
      <c r="C46" s="121" t="s">
        <v>326</v>
      </c>
      <c r="D46" s="121" t="s">
        <v>326</v>
      </c>
      <c r="E46" s="121" t="s">
        <v>326</v>
      </c>
      <c r="F46" s="121" t="s">
        <v>713</v>
      </c>
      <c r="G46" s="120" t="s">
        <v>326</v>
      </c>
      <c r="H46" s="120" t="s">
        <v>326</v>
      </c>
      <c r="I46" s="120" t="s">
        <v>326</v>
      </c>
      <c r="J46" s="120" t="s">
        <v>326</v>
      </c>
      <c r="K46" s="120">
        <v>13086910</v>
      </c>
      <c r="L46" s="120">
        <v>13086910</v>
      </c>
      <c r="M46" s="120" t="s">
        <v>326</v>
      </c>
      <c r="N46" s="120">
        <v>17228549.219999999</v>
      </c>
      <c r="O46" s="120" t="s">
        <v>326</v>
      </c>
      <c r="P46" s="120">
        <v>13086910</v>
      </c>
      <c r="Q46" s="120">
        <v>13086910</v>
      </c>
      <c r="R46" s="120" t="s">
        <v>326</v>
      </c>
      <c r="S46" s="120">
        <v>17228549.219999999</v>
      </c>
      <c r="T46" s="120" t="s">
        <v>326</v>
      </c>
    </row>
    <row r="47" spans="1:20" ht="12" customHeight="1" x14ac:dyDescent="0.2">
      <c r="A47" s="134" t="s">
        <v>712</v>
      </c>
      <c r="B47" s="134"/>
      <c r="C47" s="126" t="s">
        <v>326</v>
      </c>
      <c r="D47" s="126" t="s">
        <v>326</v>
      </c>
      <c r="E47" s="126" t="s">
        <v>326</v>
      </c>
      <c r="F47" s="126" t="s">
        <v>711</v>
      </c>
      <c r="G47" s="120" t="s">
        <v>326</v>
      </c>
      <c r="H47" s="120" t="s">
        <v>326</v>
      </c>
      <c r="I47" s="120" t="s">
        <v>326</v>
      </c>
      <c r="J47" s="120" t="s">
        <v>326</v>
      </c>
      <c r="K47" s="120">
        <v>13086910</v>
      </c>
      <c r="L47" s="120">
        <v>13086910</v>
      </c>
      <c r="M47" s="120" t="s">
        <v>326</v>
      </c>
      <c r="N47" s="120">
        <v>17228549.219999999</v>
      </c>
      <c r="O47" s="120" t="s">
        <v>326</v>
      </c>
      <c r="P47" s="120">
        <v>13086910</v>
      </c>
      <c r="Q47" s="120">
        <v>13086910</v>
      </c>
      <c r="R47" s="120" t="s">
        <v>326</v>
      </c>
      <c r="S47" s="120">
        <v>17228549.219999999</v>
      </c>
      <c r="T47" s="120" t="s">
        <v>326</v>
      </c>
    </row>
    <row r="48" spans="1:20" ht="25.15" customHeight="1" x14ac:dyDescent="0.2">
      <c r="A48" s="124" t="s">
        <v>75</v>
      </c>
      <c r="B48" s="124"/>
      <c r="C48" s="123" t="s">
        <v>326</v>
      </c>
      <c r="D48" s="123" t="s">
        <v>326</v>
      </c>
      <c r="E48" s="123" t="s">
        <v>326</v>
      </c>
      <c r="F48" s="123" t="s">
        <v>710</v>
      </c>
      <c r="G48" s="120" t="s">
        <v>326</v>
      </c>
      <c r="H48" s="120" t="s">
        <v>326</v>
      </c>
      <c r="I48" s="120" t="s">
        <v>326</v>
      </c>
      <c r="J48" s="120" t="s">
        <v>326</v>
      </c>
      <c r="K48" s="120">
        <v>11986910</v>
      </c>
      <c r="L48" s="120">
        <v>11986910</v>
      </c>
      <c r="M48" s="120" t="s">
        <v>326</v>
      </c>
      <c r="N48" s="120">
        <v>16533544.810000001</v>
      </c>
      <c r="O48" s="120" t="s">
        <v>326</v>
      </c>
      <c r="P48" s="120">
        <v>11986910</v>
      </c>
      <c r="Q48" s="120">
        <v>11986910</v>
      </c>
      <c r="R48" s="120" t="s">
        <v>326</v>
      </c>
      <c r="S48" s="120">
        <v>16533544.810000001</v>
      </c>
      <c r="T48" s="120" t="s">
        <v>326</v>
      </c>
    </row>
    <row r="49" spans="1:20" ht="23.25" customHeight="1" x14ac:dyDescent="0.2">
      <c r="A49" s="124" t="s">
        <v>709</v>
      </c>
      <c r="B49" s="124"/>
      <c r="C49" s="123" t="s">
        <v>326</v>
      </c>
      <c r="D49" s="123" t="s">
        <v>326</v>
      </c>
      <c r="E49" s="123" t="s">
        <v>326</v>
      </c>
      <c r="F49" s="123" t="s">
        <v>708</v>
      </c>
      <c r="G49" s="120" t="s">
        <v>326</v>
      </c>
      <c r="H49" s="120" t="s">
        <v>326</v>
      </c>
      <c r="I49" s="120" t="s">
        <v>326</v>
      </c>
      <c r="J49" s="120" t="s">
        <v>326</v>
      </c>
      <c r="K49" s="120">
        <v>100000</v>
      </c>
      <c r="L49" s="120">
        <v>100000</v>
      </c>
      <c r="M49" s="120" t="s">
        <v>326</v>
      </c>
      <c r="N49" s="120">
        <v>53946.42</v>
      </c>
      <c r="O49" s="120" t="s">
        <v>326</v>
      </c>
      <c r="P49" s="120">
        <v>100000</v>
      </c>
      <c r="Q49" s="120">
        <v>100000</v>
      </c>
      <c r="R49" s="120" t="s">
        <v>326</v>
      </c>
      <c r="S49" s="120">
        <v>53946.42</v>
      </c>
      <c r="T49" s="120" t="s">
        <v>326</v>
      </c>
    </row>
    <row r="50" spans="1:20" ht="25.15" customHeight="1" x14ac:dyDescent="0.2">
      <c r="A50" s="124" t="s">
        <v>707</v>
      </c>
      <c r="B50" s="124"/>
      <c r="C50" s="123" t="s">
        <v>326</v>
      </c>
      <c r="D50" s="123" t="s">
        <v>326</v>
      </c>
      <c r="E50" s="123" t="s">
        <v>326</v>
      </c>
      <c r="F50" s="123" t="s">
        <v>706</v>
      </c>
      <c r="G50" s="120" t="s">
        <v>326</v>
      </c>
      <c r="H50" s="120" t="s">
        <v>326</v>
      </c>
      <c r="I50" s="120" t="s">
        <v>326</v>
      </c>
      <c r="J50" s="120" t="s">
        <v>326</v>
      </c>
      <c r="K50" s="120">
        <v>1000000</v>
      </c>
      <c r="L50" s="120">
        <v>1000000</v>
      </c>
      <c r="M50" s="120" t="s">
        <v>326</v>
      </c>
      <c r="N50" s="120">
        <v>641057.99</v>
      </c>
      <c r="O50" s="120" t="s">
        <v>326</v>
      </c>
      <c r="P50" s="120">
        <v>1000000</v>
      </c>
      <c r="Q50" s="120">
        <v>1000000</v>
      </c>
      <c r="R50" s="120" t="s">
        <v>326</v>
      </c>
      <c r="S50" s="120">
        <v>641057.99</v>
      </c>
      <c r="T50" s="120" t="s">
        <v>326</v>
      </c>
    </row>
    <row r="51" spans="1:20" ht="9.4" customHeight="1" x14ac:dyDescent="0.2">
      <c r="A51" s="122" t="s">
        <v>705</v>
      </c>
      <c r="B51" s="122"/>
      <c r="C51" s="121" t="s">
        <v>326</v>
      </c>
      <c r="D51" s="121" t="s">
        <v>326</v>
      </c>
      <c r="E51" s="121" t="s">
        <v>326</v>
      </c>
      <c r="F51" s="121" t="s">
        <v>704</v>
      </c>
      <c r="G51" s="120">
        <v>8967245</v>
      </c>
      <c r="H51" s="120">
        <v>8967245</v>
      </c>
      <c r="I51" s="120" t="s">
        <v>326</v>
      </c>
      <c r="J51" s="120">
        <v>9400207.3300000001</v>
      </c>
      <c r="K51" s="120">
        <v>2458643</v>
      </c>
      <c r="L51" s="120">
        <v>2458643</v>
      </c>
      <c r="M51" s="120">
        <v>2041476.28</v>
      </c>
      <c r="N51" s="120">
        <v>1978967.34</v>
      </c>
      <c r="O51" s="120" t="s">
        <v>326</v>
      </c>
      <c r="P51" s="120">
        <v>11425888</v>
      </c>
      <c r="Q51" s="120">
        <v>11425888</v>
      </c>
      <c r="R51" s="120">
        <v>2041476.28</v>
      </c>
      <c r="S51" s="120">
        <v>11379174.67</v>
      </c>
      <c r="T51" s="120" t="s">
        <v>326</v>
      </c>
    </row>
    <row r="52" spans="1:20" ht="21.75" customHeight="1" x14ac:dyDescent="0.2">
      <c r="A52" s="125" t="s">
        <v>703</v>
      </c>
      <c r="B52" s="125"/>
      <c r="C52" s="121" t="s">
        <v>326</v>
      </c>
      <c r="D52" s="121" t="s">
        <v>326</v>
      </c>
      <c r="E52" s="121" t="s">
        <v>326</v>
      </c>
      <c r="F52" s="121" t="s">
        <v>702</v>
      </c>
      <c r="G52" s="120">
        <v>8615000</v>
      </c>
      <c r="H52" s="120">
        <v>8615000</v>
      </c>
      <c r="I52" s="120" t="s">
        <v>326</v>
      </c>
      <c r="J52" s="120">
        <v>8935085.5199999996</v>
      </c>
      <c r="K52" s="120" t="s">
        <v>326</v>
      </c>
      <c r="L52" s="120" t="s">
        <v>326</v>
      </c>
      <c r="M52" s="120" t="s">
        <v>326</v>
      </c>
      <c r="N52" s="120" t="s">
        <v>326</v>
      </c>
      <c r="O52" s="120" t="s">
        <v>326</v>
      </c>
      <c r="P52" s="120">
        <v>8615000</v>
      </c>
      <c r="Q52" s="120">
        <v>8615000</v>
      </c>
      <c r="R52" s="120" t="s">
        <v>326</v>
      </c>
      <c r="S52" s="120">
        <v>8935085.5199999996</v>
      </c>
      <c r="T52" s="120" t="s">
        <v>326</v>
      </c>
    </row>
    <row r="53" spans="1:20" ht="32.25" customHeight="1" x14ac:dyDescent="0.2">
      <c r="A53" s="134" t="s">
        <v>18</v>
      </c>
      <c r="B53" s="134"/>
      <c r="C53" s="126" t="s">
        <v>326</v>
      </c>
      <c r="D53" s="126" t="s">
        <v>326</v>
      </c>
      <c r="E53" s="126" t="s">
        <v>326</v>
      </c>
      <c r="F53" s="126" t="s">
        <v>701</v>
      </c>
      <c r="G53" s="120">
        <v>8615000</v>
      </c>
      <c r="H53" s="120">
        <v>8615000</v>
      </c>
      <c r="I53" s="120" t="s">
        <v>326</v>
      </c>
      <c r="J53" s="120">
        <v>8925901.6300000008</v>
      </c>
      <c r="K53" s="120" t="s">
        <v>326</v>
      </c>
      <c r="L53" s="120" t="s">
        <v>326</v>
      </c>
      <c r="M53" s="120" t="s">
        <v>326</v>
      </c>
      <c r="N53" s="120" t="s">
        <v>326</v>
      </c>
      <c r="O53" s="120" t="s">
        <v>326</v>
      </c>
      <c r="P53" s="120">
        <v>8615000</v>
      </c>
      <c r="Q53" s="120">
        <v>8615000</v>
      </c>
      <c r="R53" s="120" t="s">
        <v>326</v>
      </c>
      <c r="S53" s="120">
        <v>8925901.6300000008</v>
      </c>
      <c r="T53" s="120" t="s">
        <v>326</v>
      </c>
    </row>
    <row r="54" spans="1:20" ht="9.9499999999999993" customHeight="1" x14ac:dyDescent="0.2">
      <c r="A54" s="134" t="s">
        <v>19</v>
      </c>
      <c r="B54" s="134"/>
      <c r="C54" s="126" t="s">
        <v>326</v>
      </c>
      <c r="D54" s="126" t="s">
        <v>326</v>
      </c>
      <c r="E54" s="126" t="s">
        <v>326</v>
      </c>
      <c r="F54" s="126" t="s">
        <v>700</v>
      </c>
      <c r="G54" s="120" t="s">
        <v>326</v>
      </c>
      <c r="H54" s="120" t="s">
        <v>326</v>
      </c>
      <c r="I54" s="120" t="s">
        <v>326</v>
      </c>
      <c r="J54" s="120">
        <v>9183.89</v>
      </c>
      <c r="K54" s="120" t="s">
        <v>326</v>
      </c>
      <c r="L54" s="120" t="s">
        <v>326</v>
      </c>
      <c r="M54" s="120" t="s">
        <v>326</v>
      </c>
      <c r="N54" s="120" t="s">
        <v>326</v>
      </c>
      <c r="O54" s="120" t="s">
        <v>326</v>
      </c>
      <c r="P54" s="120" t="s">
        <v>326</v>
      </c>
      <c r="Q54" s="120" t="s">
        <v>326</v>
      </c>
      <c r="R54" s="120" t="s">
        <v>326</v>
      </c>
      <c r="S54" s="120">
        <v>9183.89</v>
      </c>
      <c r="T54" s="120" t="s">
        <v>326</v>
      </c>
    </row>
    <row r="55" spans="1:20" ht="9.9499999999999993" customHeight="1" x14ac:dyDescent="0.2">
      <c r="A55" s="124" t="s">
        <v>21</v>
      </c>
      <c r="B55" s="124"/>
      <c r="C55" s="123" t="s">
        <v>326</v>
      </c>
      <c r="D55" s="123" t="s">
        <v>326</v>
      </c>
      <c r="E55" s="123" t="s">
        <v>326</v>
      </c>
      <c r="F55" s="123" t="s">
        <v>699</v>
      </c>
      <c r="G55" s="120" t="s">
        <v>326</v>
      </c>
      <c r="H55" s="120" t="s">
        <v>326</v>
      </c>
      <c r="I55" s="120" t="s">
        <v>326</v>
      </c>
      <c r="J55" s="120">
        <v>7403</v>
      </c>
      <c r="K55" s="120" t="s">
        <v>326</v>
      </c>
      <c r="L55" s="120" t="s">
        <v>326</v>
      </c>
      <c r="M55" s="120" t="s">
        <v>326</v>
      </c>
      <c r="N55" s="120" t="s">
        <v>326</v>
      </c>
      <c r="O55" s="120" t="s">
        <v>326</v>
      </c>
      <c r="P55" s="120" t="s">
        <v>326</v>
      </c>
      <c r="Q55" s="120" t="s">
        <v>326</v>
      </c>
      <c r="R55" s="120" t="s">
        <v>326</v>
      </c>
      <c r="S55" s="120">
        <v>7403</v>
      </c>
      <c r="T55" s="120" t="s">
        <v>326</v>
      </c>
    </row>
    <row r="56" spans="1:20" ht="9.9499999999999993" customHeight="1" x14ac:dyDescent="0.2">
      <c r="A56" s="124" t="s">
        <v>698</v>
      </c>
      <c r="B56" s="124"/>
      <c r="C56" s="123" t="s">
        <v>326</v>
      </c>
      <c r="D56" s="123" t="s">
        <v>326</v>
      </c>
      <c r="E56" s="123" t="s">
        <v>326</v>
      </c>
      <c r="F56" s="123" t="s">
        <v>697</v>
      </c>
      <c r="G56" s="120" t="s">
        <v>326</v>
      </c>
      <c r="H56" s="120" t="s">
        <v>326</v>
      </c>
      <c r="I56" s="120" t="s">
        <v>326</v>
      </c>
      <c r="J56" s="120">
        <v>1780.89</v>
      </c>
      <c r="K56" s="120" t="s">
        <v>326</v>
      </c>
      <c r="L56" s="120" t="s">
        <v>326</v>
      </c>
      <c r="M56" s="120" t="s">
        <v>326</v>
      </c>
      <c r="N56" s="120" t="s">
        <v>326</v>
      </c>
      <c r="O56" s="120" t="s">
        <v>326</v>
      </c>
      <c r="P56" s="120" t="s">
        <v>326</v>
      </c>
      <c r="Q56" s="120" t="s">
        <v>326</v>
      </c>
      <c r="R56" s="120" t="s">
        <v>326</v>
      </c>
      <c r="S56" s="120">
        <v>1780.89</v>
      </c>
      <c r="T56" s="120" t="s">
        <v>326</v>
      </c>
    </row>
    <row r="57" spans="1:20" ht="9.9499999999999993" customHeight="1" x14ac:dyDescent="0.2">
      <c r="A57" s="125" t="s">
        <v>23</v>
      </c>
      <c r="B57" s="125"/>
      <c r="C57" s="121" t="s">
        <v>326</v>
      </c>
      <c r="D57" s="121" t="s">
        <v>326</v>
      </c>
      <c r="E57" s="121" t="s">
        <v>326</v>
      </c>
      <c r="F57" s="121" t="s">
        <v>696</v>
      </c>
      <c r="G57" s="120">
        <v>332245</v>
      </c>
      <c r="H57" s="120">
        <v>332245</v>
      </c>
      <c r="I57" s="120" t="s">
        <v>326</v>
      </c>
      <c r="J57" s="120">
        <v>328148.34999999998</v>
      </c>
      <c r="K57" s="120" t="s">
        <v>326</v>
      </c>
      <c r="L57" s="120" t="s">
        <v>326</v>
      </c>
      <c r="M57" s="120" t="s">
        <v>326</v>
      </c>
      <c r="N57" s="120" t="s">
        <v>326</v>
      </c>
      <c r="O57" s="120" t="s">
        <v>326</v>
      </c>
      <c r="P57" s="120">
        <v>332245</v>
      </c>
      <c r="Q57" s="120">
        <v>332245</v>
      </c>
      <c r="R57" s="120" t="s">
        <v>326</v>
      </c>
      <c r="S57" s="120">
        <v>328148.34999999998</v>
      </c>
      <c r="T57" s="120" t="s">
        <v>326</v>
      </c>
    </row>
    <row r="58" spans="1:20" ht="9.9499999999999993" customHeight="1" x14ac:dyDescent="0.2">
      <c r="A58" s="134" t="s">
        <v>24</v>
      </c>
      <c r="B58" s="134"/>
      <c r="C58" s="126" t="s">
        <v>326</v>
      </c>
      <c r="D58" s="126" t="s">
        <v>326</v>
      </c>
      <c r="E58" s="126" t="s">
        <v>326</v>
      </c>
      <c r="F58" s="126" t="s">
        <v>695</v>
      </c>
      <c r="G58" s="120">
        <v>266245</v>
      </c>
      <c r="H58" s="120">
        <v>266245</v>
      </c>
      <c r="I58" s="120" t="s">
        <v>326</v>
      </c>
      <c r="J58" s="120">
        <v>279843.09000000003</v>
      </c>
      <c r="K58" s="120" t="s">
        <v>326</v>
      </c>
      <c r="L58" s="120" t="s">
        <v>326</v>
      </c>
      <c r="M58" s="120" t="s">
        <v>326</v>
      </c>
      <c r="N58" s="120" t="s">
        <v>326</v>
      </c>
      <c r="O58" s="120" t="s">
        <v>326</v>
      </c>
      <c r="P58" s="120">
        <v>266245</v>
      </c>
      <c r="Q58" s="120">
        <v>266245</v>
      </c>
      <c r="R58" s="120" t="s">
        <v>326</v>
      </c>
      <c r="S58" s="120">
        <v>279843.09000000003</v>
      </c>
      <c r="T58" s="120" t="s">
        <v>326</v>
      </c>
    </row>
    <row r="59" spans="1:20" ht="9.9499999999999993" customHeight="1" x14ac:dyDescent="0.2">
      <c r="A59" s="124" t="s">
        <v>61</v>
      </c>
      <c r="B59" s="124"/>
      <c r="C59" s="123" t="s">
        <v>326</v>
      </c>
      <c r="D59" s="123" t="s">
        <v>326</v>
      </c>
      <c r="E59" s="123" t="s">
        <v>326</v>
      </c>
      <c r="F59" s="123" t="s">
        <v>694</v>
      </c>
      <c r="G59" s="120">
        <v>6245</v>
      </c>
      <c r="H59" s="120">
        <v>6245</v>
      </c>
      <c r="I59" s="120" t="s">
        <v>326</v>
      </c>
      <c r="J59" s="120">
        <v>6880</v>
      </c>
      <c r="K59" s="120" t="s">
        <v>326</v>
      </c>
      <c r="L59" s="120" t="s">
        <v>326</v>
      </c>
      <c r="M59" s="120" t="s">
        <v>326</v>
      </c>
      <c r="N59" s="120" t="s">
        <v>326</v>
      </c>
      <c r="O59" s="120" t="s">
        <v>326</v>
      </c>
      <c r="P59" s="120">
        <v>6245</v>
      </c>
      <c r="Q59" s="120">
        <v>6245</v>
      </c>
      <c r="R59" s="120" t="s">
        <v>326</v>
      </c>
      <c r="S59" s="120">
        <v>6880</v>
      </c>
      <c r="T59" s="120" t="s">
        <v>326</v>
      </c>
    </row>
    <row r="60" spans="1:20" ht="9.9499999999999993" customHeight="1" x14ac:dyDescent="0.2">
      <c r="A60" s="124" t="s">
        <v>25</v>
      </c>
      <c r="B60" s="124"/>
      <c r="C60" s="123" t="s">
        <v>326</v>
      </c>
      <c r="D60" s="123" t="s">
        <v>326</v>
      </c>
      <c r="E60" s="123" t="s">
        <v>326</v>
      </c>
      <c r="F60" s="123" t="s">
        <v>693</v>
      </c>
      <c r="G60" s="120">
        <v>200000</v>
      </c>
      <c r="H60" s="120">
        <v>200000</v>
      </c>
      <c r="I60" s="120" t="s">
        <v>326</v>
      </c>
      <c r="J60" s="120">
        <v>192863.09</v>
      </c>
      <c r="K60" s="120" t="s">
        <v>326</v>
      </c>
      <c r="L60" s="120" t="s">
        <v>326</v>
      </c>
      <c r="M60" s="120" t="s">
        <v>326</v>
      </c>
      <c r="N60" s="120" t="s">
        <v>326</v>
      </c>
      <c r="O60" s="120" t="s">
        <v>326</v>
      </c>
      <c r="P60" s="120">
        <v>200000</v>
      </c>
      <c r="Q60" s="120">
        <v>200000</v>
      </c>
      <c r="R60" s="120" t="s">
        <v>326</v>
      </c>
      <c r="S60" s="120">
        <v>192863.09</v>
      </c>
      <c r="T60" s="120" t="s">
        <v>326</v>
      </c>
    </row>
    <row r="61" spans="1:20" ht="9.9499999999999993" customHeight="1" x14ac:dyDescent="0.2">
      <c r="A61" s="124" t="s">
        <v>62</v>
      </c>
      <c r="B61" s="124"/>
      <c r="C61" s="123" t="s">
        <v>326</v>
      </c>
      <c r="D61" s="123" t="s">
        <v>326</v>
      </c>
      <c r="E61" s="123" t="s">
        <v>326</v>
      </c>
      <c r="F61" s="123" t="s">
        <v>692</v>
      </c>
      <c r="G61" s="120">
        <v>60000</v>
      </c>
      <c r="H61" s="120">
        <v>60000</v>
      </c>
      <c r="I61" s="120" t="s">
        <v>326</v>
      </c>
      <c r="J61" s="120">
        <v>80100</v>
      </c>
      <c r="K61" s="120" t="s">
        <v>326</v>
      </c>
      <c r="L61" s="120" t="s">
        <v>326</v>
      </c>
      <c r="M61" s="120" t="s">
        <v>326</v>
      </c>
      <c r="N61" s="120" t="s">
        <v>326</v>
      </c>
      <c r="O61" s="120" t="s">
        <v>326</v>
      </c>
      <c r="P61" s="120">
        <v>60000</v>
      </c>
      <c r="Q61" s="120">
        <v>60000</v>
      </c>
      <c r="R61" s="120" t="s">
        <v>326</v>
      </c>
      <c r="S61" s="120">
        <v>80100</v>
      </c>
      <c r="T61" s="120" t="s">
        <v>326</v>
      </c>
    </row>
    <row r="62" spans="1:20" ht="9.9499999999999993" customHeight="1" x14ac:dyDescent="0.2">
      <c r="A62" s="134" t="s">
        <v>27</v>
      </c>
      <c r="B62" s="134"/>
      <c r="C62" s="126" t="s">
        <v>326</v>
      </c>
      <c r="D62" s="126" t="s">
        <v>326</v>
      </c>
      <c r="E62" s="126" t="s">
        <v>326</v>
      </c>
      <c r="F62" s="126" t="s">
        <v>691</v>
      </c>
      <c r="G62" s="120">
        <v>66000</v>
      </c>
      <c r="H62" s="120">
        <v>66000</v>
      </c>
      <c r="I62" s="120" t="s">
        <v>326</v>
      </c>
      <c r="J62" s="120">
        <v>48305.26</v>
      </c>
      <c r="K62" s="120" t="s">
        <v>326</v>
      </c>
      <c r="L62" s="120" t="s">
        <v>326</v>
      </c>
      <c r="M62" s="120" t="s">
        <v>326</v>
      </c>
      <c r="N62" s="120" t="s">
        <v>326</v>
      </c>
      <c r="O62" s="120" t="s">
        <v>326</v>
      </c>
      <c r="P62" s="120">
        <v>66000</v>
      </c>
      <c r="Q62" s="120">
        <v>66000</v>
      </c>
      <c r="R62" s="120" t="s">
        <v>326</v>
      </c>
      <c r="S62" s="120">
        <v>48305.26</v>
      </c>
      <c r="T62" s="120" t="s">
        <v>326</v>
      </c>
    </row>
    <row r="63" spans="1:20" ht="9.9499999999999993" customHeight="1" x14ac:dyDescent="0.2">
      <c r="A63" s="124" t="s">
        <v>28</v>
      </c>
      <c r="B63" s="124"/>
      <c r="C63" s="123" t="s">
        <v>326</v>
      </c>
      <c r="D63" s="123" t="s">
        <v>326</v>
      </c>
      <c r="E63" s="123" t="s">
        <v>326</v>
      </c>
      <c r="F63" s="123" t="s">
        <v>690</v>
      </c>
      <c r="G63" s="120">
        <v>55000</v>
      </c>
      <c r="H63" s="120">
        <v>55000</v>
      </c>
      <c r="I63" s="120" t="s">
        <v>326</v>
      </c>
      <c r="J63" s="120">
        <v>42144.26</v>
      </c>
      <c r="K63" s="120" t="s">
        <v>326</v>
      </c>
      <c r="L63" s="120" t="s">
        <v>326</v>
      </c>
      <c r="M63" s="120" t="s">
        <v>326</v>
      </c>
      <c r="N63" s="120" t="s">
        <v>326</v>
      </c>
      <c r="O63" s="120" t="s">
        <v>326</v>
      </c>
      <c r="P63" s="120">
        <v>55000</v>
      </c>
      <c r="Q63" s="120">
        <v>55000</v>
      </c>
      <c r="R63" s="120" t="s">
        <v>326</v>
      </c>
      <c r="S63" s="120">
        <v>42144.26</v>
      </c>
      <c r="T63" s="120" t="s">
        <v>326</v>
      </c>
    </row>
    <row r="64" spans="1:20" ht="9.9499999999999993" customHeight="1" x14ac:dyDescent="0.2">
      <c r="A64" s="124" t="s">
        <v>689</v>
      </c>
      <c r="B64" s="124"/>
      <c r="C64" s="123" t="s">
        <v>326</v>
      </c>
      <c r="D64" s="123" t="s">
        <v>326</v>
      </c>
      <c r="E64" s="123" t="s">
        <v>326</v>
      </c>
      <c r="F64" s="123" t="s">
        <v>688</v>
      </c>
      <c r="G64" s="120">
        <v>11000</v>
      </c>
      <c r="H64" s="120">
        <v>11000</v>
      </c>
      <c r="I64" s="120" t="s">
        <v>326</v>
      </c>
      <c r="J64" s="120">
        <v>6161</v>
      </c>
      <c r="K64" s="120" t="s">
        <v>326</v>
      </c>
      <c r="L64" s="120" t="s">
        <v>326</v>
      </c>
      <c r="M64" s="120" t="s">
        <v>326</v>
      </c>
      <c r="N64" s="120" t="s">
        <v>326</v>
      </c>
      <c r="O64" s="120" t="s">
        <v>326</v>
      </c>
      <c r="P64" s="120">
        <v>11000</v>
      </c>
      <c r="Q64" s="120">
        <v>11000</v>
      </c>
      <c r="R64" s="120" t="s">
        <v>326</v>
      </c>
      <c r="S64" s="120">
        <v>6161</v>
      </c>
      <c r="T64" s="120" t="s">
        <v>326</v>
      </c>
    </row>
    <row r="65" spans="1:20" ht="9.9499999999999993" customHeight="1" x14ac:dyDescent="0.2">
      <c r="A65" s="125" t="s">
        <v>687</v>
      </c>
      <c r="B65" s="125"/>
      <c r="C65" s="121" t="s">
        <v>326</v>
      </c>
      <c r="D65" s="121" t="s">
        <v>326</v>
      </c>
      <c r="E65" s="121" t="s">
        <v>326</v>
      </c>
      <c r="F65" s="121" t="s">
        <v>686</v>
      </c>
      <c r="G65" s="120">
        <v>20000</v>
      </c>
      <c r="H65" s="120">
        <v>20000</v>
      </c>
      <c r="I65" s="120" t="s">
        <v>326</v>
      </c>
      <c r="J65" s="120">
        <v>136973.46</v>
      </c>
      <c r="K65" s="120" t="s">
        <v>326</v>
      </c>
      <c r="L65" s="120" t="s">
        <v>326</v>
      </c>
      <c r="M65" s="120" t="s">
        <v>326</v>
      </c>
      <c r="N65" s="120">
        <v>3649.38</v>
      </c>
      <c r="O65" s="120" t="s">
        <v>326</v>
      </c>
      <c r="P65" s="120">
        <v>20000</v>
      </c>
      <c r="Q65" s="120">
        <v>20000</v>
      </c>
      <c r="R65" s="120" t="s">
        <v>326</v>
      </c>
      <c r="S65" s="120">
        <v>140622.84</v>
      </c>
      <c r="T65" s="120" t="s">
        <v>326</v>
      </c>
    </row>
    <row r="66" spans="1:20" ht="9.9499999999999993" customHeight="1" x14ac:dyDescent="0.2">
      <c r="A66" s="134" t="s">
        <v>19</v>
      </c>
      <c r="B66" s="134"/>
      <c r="C66" s="126" t="s">
        <v>326</v>
      </c>
      <c r="D66" s="126" t="s">
        <v>326</v>
      </c>
      <c r="E66" s="126" t="s">
        <v>326</v>
      </c>
      <c r="F66" s="126" t="s">
        <v>685</v>
      </c>
      <c r="G66" s="120">
        <v>20000</v>
      </c>
      <c r="H66" s="120">
        <v>20000</v>
      </c>
      <c r="I66" s="120" t="s">
        <v>326</v>
      </c>
      <c r="J66" s="120">
        <v>136973.46</v>
      </c>
      <c r="K66" s="120" t="s">
        <v>326</v>
      </c>
      <c r="L66" s="120" t="s">
        <v>326</v>
      </c>
      <c r="M66" s="120" t="s">
        <v>326</v>
      </c>
      <c r="N66" s="120">
        <v>2643.5</v>
      </c>
      <c r="O66" s="120" t="s">
        <v>326</v>
      </c>
      <c r="P66" s="120">
        <v>20000</v>
      </c>
      <c r="Q66" s="120">
        <v>20000</v>
      </c>
      <c r="R66" s="120" t="s">
        <v>326</v>
      </c>
      <c r="S66" s="120">
        <v>139616.95999999999</v>
      </c>
      <c r="T66" s="120" t="s">
        <v>326</v>
      </c>
    </row>
    <row r="67" spans="1:20" ht="9.9499999999999993" customHeight="1" x14ac:dyDescent="0.2">
      <c r="A67" s="124" t="s">
        <v>19</v>
      </c>
      <c r="B67" s="124"/>
      <c r="C67" s="123" t="s">
        <v>326</v>
      </c>
      <c r="D67" s="123" t="s">
        <v>326</v>
      </c>
      <c r="E67" s="123" t="s">
        <v>326</v>
      </c>
      <c r="F67" s="123" t="s">
        <v>684</v>
      </c>
      <c r="G67" s="120">
        <v>20000</v>
      </c>
      <c r="H67" s="120">
        <v>20000</v>
      </c>
      <c r="I67" s="120" t="s">
        <v>326</v>
      </c>
      <c r="J67" s="120">
        <v>132597.76000000001</v>
      </c>
      <c r="K67" s="120" t="s">
        <v>326</v>
      </c>
      <c r="L67" s="120" t="s">
        <v>326</v>
      </c>
      <c r="M67" s="120" t="s">
        <v>326</v>
      </c>
      <c r="N67" s="120" t="s">
        <v>326</v>
      </c>
      <c r="O67" s="120" t="s">
        <v>326</v>
      </c>
      <c r="P67" s="120">
        <v>20000</v>
      </c>
      <c r="Q67" s="120">
        <v>20000</v>
      </c>
      <c r="R67" s="120" t="s">
        <v>326</v>
      </c>
      <c r="S67" s="120">
        <v>132597.76000000001</v>
      </c>
      <c r="T67" s="120" t="s">
        <v>326</v>
      </c>
    </row>
    <row r="68" spans="1:20" ht="25.15" customHeight="1" x14ac:dyDescent="0.2">
      <c r="A68" s="124" t="s">
        <v>79</v>
      </c>
      <c r="B68" s="124"/>
      <c r="C68" s="123" t="s">
        <v>326</v>
      </c>
      <c r="D68" s="123" t="s">
        <v>326</v>
      </c>
      <c r="E68" s="123" t="s">
        <v>326</v>
      </c>
      <c r="F68" s="123" t="s">
        <v>683</v>
      </c>
      <c r="G68" s="120" t="s">
        <v>326</v>
      </c>
      <c r="H68" s="120" t="s">
        <v>326</v>
      </c>
      <c r="I68" s="120" t="s">
        <v>326</v>
      </c>
      <c r="J68" s="120" t="s">
        <v>326</v>
      </c>
      <c r="K68" s="120" t="s">
        <v>326</v>
      </c>
      <c r="L68" s="120" t="s">
        <v>326</v>
      </c>
      <c r="M68" s="120" t="s">
        <v>326</v>
      </c>
      <c r="N68" s="120">
        <v>2643.5</v>
      </c>
      <c r="O68" s="120" t="s">
        <v>326</v>
      </c>
      <c r="P68" s="120" t="s">
        <v>326</v>
      </c>
      <c r="Q68" s="120" t="s">
        <v>326</v>
      </c>
      <c r="R68" s="120" t="s">
        <v>326</v>
      </c>
      <c r="S68" s="120">
        <v>2643.5</v>
      </c>
      <c r="T68" s="120" t="s">
        <v>326</v>
      </c>
    </row>
    <row r="69" spans="1:20" ht="52.9" customHeight="1" x14ac:dyDescent="0.2">
      <c r="A69" s="124" t="s">
        <v>682</v>
      </c>
      <c r="B69" s="124"/>
      <c r="C69" s="123" t="s">
        <v>326</v>
      </c>
      <c r="D69" s="123" t="s">
        <v>326</v>
      </c>
      <c r="E69" s="123" t="s">
        <v>326</v>
      </c>
      <c r="F69" s="123" t="s">
        <v>681</v>
      </c>
      <c r="G69" s="120" t="s">
        <v>326</v>
      </c>
      <c r="H69" s="120" t="s">
        <v>326</v>
      </c>
      <c r="I69" s="120" t="s">
        <v>326</v>
      </c>
      <c r="J69" s="120">
        <v>4375.7</v>
      </c>
      <c r="K69" s="120" t="s">
        <v>326</v>
      </c>
      <c r="L69" s="120" t="s">
        <v>326</v>
      </c>
      <c r="M69" s="120" t="s">
        <v>326</v>
      </c>
      <c r="N69" s="120" t="s">
        <v>326</v>
      </c>
      <c r="O69" s="120" t="s">
        <v>326</v>
      </c>
      <c r="P69" s="120" t="s">
        <v>326</v>
      </c>
      <c r="Q69" s="120" t="s">
        <v>326</v>
      </c>
      <c r="R69" s="120" t="s">
        <v>326</v>
      </c>
      <c r="S69" s="120">
        <v>4375.7</v>
      </c>
      <c r="T69" s="120" t="s">
        <v>326</v>
      </c>
    </row>
    <row r="70" spans="1:20" ht="13.9" customHeight="1" x14ac:dyDescent="0.2">
      <c r="A70" s="134" t="s">
        <v>80</v>
      </c>
      <c r="B70" s="134"/>
      <c r="C70" s="126" t="s">
        <v>326</v>
      </c>
      <c r="D70" s="126" t="s">
        <v>326</v>
      </c>
      <c r="E70" s="126" t="s">
        <v>326</v>
      </c>
      <c r="F70" s="126" t="s">
        <v>680</v>
      </c>
      <c r="G70" s="120" t="s">
        <v>326</v>
      </c>
      <c r="H70" s="120" t="s">
        <v>326</v>
      </c>
      <c r="I70" s="120" t="s">
        <v>326</v>
      </c>
      <c r="J70" s="120" t="s">
        <v>326</v>
      </c>
      <c r="K70" s="120" t="s">
        <v>326</v>
      </c>
      <c r="L70" s="120" t="s">
        <v>326</v>
      </c>
      <c r="M70" s="120" t="s">
        <v>326</v>
      </c>
      <c r="N70" s="120">
        <v>1005.88</v>
      </c>
      <c r="O70" s="120" t="s">
        <v>326</v>
      </c>
      <c r="P70" s="120" t="s">
        <v>326</v>
      </c>
      <c r="Q70" s="120" t="s">
        <v>326</v>
      </c>
      <c r="R70" s="120" t="s">
        <v>326</v>
      </c>
      <c r="S70" s="120">
        <v>1005.88</v>
      </c>
      <c r="T70" s="120" t="s">
        <v>326</v>
      </c>
    </row>
    <row r="71" spans="1:20" ht="20.25" customHeight="1" x14ac:dyDescent="0.2">
      <c r="A71" s="125" t="s">
        <v>679</v>
      </c>
      <c r="B71" s="125"/>
      <c r="C71" s="121" t="s">
        <v>326</v>
      </c>
      <c r="D71" s="121" t="s">
        <v>326</v>
      </c>
      <c r="E71" s="121" t="s">
        <v>326</v>
      </c>
      <c r="F71" s="121" t="s">
        <v>678</v>
      </c>
      <c r="G71" s="120" t="s">
        <v>326</v>
      </c>
      <c r="H71" s="120" t="s">
        <v>326</v>
      </c>
      <c r="I71" s="120" t="s">
        <v>326</v>
      </c>
      <c r="J71" s="120" t="s">
        <v>326</v>
      </c>
      <c r="K71" s="120">
        <v>2458643</v>
      </c>
      <c r="L71" s="120">
        <v>2458643</v>
      </c>
      <c r="M71" s="120">
        <v>2041476.28</v>
      </c>
      <c r="N71" s="120">
        <v>1975317.96</v>
      </c>
      <c r="O71" s="120" t="s">
        <v>326</v>
      </c>
      <c r="P71" s="120">
        <v>2458643</v>
      </c>
      <c r="Q71" s="120">
        <v>2458643</v>
      </c>
      <c r="R71" s="120">
        <v>2041476.28</v>
      </c>
      <c r="S71" s="120">
        <v>1975317.96</v>
      </c>
      <c r="T71" s="120" t="s">
        <v>326</v>
      </c>
    </row>
    <row r="72" spans="1:20" ht="13.9" customHeight="1" x14ac:dyDescent="0.2">
      <c r="A72" s="134" t="s">
        <v>82</v>
      </c>
      <c r="B72" s="134"/>
      <c r="C72" s="126" t="s">
        <v>326</v>
      </c>
      <c r="D72" s="126" t="s">
        <v>326</v>
      </c>
      <c r="E72" s="126" t="s">
        <v>326</v>
      </c>
      <c r="F72" s="126" t="s">
        <v>677</v>
      </c>
      <c r="G72" s="120" t="s">
        <v>326</v>
      </c>
      <c r="H72" s="120" t="s">
        <v>326</v>
      </c>
      <c r="I72" s="120" t="s">
        <v>326</v>
      </c>
      <c r="J72" s="120" t="s">
        <v>326</v>
      </c>
      <c r="K72" s="120">
        <v>2458643</v>
      </c>
      <c r="L72" s="120">
        <v>2458643</v>
      </c>
      <c r="M72" s="120">
        <v>1660245</v>
      </c>
      <c r="N72" s="120">
        <v>1594086.68</v>
      </c>
      <c r="O72" s="120" t="s">
        <v>326</v>
      </c>
      <c r="P72" s="120">
        <v>2458643</v>
      </c>
      <c r="Q72" s="120">
        <v>2458643</v>
      </c>
      <c r="R72" s="120">
        <v>1660245</v>
      </c>
      <c r="S72" s="120">
        <v>1594086.68</v>
      </c>
      <c r="T72" s="120" t="s">
        <v>326</v>
      </c>
    </row>
    <row r="73" spans="1:20" ht="28.5" customHeight="1" x14ac:dyDescent="0.2">
      <c r="A73" s="124" t="s">
        <v>83</v>
      </c>
      <c r="B73" s="124"/>
      <c r="C73" s="123" t="s">
        <v>326</v>
      </c>
      <c r="D73" s="123" t="s">
        <v>326</v>
      </c>
      <c r="E73" s="123" t="s">
        <v>326</v>
      </c>
      <c r="F73" s="123" t="s">
        <v>676</v>
      </c>
      <c r="G73" s="120" t="s">
        <v>326</v>
      </c>
      <c r="H73" s="120" t="s">
        <v>326</v>
      </c>
      <c r="I73" s="120" t="s">
        <v>326</v>
      </c>
      <c r="J73" s="120" t="s">
        <v>326</v>
      </c>
      <c r="K73" s="120">
        <v>2399107</v>
      </c>
      <c r="L73" s="120">
        <v>2399107</v>
      </c>
      <c r="M73" s="120">
        <v>1582625</v>
      </c>
      <c r="N73" s="120">
        <v>1514155.64</v>
      </c>
      <c r="O73" s="120" t="s">
        <v>326</v>
      </c>
      <c r="P73" s="120">
        <v>2399107</v>
      </c>
      <c r="Q73" s="120">
        <v>2399107</v>
      </c>
      <c r="R73" s="120">
        <v>1582625</v>
      </c>
      <c r="S73" s="120">
        <v>1514155.64</v>
      </c>
      <c r="T73" s="120" t="s">
        <v>326</v>
      </c>
    </row>
    <row r="74" spans="1:20" ht="19.5" customHeight="1" x14ac:dyDescent="0.2">
      <c r="A74" s="124" t="s">
        <v>675</v>
      </c>
      <c r="B74" s="124"/>
      <c r="C74" s="123" t="s">
        <v>326</v>
      </c>
      <c r="D74" s="123" t="s">
        <v>326</v>
      </c>
      <c r="E74" s="123" t="s">
        <v>326</v>
      </c>
      <c r="F74" s="123" t="s">
        <v>674</v>
      </c>
      <c r="G74" s="120" t="s">
        <v>326</v>
      </c>
      <c r="H74" s="120" t="s">
        <v>326</v>
      </c>
      <c r="I74" s="120" t="s">
        <v>326</v>
      </c>
      <c r="J74" s="120" t="s">
        <v>326</v>
      </c>
      <c r="K74" s="120">
        <v>59536</v>
      </c>
      <c r="L74" s="120">
        <v>59536</v>
      </c>
      <c r="M74" s="120">
        <v>58310</v>
      </c>
      <c r="N74" s="120">
        <v>60201.04</v>
      </c>
      <c r="O74" s="120" t="s">
        <v>326</v>
      </c>
      <c r="P74" s="120">
        <v>59536</v>
      </c>
      <c r="Q74" s="120">
        <v>59536</v>
      </c>
      <c r="R74" s="120">
        <v>58310</v>
      </c>
      <c r="S74" s="120">
        <v>60201.04</v>
      </c>
      <c r="T74" s="120" t="s">
        <v>326</v>
      </c>
    </row>
    <row r="75" spans="1:20" ht="31.5" customHeight="1" x14ac:dyDescent="0.2">
      <c r="A75" s="124" t="s">
        <v>85</v>
      </c>
      <c r="B75" s="124"/>
      <c r="C75" s="123" t="s">
        <v>326</v>
      </c>
      <c r="D75" s="123" t="s">
        <v>326</v>
      </c>
      <c r="E75" s="123" t="s">
        <v>326</v>
      </c>
      <c r="F75" s="123" t="s">
        <v>673</v>
      </c>
      <c r="G75" s="120" t="s">
        <v>326</v>
      </c>
      <c r="H75" s="120" t="s">
        <v>326</v>
      </c>
      <c r="I75" s="120" t="s">
        <v>326</v>
      </c>
      <c r="J75" s="120" t="s">
        <v>326</v>
      </c>
      <c r="K75" s="120" t="s">
        <v>326</v>
      </c>
      <c r="L75" s="120" t="s">
        <v>326</v>
      </c>
      <c r="M75" s="120">
        <v>19310</v>
      </c>
      <c r="N75" s="120">
        <v>19730</v>
      </c>
      <c r="O75" s="120" t="s">
        <v>326</v>
      </c>
      <c r="P75" s="120" t="s">
        <v>326</v>
      </c>
      <c r="Q75" s="120" t="s">
        <v>326</v>
      </c>
      <c r="R75" s="120">
        <v>19310</v>
      </c>
      <c r="S75" s="120">
        <v>19730</v>
      </c>
      <c r="T75" s="120" t="s">
        <v>326</v>
      </c>
    </row>
    <row r="76" spans="1:20" ht="25.5" customHeight="1" x14ac:dyDescent="0.2">
      <c r="A76" s="134" t="s">
        <v>86</v>
      </c>
      <c r="B76" s="134"/>
      <c r="C76" s="126" t="s">
        <v>326</v>
      </c>
      <c r="D76" s="126" t="s">
        <v>326</v>
      </c>
      <c r="E76" s="126" t="s">
        <v>326</v>
      </c>
      <c r="F76" s="126" t="s">
        <v>672</v>
      </c>
      <c r="G76" s="120" t="s">
        <v>326</v>
      </c>
      <c r="H76" s="120" t="s">
        <v>326</v>
      </c>
      <c r="I76" s="120" t="s">
        <v>326</v>
      </c>
      <c r="J76" s="120" t="s">
        <v>326</v>
      </c>
      <c r="K76" s="120" t="s">
        <v>326</v>
      </c>
      <c r="L76" s="120" t="s">
        <v>326</v>
      </c>
      <c r="M76" s="120">
        <v>381231.28</v>
      </c>
      <c r="N76" s="120">
        <v>381231.28</v>
      </c>
      <c r="O76" s="120" t="s">
        <v>326</v>
      </c>
      <c r="P76" s="120" t="s">
        <v>326</v>
      </c>
      <c r="Q76" s="120" t="s">
        <v>326</v>
      </c>
      <c r="R76" s="120">
        <v>381231.28</v>
      </c>
      <c r="S76" s="120">
        <v>381231.28</v>
      </c>
      <c r="T76" s="120" t="s">
        <v>326</v>
      </c>
    </row>
    <row r="77" spans="1:20" ht="24" customHeight="1" x14ac:dyDescent="0.2">
      <c r="A77" s="124" t="s">
        <v>87</v>
      </c>
      <c r="B77" s="124"/>
      <c r="C77" s="123" t="s">
        <v>326</v>
      </c>
      <c r="D77" s="123" t="s">
        <v>326</v>
      </c>
      <c r="E77" s="123" t="s">
        <v>326</v>
      </c>
      <c r="F77" s="123" t="s">
        <v>671</v>
      </c>
      <c r="G77" s="120" t="s">
        <v>326</v>
      </c>
      <c r="H77" s="120" t="s">
        <v>326</v>
      </c>
      <c r="I77" s="120" t="s">
        <v>326</v>
      </c>
      <c r="J77" s="120" t="s">
        <v>326</v>
      </c>
      <c r="K77" s="120" t="s">
        <v>326</v>
      </c>
      <c r="L77" s="120" t="s">
        <v>326</v>
      </c>
      <c r="M77" s="120">
        <v>381231.28</v>
      </c>
      <c r="N77" s="120">
        <v>381231.28</v>
      </c>
      <c r="O77" s="120" t="s">
        <v>326</v>
      </c>
      <c r="P77" s="120" t="s">
        <v>326</v>
      </c>
      <c r="Q77" s="120" t="s">
        <v>326</v>
      </c>
      <c r="R77" s="120">
        <v>381231.28</v>
      </c>
      <c r="S77" s="120">
        <v>381231.28</v>
      </c>
      <c r="T77" s="120" t="s">
        <v>326</v>
      </c>
    </row>
    <row r="78" spans="1:20" ht="16.350000000000001" customHeight="1" x14ac:dyDescent="0.2">
      <c r="A78" s="122" t="s">
        <v>670</v>
      </c>
      <c r="B78" s="122"/>
      <c r="C78" s="121" t="s">
        <v>326</v>
      </c>
      <c r="D78" s="121" t="s">
        <v>326</v>
      </c>
      <c r="E78" s="121" t="s">
        <v>326</v>
      </c>
      <c r="F78" s="121" t="s">
        <v>669</v>
      </c>
      <c r="G78" s="120">
        <v>86515245</v>
      </c>
      <c r="H78" s="120">
        <v>86515245</v>
      </c>
      <c r="I78" s="120" t="s">
        <v>326</v>
      </c>
      <c r="J78" s="120">
        <v>78556128.319999993</v>
      </c>
      <c r="K78" s="120">
        <v>15545553</v>
      </c>
      <c r="L78" s="120">
        <v>15545553</v>
      </c>
      <c r="M78" s="120">
        <v>2041476.28</v>
      </c>
      <c r="N78" s="120">
        <v>19207516.559999999</v>
      </c>
      <c r="O78" s="120" t="s">
        <v>326</v>
      </c>
      <c r="P78" s="120">
        <v>102060798</v>
      </c>
      <c r="Q78" s="120">
        <v>102060798</v>
      </c>
      <c r="R78" s="120">
        <v>2041476.28</v>
      </c>
      <c r="S78" s="120">
        <v>97763644.879999995</v>
      </c>
      <c r="T78" s="120" t="s">
        <v>326</v>
      </c>
    </row>
    <row r="79" spans="1:20" ht="12.95" customHeight="1" x14ac:dyDescent="0.2">
      <c r="A79" s="122" t="s">
        <v>32</v>
      </c>
      <c r="B79" s="122"/>
      <c r="C79" s="121" t="s">
        <v>326</v>
      </c>
      <c r="D79" s="121" t="s">
        <v>326</v>
      </c>
      <c r="E79" s="121" t="s">
        <v>326</v>
      </c>
      <c r="F79" s="121" t="s">
        <v>668</v>
      </c>
      <c r="G79" s="120">
        <v>41975800</v>
      </c>
      <c r="H79" s="120">
        <v>41975800</v>
      </c>
      <c r="I79" s="120" t="s">
        <v>326</v>
      </c>
      <c r="J79" s="120">
        <v>41975800</v>
      </c>
      <c r="K79" s="120" t="s">
        <v>326</v>
      </c>
      <c r="L79" s="120" t="s">
        <v>326</v>
      </c>
      <c r="M79" s="120" t="s">
        <v>326</v>
      </c>
      <c r="N79" s="120" t="s">
        <v>326</v>
      </c>
      <c r="O79" s="120" t="s">
        <v>326</v>
      </c>
      <c r="P79" s="120">
        <v>41975800</v>
      </c>
      <c r="Q79" s="120">
        <v>41975800</v>
      </c>
      <c r="R79" s="120" t="s">
        <v>326</v>
      </c>
      <c r="S79" s="120">
        <v>41975800</v>
      </c>
      <c r="T79" s="120" t="s">
        <v>326</v>
      </c>
    </row>
    <row r="80" spans="1:20" ht="12.95" customHeight="1" x14ac:dyDescent="0.2">
      <c r="A80" s="125" t="s">
        <v>33</v>
      </c>
      <c r="B80" s="125"/>
      <c r="C80" s="121" t="s">
        <v>326</v>
      </c>
      <c r="D80" s="121" t="s">
        <v>326</v>
      </c>
      <c r="E80" s="121" t="s">
        <v>326</v>
      </c>
      <c r="F80" s="121" t="s">
        <v>667</v>
      </c>
      <c r="G80" s="120">
        <v>41975800</v>
      </c>
      <c r="H80" s="120">
        <v>41975800</v>
      </c>
      <c r="I80" s="120" t="s">
        <v>326</v>
      </c>
      <c r="J80" s="120">
        <v>41975800</v>
      </c>
      <c r="K80" s="120" t="s">
        <v>326</v>
      </c>
      <c r="L80" s="120" t="s">
        <v>326</v>
      </c>
      <c r="M80" s="120" t="s">
        <v>326</v>
      </c>
      <c r="N80" s="120" t="s">
        <v>326</v>
      </c>
      <c r="O80" s="120" t="s">
        <v>326</v>
      </c>
      <c r="P80" s="120">
        <v>41975800</v>
      </c>
      <c r="Q80" s="120">
        <v>41975800</v>
      </c>
      <c r="R80" s="120" t="s">
        <v>326</v>
      </c>
      <c r="S80" s="120">
        <v>41975800</v>
      </c>
      <c r="T80" s="120" t="s">
        <v>326</v>
      </c>
    </row>
    <row r="81" spans="1:20" ht="12.95" customHeight="1" x14ac:dyDescent="0.2">
      <c r="A81" s="134" t="s">
        <v>328</v>
      </c>
      <c r="B81" s="134"/>
      <c r="C81" s="126" t="s">
        <v>326</v>
      </c>
      <c r="D81" s="126" t="s">
        <v>326</v>
      </c>
      <c r="E81" s="126" t="s">
        <v>326</v>
      </c>
      <c r="F81" s="126" t="s">
        <v>666</v>
      </c>
      <c r="G81" s="120">
        <v>1274300</v>
      </c>
      <c r="H81" s="120">
        <v>1274300</v>
      </c>
      <c r="I81" s="120" t="s">
        <v>326</v>
      </c>
      <c r="J81" s="120">
        <v>1274300</v>
      </c>
      <c r="K81" s="120" t="s">
        <v>326</v>
      </c>
      <c r="L81" s="120" t="s">
        <v>326</v>
      </c>
      <c r="M81" s="120" t="s">
        <v>326</v>
      </c>
      <c r="N81" s="120" t="s">
        <v>326</v>
      </c>
      <c r="O81" s="120" t="s">
        <v>326</v>
      </c>
      <c r="P81" s="120">
        <v>1274300</v>
      </c>
      <c r="Q81" s="120">
        <v>1274300</v>
      </c>
      <c r="R81" s="120" t="s">
        <v>326</v>
      </c>
      <c r="S81" s="120">
        <v>1274300</v>
      </c>
      <c r="T81" s="120" t="s">
        <v>326</v>
      </c>
    </row>
    <row r="82" spans="1:20" ht="12.95" customHeight="1" x14ac:dyDescent="0.2">
      <c r="A82" s="124" t="s">
        <v>329</v>
      </c>
      <c r="B82" s="124"/>
      <c r="C82" s="123" t="s">
        <v>326</v>
      </c>
      <c r="D82" s="123" t="s">
        <v>326</v>
      </c>
      <c r="E82" s="123" t="s">
        <v>326</v>
      </c>
      <c r="F82" s="123" t="s">
        <v>665</v>
      </c>
      <c r="G82" s="120">
        <v>1274300</v>
      </c>
      <c r="H82" s="120">
        <v>1274300</v>
      </c>
      <c r="I82" s="120" t="s">
        <v>326</v>
      </c>
      <c r="J82" s="120">
        <v>1274300</v>
      </c>
      <c r="K82" s="120" t="s">
        <v>326</v>
      </c>
      <c r="L82" s="120" t="s">
        <v>326</v>
      </c>
      <c r="M82" s="120" t="s">
        <v>326</v>
      </c>
      <c r="N82" s="120" t="s">
        <v>326</v>
      </c>
      <c r="O82" s="120" t="s">
        <v>326</v>
      </c>
      <c r="P82" s="120">
        <v>1274300</v>
      </c>
      <c r="Q82" s="120">
        <v>1274300</v>
      </c>
      <c r="R82" s="120" t="s">
        <v>326</v>
      </c>
      <c r="S82" s="120">
        <v>1274300</v>
      </c>
      <c r="T82" s="120" t="s">
        <v>326</v>
      </c>
    </row>
    <row r="83" spans="1:20" ht="12.95" customHeight="1" x14ac:dyDescent="0.2">
      <c r="A83" s="134" t="s">
        <v>664</v>
      </c>
      <c r="B83" s="134"/>
      <c r="C83" s="126" t="s">
        <v>326</v>
      </c>
      <c r="D83" s="126" t="s">
        <v>326</v>
      </c>
      <c r="E83" s="126" t="s">
        <v>326</v>
      </c>
      <c r="F83" s="126" t="s">
        <v>663</v>
      </c>
      <c r="G83" s="120">
        <v>40701500</v>
      </c>
      <c r="H83" s="120">
        <v>40701500</v>
      </c>
      <c r="I83" s="120" t="s">
        <v>326</v>
      </c>
      <c r="J83" s="120">
        <v>40701500</v>
      </c>
      <c r="K83" s="120" t="s">
        <v>326</v>
      </c>
      <c r="L83" s="120" t="s">
        <v>326</v>
      </c>
      <c r="M83" s="120" t="s">
        <v>326</v>
      </c>
      <c r="N83" s="120" t="s">
        <v>326</v>
      </c>
      <c r="O83" s="120" t="s">
        <v>326</v>
      </c>
      <c r="P83" s="120">
        <v>40701500</v>
      </c>
      <c r="Q83" s="120">
        <v>40701500</v>
      </c>
      <c r="R83" s="120" t="s">
        <v>326</v>
      </c>
      <c r="S83" s="120">
        <v>40701500</v>
      </c>
      <c r="T83" s="120" t="s">
        <v>326</v>
      </c>
    </row>
    <row r="84" spans="1:20" ht="21" customHeight="1" x14ac:dyDescent="0.2">
      <c r="A84" s="124" t="s">
        <v>662</v>
      </c>
      <c r="B84" s="124"/>
      <c r="C84" s="123" t="s">
        <v>326</v>
      </c>
      <c r="D84" s="123" t="s">
        <v>326</v>
      </c>
      <c r="E84" s="123" t="s">
        <v>326</v>
      </c>
      <c r="F84" s="123" t="s">
        <v>661</v>
      </c>
      <c r="G84" s="120">
        <v>37249100</v>
      </c>
      <c r="H84" s="120">
        <v>37249100</v>
      </c>
      <c r="I84" s="120" t="s">
        <v>326</v>
      </c>
      <c r="J84" s="120">
        <v>37249100</v>
      </c>
      <c r="K84" s="120" t="s">
        <v>326</v>
      </c>
      <c r="L84" s="120" t="s">
        <v>326</v>
      </c>
      <c r="M84" s="120" t="s">
        <v>326</v>
      </c>
      <c r="N84" s="120" t="s">
        <v>326</v>
      </c>
      <c r="O84" s="120" t="s">
        <v>326</v>
      </c>
      <c r="P84" s="120">
        <v>37249100</v>
      </c>
      <c r="Q84" s="120">
        <v>37249100</v>
      </c>
      <c r="R84" s="120" t="s">
        <v>326</v>
      </c>
      <c r="S84" s="120">
        <v>37249100</v>
      </c>
      <c r="T84" s="120" t="s">
        <v>326</v>
      </c>
    </row>
    <row r="85" spans="1:20" ht="24.75" customHeight="1" x14ac:dyDescent="0.2">
      <c r="A85" s="124" t="s">
        <v>66</v>
      </c>
      <c r="B85" s="124"/>
      <c r="C85" s="123" t="s">
        <v>326</v>
      </c>
      <c r="D85" s="123" t="s">
        <v>326</v>
      </c>
      <c r="E85" s="123" t="s">
        <v>326</v>
      </c>
      <c r="F85" s="123" t="s">
        <v>660</v>
      </c>
      <c r="G85" s="120">
        <v>3452400</v>
      </c>
      <c r="H85" s="120">
        <v>3452400</v>
      </c>
      <c r="I85" s="120" t="s">
        <v>326</v>
      </c>
      <c r="J85" s="120">
        <v>3452400</v>
      </c>
      <c r="K85" s="120" t="s">
        <v>326</v>
      </c>
      <c r="L85" s="120" t="s">
        <v>326</v>
      </c>
      <c r="M85" s="120" t="s">
        <v>326</v>
      </c>
      <c r="N85" s="120" t="s">
        <v>326</v>
      </c>
      <c r="O85" s="120" t="s">
        <v>326</v>
      </c>
      <c r="P85" s="120">
        <v>3452400</v>
      </c>
      <c r="Q85" s="120">
        <v>3452400</v>
      </c>
      <c r="R85" s="120" t="s">
        <v>326</v>
      </c>
      <c r="S85" s="120">
        <v>3452400</v>
      </c>
      <c r="T85" s="120" t="s">
        <v>326</v>
      </c>
    </row>
    <row r="86" spans="1:20" ht="22.9" customHeight="1" x14ac:dyDescent="0.2">
      <c r="A86" s="122" t="s">
        <v>659</v>
      </c>
      <c r="B86" s="122"/>
      <c r="C86" s="121" t="s">
        <v>326</v>
      </c>
      <c r="D86" s="121" t="s">
        <v>326</v>
      </c>
      <c r="E86" s="121" t="s">
        <v>326</v>
      </c>
      <c r="F86" s="121" t="s">
        <v>658</v>
      </c>
      <c r="G86" s="120">
        <v>128491045</v>
      </c>
      <c r="H86" s="120">
        <v>128491045</v>
      </c>
      <c r="I86" s="120" t="s">
        <v>326</v>
      </c>
      <c r="J86" s="120">
        <v>120531928.31999999</v>
      </c>
      <c r="K86" s="120">
        <v>15545553</v>
      </c>
      <c r="L86" s="120">
        <v>15545553</v>
      </c>
      <c r="M86" s="120">
        <v>2041476.28</v>
      </c>
      <c r="N86" s="120">
        <v>19207516.559999999</v>
      </c>
      <c r="O86" s="120" t="s">
        <v>326</v>
      </c>
      <c r="P86" s="120">
        <v>144036598</v>
      </c>
      <c r="Q86" s="120">
        <v>144036598</v>
      </c>
      <c r="R86" s="120">
        <v>2041476.28</v>
      </c>
      <c r="S86" s="120">
        <v>139739444.88</v>
      </c>
      <c r="T86" s="120" t="s">
        <v>326</v>
      </c>
    </row>
    <row r="87" spans="1:20" ht="22.5" customHeight="1" x14ac:dyDescent="0.2">
      <c r="A87" s="134" t="s">
        <v>34</v>
      </c>
      <c r="B87" s="134"/>
      <c r="C87" s="126" t="s">
        <v>326</v>
      </c>
      <c r="D87" s="126" t="s">
        <v>326</v>
      </c>
      <c r="E87" s="126" t="s">
        <v>326</v>
      </c>
      <c r="F87" s="126" t="s">
        <v>657</v>
      </c>
      <c r="G87" s="120">
        <v>4618575</v>
      </c>
      <c r="H87" s="120">
        <v>4618575</v>
      </c>
      <c r="I87" s="120" t="s">
        <v>326</v>
      </c>
      <c r="J87" s="120">
        <v>4618575</v>
      </c>
      <c r="K87" s="120" t="s">
        <v>326</v>
      </c>
      <c r="L87" s="120" t="s">
        <v>326</v>
      </c>
      <c r="M87" s="120" t="s">
        <v>326</v>
      </c>
      <c r="N87" s="120" t="s">
        <v>326</v>
      </c>
      <c r="O87" s="120" t="s">
        <v>326</v>
      </c>
      <c r="P87" s="120">
        <v>4618575</v>
      </c>
      <c r="Q87" s="120">
        <v>4618575</v>
      </c>
      <c r="R87" s="120" t="s">
        <v>326</v>
      </c>
      <c r="S87" s="120">
        <v>4618575</v>
      </c>
      <c r="T87" s="120" t="s">
        <v>326</v>
      </c>
    </row>
    <row r="88" spans="1:20" ht="25.15" customHeight="1" x14ac:dyDescent="0.2">
      <c r="A88" s="124" t="s">
        <v>656</v>
      </c>
      <c r="B88" s="124"/>
      <c r="C88" s="123" t="s">
        <v>326</v>
      </c>
      <c r="D88" s="123" t="s">
        <v>326</v>
      </c>
      <c r="E88" s="123" t="s">
        <v>326</v>
      </c>
      <c r="F88" s="123" t="s">
        <v>655</v>
      </c>
      <c r="G88" s="120">
        <v>4616087</v>
      </c>
      <c r="H88" s="120">
        <v>4616087</v>
      </c>
      <c r="I88" s="120" t="s">
        <v>326</v>
      </c>
      <c r="J88" s="120">
        <v>4616087</v>
      </c>
      <c r="K88" s="120" t="s">
        <v>326</v>
      </c>
      <c r="L88" s="120" t="s">
        <v>326</v>
      </c>
      <c r="M88" s="120" t="s">
        <v>326</v>
      </c>
      <c r="N88" s="120" t="s">
        <v>326</v>
      </c>
      <c r="O88" s="120" t="s">
        <v>326</v>
      </c>
      <c r="P88" s="120">
        <v>4616087</v>
      </c>
      <c r="Q88" s="120">
        <v>4616087</v>
      </c>
      <c r="R88" s="120" t="s">
        <v>326</v>
      </c>
      <c r="S88" s="120">
        <v>4616087</v>
      </c>
      <c r="T88" s="120" t="s">
        <v>326</v>
      </c>
    </row>
    <row r="89" spans="1:20" ht="23.25" customHeight="1" x14ac:dyDescent="0.2">
      <c r="A89" s="124" t="s">
        <v>654</v>
      </c>
      <c r="B89" s="124"/>
      <c r="C89" s="123" t="s">
        <v>326</v>
      </c>
      <c r="D89" s="123" t="s">
        <v>326</v>
      </c>
      <c r="E89" s="123" t="s">
        <v>326</v>
      </c>
      <c r="F89" s="123" t="s">
        <v>653</v>
      </c>
      <c r="G89" s="120">
        <v>2488</v>
      </c>
      <c r="H89" s="120">
        <v>2488</v>
      </c>
      <c r="I89" s="120" t="s">
        <v>326</v>
      </c>
      <c r="J89" s="120">
        <v>2488</v>
      </c>
      <c r="K89" s="120" t="s">
        <v>326</v>
      </c>
      <c r="L89" s="120" t="s">
        <v>326</v>
      </c>
      <c r="M89" s="120" t="s">
        <v>326</v>
      </c>
      <c r="N89" s="120" t="s">
        <v>326</v>
      </c>
      <c r="O89" s="120" t="s">
        <v>326</v>
      </c>
      <c r="P89" s="120">
        <v>2488</v>
      </c>
      <c r="Q89" s="120">
        <v>2488</v>
      </c>
      <c r="R89" s="120" t="s">
        <v>326</v>
      </c>
      <c r="S89" s="120">
        <v>2488</v>
      </c>
      <c r="T89" s="120" t="s">
        <v>326</v>
      </c>
    </row>
    <row r="90" spans="1:20" ht="27" customHeight="1" x14ac:dyDescent="0.2">
      <c r="A90" s="134" t="s">
        <v>36</v>
      </c>
      <c r="B90" s="134"/>
      <c r="C90" s="126" t="s">
        <v>326</v>
      </c>
      <c r="D90" s="126" t="s">
        <v>326</v>
      </c>
      <c r="E90" s="126" t="s">
        <v>326</v>
      </c>
      <c r="F90" s="126" t="s">
        <v>652</v>
      </c>
      <c r="G90" s="120">
        <v>2140991</v>
      </c>
      <c r="H90" s="120">
        <v>2140991</v>
      </c>
      <c r="I90" s="120" t="s">
        <v>326</v>
      </c>
      <c r="J90" s="120">
        <v>2088288.17</v>
      </c>
      <c r="K90" s="120" t="s">
        <v>326</v>
      </c>
      <c r="L90" s="120" t="s">
        <v>326</v>
      </c>
      <c r="M90" s="120" t="s">
        <v>326</v>
      </c>
      <c r="N90" s="120" t="s">
        <v>326</v>
      </c>
      <c r="O90" s="120" t="s">
        <v>326</v>
      </c>
      <c r="P90" s="120">
        <v>2140991</v>
      </c>
      <c r="Q90" s="120">
        <v>2140991</v>
      </c>
      <c r="R90" s="120" t="s">
        <v>326</v>
      </c>
      <c r="S90" s="120">
        <v>2088288.17</v>
      </c>
      <c r="T90" s="120" t="s">
        <v>326</v>
      </c>
    </row>
    <row r="91" spans="1:20" ht="25.15" customHeight="1" x14ac:dyDescent="0.2">
      <c r="A91" s="124" t="s">
        <v>37</v>
      </c>
      <c r="B91" s="124"/>
      <c r="C91" s="123" t="s">
        <v>326</v>
      </c>
      <c r="D91" s="123" t="s">
        <v>326</v>
      </c>
      <c r="E91" s="123" t="s">
        <v>326</v>
      </c>
      <c r="F91" s="123" t="s">
        <v>651</v>
      </c>
      <c r="G91" s="120">
        <v>212000</v>
      </c>
      <c r="H91" s="120">
        <v>212000</v>
      </c>
      <c r="I91" s="120" t="s">
        <v>326</v>
      </c>
      <c r="J91" s="120">
        <v>212000</v>
      </c>
      <c r="K91" s="120" t="s">
        <v>326</v>
      </c>
      <c r="L91" s="120" t="s">
        <v>326</v>
      </c>
      <c r="M91" s="120" t="s">
        <v>326</v>
      </c>
      <c r="N91" s="120" t="s">
        <v>326</v>
      </c>
      <c r="O91" s="120" t="s">
        <v>326</v>
      </c>
      <c r="P91" s="120">
        <v>212000</v>
      </c>
      <c r="Q91" s="120">
        <v>212000</v>
      </c>
      <c r="R91" s="120" t="s">
        <v>326</v>
      </c>
      <c r="S91" s="120">
        <v>212000</v>
      </c>
      <c r="T91" s="120" t="s">
        <v>326</v>
      </c>
    </row>
    <row r="92" spans="1:20" ht="25.15" customHeight="1" x14ac:dyDescent="0.2">
      <c r="A92" s="124" t="s">
        <v>650</v>
      </c>
      <c r="B92" s="124"/>
      <c r="C92" s="123" t="s">
        <v>326</v>
      </c>
      <c r="D92" s="123" t="s">
        <v>326</v>
      </c>
      <c r="E92" s="123" t="s">
        <v>326</v>
      </c>
      <c r="F92" s="123" t="s">
        <v>649</v>
      </c>
      <c r="G92" s="120">
        <v>710696</v>
      </c>
      <c r="H92" s="120">
        <v>710696</v>
      </c>
      <c r="I92" s="120" t="s">
        <v>326</v>
      </c>
      <c r="J92" s="120">
        <v>709794</v>
      </c>
      <c r="K92" s="120" t="s">
        <v>326</v>
      </c>
      <c r="L92" s="120" t="s">
        <v>326</v>
      </c>
      <c r="M92" s="120" t="s">
        <v>326</v>
      </c>
      <c r="N92" s="120" t="s">
        <v>326</v>
      </c>
      <c r="O92" s="120" t="s">
        <v>326</v>
      </c>
      <c r="P92" s="120">
        <v>710696</v>
      </c>
      <c r="Q92" s="120">
        <v>710696</v>
      </c>
      <c r="R92" s="120" t="s">
        <v>326</v>
      </c>
      <c r="S92" s="120">
        <v>709794</v>
      </c>
      <c r="T92" s="120" t="s">
        <v>326</v>
      </c>
    </row>
    <row r="93" spans="1:20" ht="33" customHeight="1" x14ac:dyDescent="0.2">
      <c r="A93" s="124" t="s">
        <v>332</v>
      </c>
      <c r="B93" s="124"/>
      <c r="C93" s="123" t="s">
        <v>326</v>
      </c>
      <c r="D93" s="123" t="s">
        <v>326</v>
      </c>
      <c r="E93" s="123" t="s">
        <v>326</v>
      </c>
      <c r="F93" s="123" t="s">
        <v>648</v>
      </c>
      <c r="G93" s="120">
        <v>748295</v>
      </c>
      <c r="H93" s="120">
        <v>748295</v>
      </c>
      <c r="I93" s="120" t="s">
        <v>326</v>
      </c>
      <c r="J93" s="120">
        <v>696494.17</v>
      </c>
      <c r="K93" s="120" t="s">
        <v>326</v>
      </c>
      <c r="L93" s="120" t="s">
        <v>326</v>
      </c>
      <c r="M93" s="120" t="s">
        <v>326</v>
      </c>
      <c r="N93" s="120" t="s">
        <v>326</v>
      </c>
      <c r="O93" s="120" t="s">
        <v>326</v>
      </c>
      <c r="P93" s="120">
        <v>748295</v>
      </c>
      <c r="Q93" s="120">
        <v>748295</v>
      </c>
      <c r="R93" s="120" t="s">
        <v>326</v>
      </c>
      <c r="S93" s="120">
        <v>696494.17</v>
      </c>
      <c r="T93" s="120" t="s">
        <v>326</v>
      </c>
    </row>
    <row r="94" spans="1:20" ht="21.75" customHeight="1" x14ac:dyDescent="0.2">
      <c r="A94" s="124" t="s">
        <v>39</v>
      </c>
      <c r="B94" s="124"/>
      <c r="C94" s="123" t="s">
        <v>326</v>
      </c>
      <c r="D94" s="123" t="s">
        <v>326</v>
      </c>
      <c r="E94" s="123" t="s">
        <v>326</v>
      </c>
      <c r="F94" s="123" t="s">
        <v>647</v>
      </c>
      <c r="G94" s="120">
        <v>470000</v>
      </c>
      <c r="H94" s="120">
        <v>470000</v>
      </c>
      <c r="I94" s="120" t="s">
        <v>326</v>
      </c>
      <c r="J94" s="120">
        <v>470000</v>
      </c>
      <c r="K94" s="120" t="s">
        <v>326</v>
      </c>
      <c r="L94" s="120" t="s">
        <v>326</v>
      </c>
      <c r="M94" s="120" t="s">
        <v>326</v>
      </c>
      <c r="N94" s="120" t="s">
        <v>326</v>
      </c>
      <c r="O94" s="120" t="s">
        <v>326</v>
      </c>
      <c r="P94" s="120">
        <v>470000</v>
      </c>
      <c r="Q94" s="120">
        <v>470000</v>
      </c>
      <c r="R94" s="120" t="s">
        <v>326</v>
      </c>
      <c r="S94" s="120">
        <v>470000</v>
      </c>
      <c r="T94" s="120" t="s">
        <v>326</v>
      </c>
    </row>
    <row r="95" spans="1:20" ht="18" customHeight="1" x14ac:dyDescent="0.2">
      <c r="A95" s="133" t="s">
        <v>533</v>
      </c>
      <c r="B95" s="133"/>
      <c r="C95" s="132" t="s">
        <v>326</v>
      </c>
      <c r="D95" s="132" t="s">
        <v>326</v>
      </c>
      <c r="E95" s="132" t="s">
        <v>326</v>
      </c>
      <c r="F95" s="132" t="s">
        <v>646</v>
      </c>
      <c r="G95" s="131">
        <v>135250611</v>
      </c>
      <c r="H95" s="131">
        <v>135250611</v>
      </c>
      <c r="I95" s="131" t="s">
        <v>326</v>
      </c>
      <c r="J95" s="131">
        <v>127238791.48999999</v>
      </c>
      <c r="K95" s="131">
        <v>15545553</v>
      </c>
      <c r="L95" s="131">
        <v>15545553</v>
      </c>
      <c r="M95" s="131">
        <v>2041476.28</v>
      </c>
      <c r="N95" s="131">
        <v>19207516.559999999</v>
      </c>
      <c r="O95" s="131" t="s">
        <v>326</v>
      </c>
      <c r="P95" s="131">
        <v>150796164</v>
      </c>
      <c r="Q95" s="131">
        <v>150796164</v>
      </c>
      <c r="R95" s="131">
        <v>2041476.28</v>
      </c>
      <c r="S95" s="131">
        <v>146446308.05000001</v>
      </c>
      <c r="T95" s="131" t="s">
        <v>326</v>
      </c>
    </row>
    <row r="96" spans="1:20" ht="16.5" customHeight="1" x14ac:dyDescent="0.2">
      <c r="A96" s="122" t="s">
        <v>645</v>
      </c>
      <c r="B96" s="122"/>
      <c r="C96" s="121" t="s">
        <v>326</v>
      </c>
      <c r="D96" s="121" t="s">
        <v>326</v>
      </c>
      <c r="E96" s="130" t="s">
        <v>326</v>
      </c>
      <c r="F96" s="121" t="s">
        <v>326</v>
      </c>
      <c r="G96" s="129" t="s">
        <v>326</v>
      </c>
      <c r="H96" s="129" t="s">
        <v>326</v>
      </c>
      <c r="I96" s="120" t="s">
        <v>326</v>
      </c>
      <c r="J96" s="120" t="s">
        <v>326</v>
      </c>
      <c r="K96" s="120" t="s">
        <v>326</v>
      </c>
      <c r="L96" s="120" t="s">
        <v>326</v>
      </c>
      <c r="M96" s="120" t="s">
        <v>326</v>
      </c>
      <c r="N96" s="120" t="s">
        <v>326</v>
      </c>
      <c r="O96" s="128" t="s">
        <v>326</v>
      </c>
      <c r="P96" s="128" t="s">
        <v>326</v>
      </c>
      <c r="Q96" s="128" t="s">
        <v>326</v>
      </c>
      <c r="R96" s="128" t="s">
        <v>326</v>
      </c>
      <c r="S96" s="128" t="s">
        <v>326</v>
      </c>
      <c r="T96" s="128" t="s">
        <v>326</v>
      </c>
    </row>
    <row r="97" spans="1:20" ht="16.5" customHeight="1" x14ac:dyDescent="0.2">
      <c r="A97" s="122" t="s">
        <v>98</v>
      </c>
      <c r="B97" s="122"/>
      <c r="C97" s="121" t="s">
        <v>326</v>
      </c>
      <c r="D97" s="121" t="s">
        <v>97</v>
      </c>
      <c r="E97" s="121" t="s">
        <v>326</v>
      </c>
      <c r="F97" s="121" t="s">
        <v>326</v>
      </c>
      <c r="G97" s="120">
        <v>20199472</v>
      </c>
      <c r="H97" s="120">
        <v>20199472</v>
      </c>
      <c r="I97" s="120">
        <v>20199472</v>
      </c>
      <c r="J97" s="120">
        <v>18394289.149999999</v>
      </c>
      <c r="K97" s="120">
        <v>1881</v>
      </c>
      <c r="L97" s="120">
        <v>1881</v>
      </c>
      <c r="M97" s="120">
        <v>32461</v>
      </c>
      <c r="N97" s="120">
        <v>27101.25</v>
      </c>
      <c r="O97" s="120" t="s">
        <v>326</v>
      </c>
      <c r="P97" s="120">
        <v>20201353</v>
      </c>
      <c r="Q97" s="120">
        <v>20201353</v>
      </c>
      <c r="R97" s="120">
        <v>20231933</v>
      </c>
      <c r="S97" s="120">
        <v>18421390.399999999</v>
      </c>
      <c r="T97" s="120" t="s">
        <v>326</v>
      </c>
    </row>
    <row r="98" spans="1:20" ht="25.15" customHeight="1" x14ac:dyDescent="0.2">
      <c r="A98" s="122" t="s">
        <v>142</v>
      </c>
      <c r="B98" s="122"/>
      <c r="C98" s="121" t="s">
        <v>644</v>
      </c>
      <c r="D98" s="121" t="s">
        <v>141</v>
      </c>
      <c r="E98" s="121" t="s">
        <v>643</v>
      </c>
      <c r="F98" s="121" t="s">
        <v>326</v>
      </c>
      <c r="G98" s="120">
        <v>19451177</v>
      </c>
      <c r="H98" s="120">
        <v>19451177</v>
      </c>
      <c r="I98" s="120">
        <v>19451177</v>
      </c>
      <c r="J98" s="120">
        <v>17697794.98</v>
      </c>
      <c r="K98" s="120">
        <v>1881</v>
      </c>
      <c r="L98" s="120">
        <v>1881</v>
      </c>
      <c r="M98" s="120">
        <v>32461</v>
      </c>
      <c r="N98" s="120">
        <v>27101.25</v>
      </c>
      <c r="O98" s="120" t="s">
        <v>326</v>
      </c>
      <c r="P98" s="120">
        <v>19453058</v>
      </c>
      <c r="Q98" s="120">
        <v>19453058</v>
      </c>
      <c r="R98" s="120">
        <v>19483638</v>
      </c>
      <c r="S98" s="120">
        <v>17724896.23</v>
      </c>
      <c r="T98" s="120" t="s">
        <v>326</v>
      </c>
    </row>
    <row r="99" spans="1:20" ht="29.65" customHeight="1" x14ac:dyDescent="0.2">
      <c r="A99" s="122" t="s">
        <v>642</v>
      </c>
      <c r="B99" s="122"/>
      <c r="C99" s="121" t="s">
        <v>326</v>
      </c>
      <c r="D99" s="121" t="s">
        <v>641</v>
      </c>
      <c r="E99" s="121" t="s">
        <v>326</v>
      </c>
      <c r="F99" s="121" t="s">
        <v>326</v>
      </c>
      <c r="G99" s="120">
        <v>748295</v>
      </c>
      <c r="H99" s="120">
        <v>748295</v>
      </c>
      <c r="I99" s="120">
        <v>748295</v>
      </c>
      <c r="J99" s="120">
        <v>696494.17</v>
      </c>
      <c r="K99" s="120" t="s">
        <v>326</v>
      </c>
      <c r="L99" s="120" t="s">
        <v>326</v>
      </c>
      <c r="M99" s="120" t="s">
        <v>326</v>
      </c>
      <c r="N99" s="120" t="s">
        <v>326</v>
      </c>
      <c r="O99" s="120" t="s">
        <v>326</v>
      </c>
      <c r="P99" s="120">
        <v>748295</v>
      </c>
      <c r="Q99" s="120">
        <v>748295</v>
      </c>
      <c r="R99" s="120">
        <v>748295</v>
      </c>
      <c r="S99" s="120">
        <v>696494.17</v>
      </c>
      <c r="T99" s="120" t="s">
        <v>326</v>
      </c>
    </row>
    <row r="100" spans="1:20" ht="18.75" customHeight="1" x14ac:dyDescent="0.2">
      <c r="A100" s="127" t="s">
        <v>346</v>
      </c>
      <c r="B100" s="127"/>
      <c r="C100" s="126" t="s">
        <v>640</v>
      </c>
      <c r="D100" s="126" t="s">
        <v>347</v>
      </c>
      <c r="E100" s="126" t="s">
        <v>639</v>
      </c>
      <c r="F100" s="126" t="s">
        <v>326</v>
      </c>
      <c r="G100" s="120">
        <v>748295</v>
      </c>
      <c r="H100" s="120">
        <v>748295</v>
      </c>
      <c r="I100" s="120">
        <v>748295</v>
      </c>
      <c r="J100" s="120">
        <v>696494.17</v>
      </c>
      <c r="K100" s="120" t="s">
        <v>326</v>
      </c>
      <c r="L100" s="120" t="s">
        <v>326</v>
      </c>
      <c r="M100" s="120" t="s">
        <v>326</v>
      </c>
      <c r="N100" s="120" t="s">
        <v>326</v>
      </c>
      <c r="O100" s="120" t="s">
        <v>326</v>
      </c>
      <c r="P100" s="120">
        <v>748295</v>
      </c>
      <c r="Q100" s="120">
        <v>748295</v>
      </c>
      <c r="R100" s="120">
        <v>748295</v>
      </c>
      <c r="S100" s="120">
        <v>696494.17</v>
      </c>
      <c r="T100" s="120" t="s">
        <v>326</v>
      </c>
    </row>
    <row r="101" spans="1:20" ht="18.75" customHeight="1" x14ac:dyDescent="0.2">
      <c r="A101" s="122" t="s">
        <v>144</v>
      </c>
      <c r="B101" s="122"/>
      <c r="C101" s="121" t="s">
        <v>326</v>
      </c>
      <c r="D101" s="121" t="s">
        <v>143</v>
      </c>
      <c r="E101" s="121" t="s">
        <v>326</v>
      </c>
      <c r="F101" s="121" t="s">
        <v>326</v>
      </c>
      <c r="G101" s="120">
        <v>95139234.150000006</v>
      </c>
      <c r="H101" s="120">
        <v>95139234.150000006</v>
      </c>
      <c r="I101" s="120">
        <v>95139234.150000006</v>
      </c>
      <c r="J101" s="120">
        <v>80922940.609999999</v>
      </c>
      <c r="K101" s="120">
        <v>3438867</v>
      </c>
      <c r="L101" s="120">
        <v>3438867</v>
      </c>
      <c r="M101" s="120">
        <v>3008993.2799999998</v>
      </c>
      <c r="N101" s="120">
        <v>2749701.09</v>
      </c>
      <c r="O101" s="120" t="s">
        <v>326</v>
      </c>
      <c r="P101" s="120">
        <v>98578101.150000006</v>
      </c>
      <c r="Q101" s="120">
        <v>98578101.150000006</v>
      </c>
      <c r="R101" s="120">
        <v>98148227.430000007</v>
      </c>
      <c r="S101" s="120">
        <v>83672641.700000003</v>
      </c>
      <c r="T101" s="120" t="s">
        <v>326</v>
      </c>
    </row>
    <row r="102" spans="1:20" ht="18" customHeight="1" x14ac:dyDescent="0.2">
      <c r="A102" s="122" t="s">
        <v>158</v>
      </c>
      <c r="B102" s="122"/>
      <c r="C102" s="121" t="s">
        <v>638</v>
      </c>
      <c r="D102" s="121" t="s">
        <v>157</v>
      </c>
      <c r="E102" s="121" t="s">
        <v>637</v>
      </c>
      <c r="F102" s="121" t="s">
        <v>326</v>
      </c>
      <c r="G102" s="120">
        <v>21740352</v>
      </c>
      <c r="H102" s="120">
        <v>21740352</v>
      </c>
      <c r="I102" s="120">
        <v>21740352</v>
      </c>
      <c r="J102" s="120">
        <v>19533822.59</v>
      </c>
      <c r="K102" s="120">
        <v>2247621</v>
      </c>
      <c r="L102" s="120">
        <v>2247621</v>
      </c>
      <c r="M102" s="120">
        <v>1436070</v>
      </c>
      <c r="N102" s="120">
        <v>1435912.02</v>
      </c>
      <c r="O102" s="120" t="s">
        <v>326</v>
      </c>
      <c r="P102" s="120">
        <v>23987973</v>
      </c>
      <c r="Q102" s="120">
        <v>23987973</v>
      </c>
      <c r="R102" s="120">
        <v>23176422</v>
      </c>
      <c r="S102" s="120">
        <v>20969734.609999999</v>
      </c>
      <c r="T102" s="120" t="s">
        <v>326</v>
      </c>
    </row>
    <row r="103" spans="1:20" ht="30" customHeight="1" x14ac:dyDescent="0.2">
      <c r="A103" s="122" t="s">
        <v>636</v>
      </c>
      <c r="B103" s="122"/>
      <c r="C103" s="121" t="s">
        <v>635</v>
      </c>
      <c r="D103" s="121" t="s">
        <v>159</v>
      </c>
      <c r="E103" s="121" t="s">
        <v>634</v>
      </c>
      <c r="F103" s="121" t="s">
        <v>326</v>
      </c>
      <c r="G103" s="120">
        <v>63161159.149999999</v>
      </c>
      <c r="H103" s="120">
        <v>63161159.149999999</v>
      </c>
      <c r="I103" s="120">
        <v>63161159.149999999</v>
      </c>
      <c r="J103" s="120">
        <v>52078509.659999996</v>
      </c>
      <c r="K103" s="120">
        <v>922214</v>
      </c>
      <c r="L103" s="120">
        <v>922214</v>
      </c>
      <c r="M103" s="120">
        <v>1286249.28</v>
      </c>
      <c r="N103" s="120">
        <v>1040036.08</v>
      </c>
      <c r="O103" s="120" t="s">
        <v>326</v>
      </c>
      <c r="P103" s="120">
        <v>64083373.149999999</v>
      </c>
      <c r="Q103" s="120">
        <v>64083373.149999999</v>
      </c>
      <c r="R103" s="120">
        <v>64447408.43</v>
      </c>
      <c r="S103" s="120">
        <v>53118545.740000002</v>
      </c>
      <c r="T103" s="120" t="s">
        <v>326</v>
      </c>
    </row>
    <row r="104" spans="1:20" ht="28.5" customHeight="1" x14ac:dyDescent="0.2">
      <c r="A104" s="122" t="s">
        <v>344</v>
      </c>
      <c r="B104" s="122"/>
      <c r="C104" s="121" t="s">
        <v>632</v>
      </c>
      <c r="D104" s="121" t="s">
        <v>163</v>
      </c>
      <c r="E104" s="121" t="s">
        <v>633</v>
      </c>
      <c r="F104" s="121" t="s">
        <v>326</v>
      </c>
      <c r="G104" s="120">
        <v>3205418</v>
      </c>
      <c r="H104" s="120">
        <v>3205418</v>
      </c>
      <c r="I104" s="120">
        <v>3205418</v>
      </c>
      <c r="J104" s="120">
        <v>3005468.41</v>
      </c>
      <c r="K104" s="120">
        <v>19700</v>
      </c>
      <c r="L104" s="120">
        <v>19700</v>
      </c>
      <c r="M104" s="120">
        <v>19700</v>
      </c>
      <c r="N104" s="120">
        <v>19700</v>
      </c>
      <c r="O104" s="120" t="s">
        <v>326</v>
      </c>
      <c r="P104" s="120">
        <v>3225118</v>
      </c>
      <c r="Q104" s="120">
        <v>3225118</v>
      </c>
      <c r="R104" s="120">
        <v>3225118</v>
      </c>
      <c r="S104" s="120">
        <v>3025168.41</v>
      </c>
      <c r="T104" s="120" t="s">
        <v>326</v>
      </c>
    </row>
    <row r="105" spans="1:20" ht="28.5" customHeight="1" x14ac:dyDescent="0.2">
      <c r="A105" s="122" t="s">
        <v>343</v>
      </c>
      <c r="B105" s="122"/>
      <c r="C105" s="121" t="s">
        <v>632</v>
      </c>
      <c r="D105" s="121" t="s">
        <v>165</v>
      </c>
      <c r="E105" s="121" t="s">
        <v>631</v>
      </c>
      <c r="F105" s="121" t="s">
        <v>326</v>
      </c>
      <c r="G105" s="120">
        <v>2323240</v>
      </c>
      <c r="H105" s="120">
        <v>2323240</v>
      </c>
      <c r="I105" s="120">
        <v>2323240</v>
      </c>
      <c r="J105" s="120">
        <v>2248584.73</v>
      </c>
      <c r="K105" s="120">
        <v>249332</v>
      </c>
      <c r="L105" s="120">
        <v>249332</v>
      </c>
      <c r="M105" s="120">
        <v>266974</v>
      </c>
      <c r="N105" s="120">
        <v>254052.99</v>
      </c>
      <c r="O105" s="120" t="s">
        <v>326</v>
      </c>
      <c r="P105" s="120">
        <v>2572572</v>
      </c>
      <c r="Q105" s="120">
        <v>2572572</v>
      </c>
      <c r="R105" s="120">
        <v>2590214</v>
      </c>
      <c r="S105" s="120">
        <v>2502637.7200000002</v>
      </c>
      <c r="T105" s="120" t="s">
        <v>326</v>
      </c>
    </row>
    <row r="106" spans="1:20" ht="28.5" customHeight="1" x14ac:dyDescent="0.2">
      <c r="A106" s="122" t="s">
        <v>342</v>
      </c>
      <c r="B106" s="122"/>
      <c r="C106" s="121" t="s">
        <v>626</v>
      </c>
      <c r="D106" s="121" t="s">
        <v>167</v>
      </c>
      <c r="E106" s="121" t="s">
        <v>630</v>
      </c>
      <c r="F106" s="121" t="s">
        <v>326</v>
      </c>
      <c r="G106" s="120">
        <v>819355</v>
      </c>
      <c r="H106" s="120">
        <v>819355</v>
      </c>
      <c r="I106" s="120">
        <v>819355</v>
      </c>
      <c r="J106" s="120">
        <v>746915.86</v>
      </c>
      <c r="K106" s="120" t="s">
        <v>326</v>
      </c>
      <c r="L106" s="120" t="s">
        <v>326</v>
      </c>
      <c r="M106" s="120" t="s">
        <v>326</v>
      </c>
      <c r="N106" s="120" t="s">
        <v>326</v>
      </c>
      <c r="O106" s="120" t="s">
        <v>326</v>
      </c>
      <c r="P106" s="120">
        <v>819355</v>
      </c>
      <c r="Q106" s="120">
        <v>819355</v>
      </c>
      <c r="R106" s="120">
        <v>819355</v>
      </c>
      <c r="S106" s="120">
        <v>746915.86</v>
      </c>
      <c r="T106" s="120" t="s">
        <v>326</v>
      </c>
    </row>
    <row r="107" spans="1:20" ht="28.5" customHeight="1" x14ac:dyDescent="0.2">
      <c r="A107" s="122" t="s">
        <v>629</v>
      </c>
      <c r="B107" s="122"/>
      <c r="C107" s="121" t="s">
        <v>326</v>
      </c>
      <c r="D107" s="121" t="s">
        <v>628</v>
      </c>
      <c r="E107" s="121" t="s">
        <v>326</v>
      </c>
      <c r="F107" s="121" t="s">
        <v>326</v>
      </c>
      <c r="G107" s="120">
        <v>3889710</v>
      </c>
      <c r="H107" s="120">
        <v>3889710</v>
      </c>
      <c r="I107" s="120">
        <v>3889710</v>
      </c>
      <c r="J107" s="120">
        <v>3309639.36</v>
      </c>
      <c r="K107" s="120" t="s">
        <v>326</v>
      </c>
      <c r="L107" s="120" t="s">
        <v>326</v>
      </c>
      <c r="M107" s="120" t="s">
        <v>326</v>
      </c>
      <c r="N107" s="120" t="s">
        <v>326</v>
      </c>
      <c r="O107" s="120" t="s">
        <v>326</v>
      </c>
      <c r="P107" s="120">
        <v>3889710</v>
      </c>
      <c r="Q107" s="120">
        <v>3889710</v>
      </c>
      <c r="R107" s="120">
        <v>3889710</v>
      </c>
      <c r="S107" s="120">
        <v>3309639.36</v>
      </c>
      <c r="T107" s="120" t="s">
        <v>326</v>
      </c>
    </row>
    <row r="108" spans="1:20" ht="28.5" customHeight="1" x14ac:dyDescent="0.2">
      <c r="A108" s="127" t="s">
        <v>170</v>
      </c>
      <c r="B108" s="127"/>
      <c r="C108" s="126" t="s">
        <v>626</v>
      </c>
      <c r="D108" s="126" t="s">
        <v>169</v>
      </c>
      <c r="E108" s="126" t="s">
        <v>627</v>
      </c>
      <c r="F108" s="126" t="s">
        <v>326</v>
      </c>
      <c r="G108" s="120">
        <v>3695920</v>
      </c>
      <c r="H108" s="120">
        <v>3695920</v>
      </c>
      <c r="I108" s="120">
        <v>3695920</v>
      </c>
      <c r="J108" s="120">
        <v>3164849.36</v>
      </c>
      <c r="K108" s="120" t="s">
        <v>326</v>
      </c>
      <c r="L108" s="120" t="s">
        <v>326</v>
      </c>
      <c r="M108" s="120" t="s">
        <v>326</v>
      </c>
      <c r="N108" s="120" t="s">
        <v>326</v>
      </c>
      <c r="O108" s="120" t="s">
        <v>326</v>
      </c>
      <c r="P108" s="120">
        <v>3695920</v>
      </c>
      <c r="Q108" s="120">
        <v>3695920</v>
      </c>
      <c r="R108" s="120">
        <v>3695920</v>
      </c>
      <c r="S108" s="120">
        <v>3164849.36</v>
      </c>
      <c r="T108" s="120" t="s">
        <v>326</v>
      </c>
    </row>
    <row r="109" spans="1:20" ht="28.5" customHeight="1" x14ac:dyDescent="0.2">
      <c r="A109" s="127" t="s">
        <v>172</v>
      </c>
      <c r="B109" s="127"/>
      <c r="C109" s="126" t="s">
        <v>626</v>
      </c>
      <c r="D109" s="126" t="s">
        <v>171</v>
      </c>
      <c r="E109" s="126" t="s">
        <v>625</v>
      </c>
      <c r="F109" s="126" t="s">
        <v>326</v>
      </c>
      <c r="G109" s="120">
        <v>193790</v>
      </c>
      <c r="H109" s="120">
        <v>193790</v>
      </c>
      <c r="I109" s="120">
        <v>193790</v>
      </c>
      <c r="J109" s="120">
        <v>144790</v>
      </c>
      <c r="K109" s="120" t="s">
        <v>326</v>
      </c>
      <c r="L109" s="120" t="s">
        <v>326</v>
      </c>
      <c r="M109" s="120" t="s">
        <v>326</v>
      </c>
      <c r="N109" s="120" t="s">
        <v>326</v>
      </c>
      <c r="O109" s="120" t="s">
        <v>326</v>
      </c>
      <c r="P109" s="120">
        <v>193790</v>
      </c>
      <c r="Q109" s="120">
        <v>193790</v>
      </c>
      <c r="R109" s="120">
        <v>193790</v>
      </c>
      <c r="S109" s="120">
        <v>144790</v>
      </c>
      <c r="T109" s="120" t="s">
        <v>326</v>
      </c>
    </row>
    <row r="110" spans="1:20" ht="28.5" customHeight="1" x14ac:dyDescent="0.2">
      <c r="A110" s="122" t="s">
        <v>624</v>
      </c>
      <c r="B110" s="122"/>
      <c r="C110" s="121" t="s">
        <v>326</v>
      </c>
      <c r="D110" s="121" t="s">
        <v>99</v>
      </c>
      <c r="E110" s="121" t="s">
        <v>326</v>
      </c>
      <c r="F110" s="121" t="s">
        <v>326</v>
      </c>
      <c r="G110" s="120">
        <v>9912155</v>
      </c>
      <c r="H110" s="120">
        <v>9912155</v>
      </c>
      <c r="I110" s="120">
        <v>9912155</v>
      </c>
      <c r="J110" s="120">
        <v>9806823.6699999999</v>
      </c>
      <c r="K110" s="120" t="s">
        <v>326</v>
      </c>
      <c r="L110" s="120" t="s">
        <v>326</v>
      </c>
      <c r="M110" s="120" t="s">
        <v>326</v>
      </c>
      <c r="N110" s="120" t="s">
        <v>326</v>
      </c>
      <c r="O110" s="120" t="s">
        <v>326</v>
      </c>
      <c r="P110" s="120">
        <v>9912155</v>
      </c>
      <c r="Q110" s="120">
        <v>9912155</v>
      </c>
      <c r="R110" s="120">
        <v>9912155</v>
      </c>
      <c r="S110" s="120">
        <v>9806823.6699999999</v>
      </c>
      <c r="T110" s="120" t="s">
        <v>326</v>
      </c>
    </row>
    <row r="111" spans="1:20" ht="28.5" customHeight="1" x14ac:dyDescent="0.2">
      <c r="A111" s="122" t="s">
        <v>623</v>
      </c>
      <c r="B111" s="122"/>
      <c r="C111" s="121" t="s">
        <v>326</v>
      </c>
      <c r="D111" s="121" t="s">
        <v>103</v>
      </c>
      <c r="E111" s="121" t="s">
        <v>326</v>
      </c>
      <c r="F111" s="121" t="s">
        <v>326</v>
      </c>
      <c r="G111" s="120">
        <v>9912155</v>
      </c>
      <c r="H111" s="120">
        <v>9912155</v>
      </c>
      <c r="I111" s="120">
        <v>9912155</v>
      </c>
      <c r="J111" s="120">
        <v>9806823.6699999999</v>
      </c>
      <c r="K111" s="120" t="s">
        <v>326</v>
      </c>
      <c r="L111" s="120" t="s">
        <v>326</v>
      </c>
      <c r="M111" s="120" t="s">
        <v>326</v>
      </c>
      <c r="N111" s="120" t="s">
        <v>326</v>
      </c>
      <c r="O111" s="120" t="s">
        <v>326</v>
      </c>
      <c r="P111" s="120">
        <v>9912155</v>
      </c>
      <c r="Q111" s="120">
        <v>9912155</v>
      </c>
      <c r="R111" s="120">
        <v>9912155</v>
      </c>
      <c r="S111" s="120">
        <v>9806823.6699999999</v>
      </c>
      <c r="T111" s="120" t="s">
        <v>326</v>
      </c>
    </row>
    <row r="112" spans="1:20" ht="28.5" customHeight="1" x14ac:dyDescent="0.2">
      <c r="A112" s="127" t="s">
        <v>182</v>
      </c>
      <c r="B112" s="127"/>
      <c r="C112" s="126" t="s">
        <v>622</v>
      </c>
      <c r="D112" s="126" t="s">
        <v>105</v>
      </c>
      <c r="E112" s="126" t="s">
        <v>621</v>
      </c>
      <c r="F112" s="126" t="s">
        <v>326</v>
      </c>
      <c r="G112" s="120">
        <v>9912155</v>
      </c>
      <c r="H112" s="120">
        <v>9912155</v>
      </c>
      <c r="I112" s="120">
        <v>9912155</v>
      </c>
      <c r="J112" s="120">
        <v>9806823.6699999999</v>
      </c>
      <c r="K112" s="120" t="s">
        <v>326</v>
      </c>
      <c r="L112" s="120" t="s">
        <v>326</v>
      </c>
      <c r="M112" s="120" t="s">
        <v>326</v>
      </c>
      <c r="N112" s="120" t="s">
        <v>326</v>
      </c>
      <c r="O112" s="120" t="s">
        <v>326</v>
      </c>
      <c r="P112" s="120">
        <v>9912155</v>
      </c>
      <c r="Q112" s="120">
        <v>9912155</v>
      </c>
      <c r="R112" s="120">
        <v>9912155</v>
      </c>
      <c r="S112" s="120">
        <v>9806823.6699999999</v>
      </c>
      <c r="T112" s="120" t="s">
        <v>326</v>
      </c>
    </row>
    <row r="113" spans="1:20" ht="16.350000000000001" customHeight="1" x14ac:dyDescent="0.2">
      <c r="A113" s="122" t="s">
        <v>187</v>
      </c>
      <c r="B113" s="122"/>
      <c r="C113" s="121" t="s">
        <v>326</v>
      </c>
      <c r="D113" s="121" t="s">
        <v>135</v>
      </c>
      <c r="E113" s="121" t="s">
        <v>326</v>
      </c>
      <c r="F113" s="121" t="s">
        <v>326</v>
      </c>
      <c r="G113" s="120">
        <v>744000</v>
      </c>
      <c r="H113" s="120">
        <v>744000</v>
      </c>
      <c r="I113" s="120">
        <v>744000</v>
      </c>
      <c r="J113" s="120">
        <v>724428.71</v>
      </c>
      <c r="K113" s="120" t="s">
        <v>326</v>
      </c>
      <c r="L113" s="120" t="s">
        <v>326</v>
      </c>
      <c r="M113" s="120" t="s">
        <v>326</v>
      </c>
      <c r="N113" s="120" t="s">
        <v>326</v>
      </c>
      <c r="O113" s="120" t="s">
        <v>326</v>
      </c>
      <c r="P113" s="120">
        <v>744000</v>
      </c>
      <c r="Q113" s="120">
        <v>744000</v>
      </c>
      <c r="R113" s="120">
        <v>744000</v>
      </c>
      <c r="S113" s="120">
        <v>724428.71</v>
      </c>
      <c r="T113" s="120" t="s">
        <v>326</v>
      </c>
    </row>
    <row r="114" spans="1:20" ht="16.350000000000001" customHeight="1" x14ac:dyDescent="0.2">
      <c r="A114" s="122" t="s">
        <v>620</v>
      </c>
      <c r="B114" s="122"/>
      <c r="C114" s="121" t="s">
        <v>326</v>
      </c>
      <c r="D114" s="121" t="s">
        <v>153</v>
      </c>
      <c r="E114" s="121" t="s">
        <v>326</v>
      </c>
      <c r="F114" s="121" t="s">
        <v>326</v>
      </c>
      <c r="G114" s="120">
        <v>20000</v>
      </c>
      <c r="H114" s="120">
        <v>20000</v>
      </c>
      <c r="I114" s="120">
        <v>20000</v>
      </c>
      <c r="J114" s="120">
        <v>17823.55</v>
      </c>
      <c r="K114" s="120" t="s">
        <v>326</v>
      </c>
      <c r="L114" s="120" t="s">
        <v>326</v>
      </c>
      <c r="M114" s="120" t="s">
        <v>326</v>
      </c>
      <c r="N114" s="120" t="s">
        <v>326</v>
      </c>
      <c r="O114" s="120" t="s">
        <v>326</v>
      </c>
      <c r="P114" s="120">
        <v>20000</v>
      </c>
      <c r="Q114" s="120">
        <v>20000</v>
      </c>
      <c r="R114" s="120">
        <v>20000</v>
      </c>
      <c r="S114" s="120">
        <v>17823.55</v>
      </c>
      <c r="T114" s="120" t="s">
        <v>326</v>
      </c>
    </row>
    <row r="115" spans="1:20" ht="19.5" customHeight="1" x14ac:dyDescent="0.2">
      <c r="A115" s="127" t="s">
        <v>619</v>
      </c>
      <c r="B115" s="127"/>
      <c r="C115" s="126" t="s">
        <v>161</v>
      </c>
      <c r="D115" s="126" t="s">
        <v>341</v>
      </c>
      <c r="E115" s="126" t="s">
        <v>618</v>
      </c>
      <c r="F115" s="126" t="s">
        <v>326</v>
      </c>
      <c r="G115" s="120">
        <v>20000</v>
      </c>
      <c r="H115" s="120">
        <v>20000</v>
      </c>
      <c r="I115" s="120">
        <v>20000</v>
      </c>
      <c r="J115" s="120">
        <v>17823.55</v>
      </c>
      <c r="K115" s="120" t="s">
        <v>326</v>
      </c>
      <c r="L115" s="120" t="s">
        <v>326</v>
      </c>
      <c r="M115" s="120" t="s">
        <v>326</v>
      </c>
      <c r="N115" s="120" t="s">
        <v>326</v>
      </c>
      <c r="O115" s="120" t="s">
        <v>326</v>
      </c>
      <c r="P115" s="120">
        <v>20000</v>
      </c>
      <c r="Q115" s="120">
        <v>20000</v>
      </c>
      <c r="R115" s="120">
        <v>20000</v>
      </c>
      <c r="S115" s="120">
        <v>17823.55</v>
      </c>
      <c r="T115" s="120" t="s">
        <v>326</v>
      </c>
    </row>
    <row r="116" spans="1:20" ht="9.4" customHeight="1" x14ac:dyDescent="0.2">
      <c r="A116" s="122" t="s">
        <v>617</v>
      </c>
      <c r="B116" s="122"/>
      <c r="C116" s="121" t="s">
        <v>326</v>
      </c>
      <c r="D116" s="121" t="s">
        <v>616</v>
      </c>
      <c r="E116" s="121" t="s">
        <v>326</v>
      </c>
      <c r="F116" s="121" t="s">
        <v>326</v>
      </c>
      <c r="G116" s="120">
        <v>724000</v>
      </c>
      <c r="H116" s="120">
        <v>724000</v>
      </c>
      <c r="I116" s="120">
        <v>724000</v>
      </c>
      <c r="J116" s="120">
        <v>706605.16</v>
      </c>
      <c r="K116" s="120" t="s">
        <v>326</v>
      </c>
      <c r="L116" s="120" t="s">
        <v>326</v>
      </c>
      <c r="M116" s="120" t="s">
        <v>326</v>
      </c>
      <c r="N116" s="120" t="s">
        <v>326</v>
      </c>
      <c r="O116" s="120" t="s">
        <v>326</v>
      </c>
      <c r="P116" s="120">
        <v>724000</v>
      </c>
      <c r="Q116" s="120">
        <v>724000</v>
      </c>
      <c r="R116" s="120">
        <v>724000</v>
      </c>
      <c r="S116" s="120">
        <v>706605.16</v>
      </c>
      <c r="T116" s="120" t="s">
        <v>326</v>
      </c>
    </row>
    <row r="117" spans="1:20" ht="13.9" customHeight="1" x14ac:dyDescent="0.2">
      <c r="A117" s="127" t="s">
        <v>193</v>
      </c>
      <c r="B117" s="127"/>
      <c r="C117" s="126" t="s">
        <v>163</v>
      </c>
      <c r="D117" s="126" t="s">
        <v>192</v>
      </c>
      <c r="E117" s="126" t="s">
        <v>615</v>
      </c>
      <c r="F117" s="126" t="s">
        <v>326</v>
      </c>
      <c r="G117" s="120">
        <v>724000</v>
      </c>
      <c r="H117" s="120">
        <v>724000</v>
      </c>
      <c r="I117" s="120">
        <v>724000</v>
      </c>
      <c r="J117" s="120">
        <v>706605.16</v>
      </c>
      <c r="K117" s="120" t="s">
        <v>326</v>
      </c>
      <c r="L117" s="120" t="s">
        <v>326</v>
      </c>
      <c r="M117" s="120" t="s">
        <v>326</v>
      </c>
      <c r="N117" s="120" t="s">
        <v>326</v>
      </c>
      <c r="O117" s="120" t="s">
        <v>326</v>
      </c>
      <c r="P117" s="120">
        <v>724000</v>
      </c>
      <c r="Q117" s="120">
        <v>724000</v>
      </c>
      <c r="R117" s="120">
        <v>724000</v>
      </c>
      <c r="S117" s="120">
        <v>706605.16</v>
      </c>
      <c r="T117" s="120" t="s">
        <v>326</v>
      </c>
    </row>
    <row r="118" spans="1:20" ht="12" customHeight="1" x14ac:dyDescent="0.2">
      <c r="A118" s="122" t="s">
        <v>614</v>
      </c>
      <c r="B118" s="122"/>
      <c r="C118" s="121" t="s">
        <v>326</v>
      </c>
      <c r="D118" s="121" t="s">
        <v>194</v>
      </c>
      <c r="E118" s="121" t="s">
        <v>326</v>
      </c>
      <c r="F118" s="121" t="s">
        <v>326</v>
      </c>
      <c r="G118" s="120">
        <v>7078680</v>
      </c>
      <c r="H118" s="120">
        <v>7078680</v>
      </c>
      <c r="I118" s="120">
        <v>7078680</v>
      </c>
      <c r="J118" s="120">
        <v>6140598.4299999997</v>
      </c>
      <c r="K118" s="120">
        <v>81406</v>
      </c>
      <c r="L118" s="120">
        <v>81406</v>
      </c>
      <c r="M118" s="120">
        <v>141586</v>
      </c>
      <c r="N118" s="120">
        <v>104588.7</v>
      </c>
      <c r="O118" s="120" t="s">
        <v>326</v>
      </c>
      <c r="P118" s="120">
        <v>7160086</v>
      </c>
      <c r="Q118" s="120">
        <v>7160086</v>
      </c>
      <c r="R118" s="120">
        <v>7220266</v>
      </c>
      <c r="S118" s="120">
        <v>6245187.1299999999</v>
      </c>
      <c r="T118" s="120" t="s">
        <v>326</v>
      </c>
    </row>
    <row r="119" spans="1:20" ht="18.75" customHeight="1" x14ac:dyDescent="0.2">
      <c r="A119" s="122" t="s">
        <v>197</v>
      </c>
      <c r="B119" s="122"/>
      <c r="C119" s="121" t="s">
        <v>613</v>
      </c>
      <c r="D119" s="121" t="s">
        <v>196</v>
      </c>
      <c r="E119" s="121" t="s">
        <v>612</v>
      </c>
      <c r="F119" s="121" t="s">
        <v>326</v>
      </c>
      <c r="G119" s="120">
        <v>1288001</v>
      </c>
      <c r="H119" s="120">
        <v>1288001</v>
      </c>
      <c r="I119" s="120">
        <v>1288001</v>
      </c>
      <c r="J119" s="120">
        <v>1073663.21</v>
      </c>
      <c r="K119" s="120">
        <v>18259</v>
      </c>
      <c r="L119" s="120">
        <v>18259</v>
      </c>
      <c r="M119" s="120">
        <v>18986</v>
      </c>
      <c r="N119" s="120">
        <v>8198.7000000000007</v>
      </c>
      <c r="O119" s="120" t="s">
        <v>326</v>
      </c>
      <c r="P119" s="120">
        <v>1306260</v>
      </c>
      <c r="Q119" s="120">
        <v>1306260</v>
      </c>
      <c r="R119" s="120">
        <v>1306987</v>
      </c>
      <c r="S119" s="120">
        <v>1081861.9099999999</v>
      </c>
      <c r="T119" s="120" t="s">
        <v>326</v>
      </c>
    </row>
    <row r="120" spans="1:20" ht="19.5" customHeight="1" x14ac:dyDescent="0.2">
      <c r="A120" s="122" t="s">
        <v>611</v>
      </c>
      <c r="B120" s="122"/>
      <c r="C120" s="121" t="s">
        <v>610</v>
      </c>
      <c r="D120" s="121" t="s">
        <v>198</v>
      </c>
      <c r="E120" s="121" t="s">
        <v>609</v>
      </c>
      <c r="F120" s="121" t="s">
        <v>326</v>
      </c>
      <c r="G120" s="120">
        <v>5106267</v>
      </c>
      <c r="H120" s="120">
        <v>5106267</v>
      </c>
      <c r="I120" s="120">
        <v>5106267</v>
      </c>
      <c r="J120" s="120">
        <v>4571646.88</v>
      </c>
      <c r="K120" s="120">
        <v>63147</v>
      </c>
      <c r="L120" s="120">
        <v>63147</v>
      </c>
      <c r="M120" s="120">
        <v>122600</v>
      </c>
      <c r="N120" s="120">
        <v>96390</v>
      </c>
      <c r="O120" s="120" t="s">
        <v>326</v>
      </c>
      <c r="P120" s="120">
        <v>5169414</v>
      </c>
      <c r="Q120" s="120">
        <v>5169414</v>
      </c>
      <c r="R120" s="120">
        <v>5228867</v>
      </c>
      <c r="S120" s="120">
        <v>4668036.88</v>
      </c>
      <c r="T120" s="120" t="s">
        <v>326</v>
      </c>
    </row>
    <row r="121" spans="1:20" ht="16.350000000000001" customHeight="1" x14ac:dyDescent="0.2">
      <c r="A121" s="122" t="s">
        <v>608</v>
      </c>
      <c r="B121" s="122"/>
      <c r="C121" s="121" t="s">
        <v>326</v>
      </c>
      <c r="D121" s="121" t="s">
        <v>607</v>
      </c>
      <c r="E121" s="121" t="s">
        <v>326</v>
      </c>
      <c r="F121" s="121" t="s">
        <v>326</v>
      </c>
      <c r="G121" s="120">
        <v>684412</v>
      </c>
      <c r="H121" s="120">
        <v>684412</v>
      </c>
      <c r="I121" s="120">
        <v>684412</v>
      </c>
      <c r="J121" s="120">
        <v>495288.34</v>
      </c>
      <c r="K121" s="120" t="s">
        <v>326</v>
      </c>
      <c r="L121" s="120" t="s">
        <v>326</v>
      </c>
      <c r="M121" s="120" t="s">
        <v>326</v>
      </c>
      <c r="N121" s="120" t="s">
        <v>326</v>
      </c>
      <c r="O121" s="120" t="s">
        <v>326</v>
      </c>
      <c r="P121" s="120">
        <v>684412</v>
      </c>
      <c r="Q121" s="120">
        <v>684412</v>
      </c>
      <c r="R121" s="120">
        <v>684412</v>
      </c>
      <c r="S121" s="120">
        <v>495288.34</v>
      </c>
      <c r="T121" s="120" t="s">
        <v>326</v>
      </c>
    </row>
    <row r="122" spans="1:20" ht="21" customHeight="1" x14ac:dyDescent="0.2">
      <c r="A122" s="127" t="s">
        <v>201</v>
      </c>
      <c r="B122" s="127"/>
      <c r="C122" s="126" t="s">
        <v>605</v>
      </c>
      <c r="D122" s="126" t="s">
        <v>200</v>
      </c>
      <c r="E122" s="126" t="s">
        <v>606</v>
      </c>
      <c r="F122" s="126" t="s">
        <v>326</v>
      </c>
      <c r="G122" s="120">
        <v>467629</v>
      </c>
      <c r="H122" s="120">
        <v>467629</v>
      </c>
      <c r="I122" s="120">
        <v>467629</v>
      </c>
      <c r="J122" s="120">
        <v>406091.77</v>
      </c>
      <c r="K122" s="120" t="s">
        <v>326</v>
      </c>
      <c r="L122" s="120" t="s">
        <v>326</v>
      </c>
      <c r="M122" s="120" t="s">
        <v>326</v>
      </c>
      <c r="N122" s="120" t="s">
        <v>326</v>
      </c>
      <c r="O122" s="120" t="s">
        <v>326</v>
      </c>
      <c r="P122" s="120">
        <v>467629</v>
      </c>
      <c r="Q122" s="120">
        <v>467629</v>
      </c>
      <c r="R122" s="120">
        <v>467629</v>
      </c>
      <c r="S122" s="120">
        <v>406091.77</v>
      </c>
      <c r="T122" s="120" t="s">
        <v>326</v>
      </c>
    </row>
    <row r="123" spans="1:20" ht="17.25" customHeight="1" x14ac:dyDescent="0.2">
      <c r="A123" s="127" t="s">
        <v>203</v>
      </c>
      <c r="B123" s="127"/>
      <c r="C123" s="126" t="s">
        <v>605</v>
      </c>
      <c r="D123" s="126" t="s">
        <v>202</v>
      </c>
      <c r="E123" s="126" t="s">
        <v>604</v>
      </c>
      <c r="F123" s="126" t="s">
        <v>326</v>
      </c>
      <c r="G123" s="120">
        <v>216783</v>
      </c>
      <c r="H123" s="120">
        <v>216783</v>
      </c>
      <c r="I123" s="120">
        <v>216783</v>
      </c>
      <c r="J123" s="120">
        <v>89196.57</v>
      </c>
      <c r="K123" s="120" t="s">
        <v>326</v>
      </c>
      <c r="L123" s="120" t="s">
        <v>326</v>
      </c>
      <c r="M123" s="120" t="s">
        <v>326</v>
      </c>
      <c r="N123" s="120" t="s">
        <v>326</v>
      </c>
      <c r="O123" s="120" t="s">
        <v>326</v>
      </c>
      <c r="P123" s="120">
        <v>216783</v>
      </c>
      <c r="Q123" s="120">
        <v>216783</v>
      </c>
      <c r="R123" s="120">
        <v>216783</v>
      </c>
      <c r="S123" s="120">
        <v>89196.57</v>
      </c>
      <c r="T123" s="120" t="s">
        <v>326</v>
      </c>
    </row>
    <row r="124" spans="1:20" ht="9.4" customHeight="1" x14ac:dyDescent="0.2">
      <c r="A124" s="122" t="s">
        <v>603</v>
      </c>
      <c r="B124" s="122"/>
      <c r="C124" s="121" t="s">
        <v>326</v>
      </c>
      <c r="D124" s="121" t="s">
        <v>204</v>
      </c>
      <c r="E124" s="121" t="s">
        <v>326</v>
      </c>
      <c r="F124" s="121" t="s">
        <v>326</v>
      </c>
      <c r="G124" s="120">
        <v>2012480</v>
      </c>
      <c r="H124" s="120">
        <v>2012480</v>
      </c>
      <c r="I124" s="120">
        <v>2012480</v>
      </c>
      <c r="J124" s="120">
        <v>1903949.8</v>
      </c>
      <c r="K124" s="120">
        <v>7000</v>
      </c>
      <c r="L124" s="120">
        <v>7000</v>
      </c>
      <c r="M124" s="120">
        <v>7000</v>
      </c>
      <c r="N124" s="120">
        <v>7000</v>
      </c>
      <c r="O124" s="120" t="s">
        <v>326</v>
      </c>
      <c r="P124" s="120">
        <v>2019480</v>
      </c>
      <c r="Q124" s="120">
        <v>2019480</v>
      </c>
      <c r="R124" s="120">
        <v>2019480</v>
      </c>
      <c r="S124" s="120">
        <v>1910949.8</v>
      </c>
      <c r="T124" s="120" t="s">
        <v>326</v>
      </c>
    </row>
    <row r="125" spans="1:20" ht="16.350000000000001" customHeight="1" x14ac:dyDescent="0.2">
      <c r="A125" s="122" t="s">
        <v>602</v>
      </c>
      <c r="B125" s="122"/>
      <c r="C125" s="121" t="s">
        <v>326</v>
      </c>
      <c r="D125" s="121" t="s">
        <v>601</v>
      </c>
      <c r="E125" s="121" t="s">
        <v>326</v>
      </c>
      <c r="F125" s="121" t="s">
        <v>326</v>
      </c>
      <c r="G125" s="120">
        <v>2012480</v>
      </c>
      <c r="H125" s="120">
        <v>2012480</v>
      </c>
      <c r="I125" s="120">
        <v>2012480</v>
      </c>
      <c r="J125" s="120">
        <v>1903949.8</v>
      </c>
      <c r="K125" s="120">
        <v>7000</v>
      </c>
      <c r="L125" s="120">
        <v>7000</v>
      </c>
      <c r="M125" s="120">
        <v>7000</v>
      </c>
      <c r="N125" s="120">
        <v>7000</v>
      </c>
      <c r="O125" s="120" t="s">
        <v>326</v>
      </c>
      <c r="P125" s="120">
        <v>2019480</v>
      </c>
      <c r="Q125" s="120">
        <v>2019480</v>
      </c>
      <c r="R125" s="120">
        <v>2019480</v>
      </c>
      <c r="S125" s="120">
        <v>1910949.8</v>
      </c>
      <c r="T125" s="120" t="s">
        <v>326</v>
      </c>
    </row>
    <row r="126" spans="1:20" ht="13.9" customHeight="1" x14ac:dyDescent="0.2">
      <c r="A126" s="127" t="s">
        <v>207</v>
      </c>
      <c r="B126" s="127"/>
      <c r="C126" s="126" t="s">
        <v>600</v>
      </c>
      <c r="D126" s="126" t="s">
        <v>206</v>
      </c>
      <c r="E126" s="126" t="s">
        <v>599</v>
      </c>
      <c r="F126" s="126" t="s">
        <v>326</v>
      </c>
      <c r="G126" s="120">
        <v>2012480</v>
      </c>
      <c r="H126" s="120">
        <v>2012480</v>
      </c>
      <c r="I126" s="120">
        <v>2012480</v>
      </c>
      <c r="J126" s="120">
        <v>1903949.8</v>
      </c>
      <c r="K126" s="120">
        <v>7000</v>
      </c>
      <c r="L126" s="120">
        <v>7000</v>
      </c>
      <c r="M126" s="120">
        <v>7000</v>
      </c>
      <c r="N126" s="120">
        <v>7000</v>
      </c>
      <c r="O126" s="120" t="s">
        <v>326</v>
      </c>
      <c r="P126" s="120">
        <v>2019480</v>
      </c>
      <c r="Q126" s="120">
        <v>2019480</v>
      </c>
      <c r="R126" s="120">
        <v>2019480</v>
      </c>
      <c r="S126" s="120">
        <v>1910949.8</v>
      </c>
      <c r="T126" s="120" t="s">
        <v>326</v>
      </c>
    </row>
    <row r="127" spans="1:20" ht="9.4" customHeight="1" x14ac:dyDescent="0.2">
      <c r="A127" s="122" t="s">
        <v>209</v>
      </c>
      <c r="B127" s="122"/>
      <c r="C127" s="121" t="s">
        <v>326</v>
      </c>
      <c r="D127" s="121" t="s">
        <v>208</v>
      </c>
      <c r="E127" s="121" t="s">
        <v>326</v>
      </c>
      <c r="F127" s="121" t="s">
        <v>326</v>
      </c>
      <c r="G127" s="120">
        <v>1416836</v>
      </c>
      <c r="H127" s="120">
        <v>1416836</v>
      </c>
      <c r="I127" s="120">
        <v>1416836</v>
      </c>
      <c r="J127" s="120">
        <v>1169510.6599999999</v>
      </c>
      <c r="K127" s="120">
        <v>250000</v>
      </c>
      <c r="L127" s="120">
        <v>250000</v>
      </c>
      <c r="M127" s="120">
        <v>250000</v>
      </c>
      <c r="N127" s="120">
        <v>249550</v>
      </c>
      <c r="O127" s="120" t="s">
        <v>326</v>
      </c>
      <c r="P127" s="120">
        <v>1666836</v>
      </c>
      <c r="Q127" s="120">
        <v>1666836</v>
      </c>
      <c r="R127" s="120">
        <v>1666836</v>
      </c>
      <c r="S127" s="120">
        <v>1419060.66</v>
      </c>
      <c r="T127" s="120" t="s">
        <v>326</v>
      </c>
    </row>
    <row r="128" spans="1:20" ht="22.9" customHeight="1" x14ac:dyDescent="0.2">
      <c r="A128" s="122" t="s">
        <v>598</v>
      </c>
      <c r="B128" s="122"/>
      <c r="C128" s="121" t="s">
        <v>326</v>
      </c>
      <c r="D128" s="121" t="s">
        <v>597</v>
      </c>
      <c r="E128" s="121" t="s">
        <v>326</v>
      </c>
      <c r="F128" s="121" t="s">
        <v>326</v>
      </c>
      <c r="G128" s="120">
        <v>1300</v>
      </c>
      <c r="H128" s="120">
        <v>1300</v>
      </c>
      <c r="I128" s="120">
        <v>1300</v>
      </c>
      <c r="J128" s="120">
        <v>1066.98</v>
      </c>
      <c r="K128" s="120" t="s">
        <v>326</v>
      </c>
      <c r="L128" s="120" t="s">
        <v>326</v>
      </c>
      <c r="M128" s="120" t="s">
        <v>326</v>
      </c>
      <c r="N128" s="120" t="s">
        <v>326</v>
      </c>
      <c r="O128" s="120" t="s">
        <v>326</v>
      </c>
      <c r="P128" s="120">
        <v>1300</v>
      </c>
      <c r="Q128" s="120">
        <v>1300</v>
      </c>
      <c r="R128" s="120">
        <v>1300</v>
      </c>
      <c r="S128" s="120">
        <v>1066.98</v>
      </c>
      <c r="T128" s="120" t="s">
        <v>326</v>
      </c>
    </row>
    <row r="129" spans="1:20" ht="13.9" customHeight="1" x14ac:dyDescent="0.2">
      <c r="A129" s="127" t="s">
        <v>213</v>
      </c>
      <c r="B129" s="127"/>
      <c r="C129" s="126" t="s">
        <v>595</v>
      </c>
      <c r="D129" s="126" t="s">
        <v>212</v>
      </c>
      <c r="E129" s="126" t="s">
        <v>596</v>
      </c>
      <c r="F129" s="126" t="s">
        <v>326</v>
      </c>
      <c r="G129" s="120">
        <v>1300</v>
      </c>
      <c r="H129" s="120">
        <v>1300</v>
      </c>
      <c r="I129" s="120">
        <v>1300</v>
      </c>
      <c r="J129" s="120">
        <v>1066.98</v>
      </c>
      <c r="K129" s="120" t="s">
        <v>326</v>
      </c>
      <c r="L129" s="120" t="s">
        <v>326</v>
      </c>
      <c r="M129" s="120" t="s">
        <v>326</v>
      </c>
      <c r="N129" s="120" t="s">
        <v>326</v>
      </c>
      <c r="O129" s="120" t="s">
        <v>326</v>
      </c>
      <c r="P129" s="120">
        <v>1300</v>
      </c>
      <c r="Q129" s="120">
        <v>1300</v>
      </c>
      <c r="R129" s="120">
        <v>1300</v>
      </c>
      <c r="S129" s="120">
        <v>1066.98</v>
      </c>
      <c r="T129" s="120" t="s">
        <v>326</v>
      </c>
    </row>
    <row r="130" spans="1:20" ht="8.1" customHeight="1" x14ac:dyDescent="0.2">
      <c r="A130" s="122" t="s">
        <v>219</v>
      </c>
      <c r="B130" s="122"/>
      <c r="C130" s="121" t="s">
        <v>595</v>
      </c>
      <c r="D130" s="121" t="s">
        <v>218</v>
      </c>
      <c r="E130" s="121" t="s">
        <v>594</v>
      </c>
      <c r="F130" s="121" t="s">
        <v>326</v>
      </c>
      <c r="G130" s="120">
        <v>1353036</v>
      </c>
      <c r="H130" s="120">
        <v>1353036</v>
      </c>
      <c r="I130" s="120">
        <v>1353036</v>
      </c>
      <c r="J130" s="120">
        <v>1107783.6799999999</v>
      </c>
      <c r="K130" s="120" t="s">
        <v>326</v>
      </c>
      <c r="L130" s="120" t="s">
        <v>326</v>
      </c>
      <c r="M130" s="120" t="s">
        <v>326</v>
      </c>
      <c r="N130" s="120" t="s">
        <v>326</v>
      </c>
      <c r="O130" s="120" t="s">
        <v>326</v>
      </c>
      <c r="P130" s="120">
        <v>1353036</v>
      </c>
      <c r="Q130" s="120">
        <v>1353036</v>
      </c>
      <c r="R130" s="120">
        <v>1353036</v>
      </c>
      <c r="S130" s="120">
        <v>1107783.6799999999</v>
      </c>
      <c r="T130" s="120" t="s">
        <v>326</v>
      </c>
    </row>
    <row r="131" spans="1:20" ht="16.350000000000001" customHeight="1" x14ac:dyDescent="0.2">
      <c r="A131" s="122" t="s">
        <v>593</v>
      </c>
      <c r="B131" s="122"/>
      <c r="C131" s="121" t="s">
        <v>326</v>
      </c>
      <c r="D131" s="121" t="s">
        <v>592</v>
      </c>
      <c r="E131" s="121" t="s">
        <v>326</v>
      </c>
      <c r="F131" s="121" t="s">
        <v>326</v>
      </c>
      <c r="G131" s="120" t="s">
        <v>326</v>
      </c>
      <c r="H131" s="120" t="s">
        <v>326</v>
      </c>
      <c r="I131" s="120" t="s">
        <v>326</v>
      </c>
      <c r="J131" s="120" t="s">
        <v>326</v>
      </c>
      <c r="K131" s="120">
        <v>250000</v>
      </c>
      <c r="L131" s="120">
        <v>250000</v>
      </c>
      <c r="M131" s="120">
        <v>250000</v>
      </c>
      <c r="N131" s="120">
        <v>249550</v>
      </c>
      <c r="O131" s="120" t="s">
        <v>326</v>
      </c>
      <c r="P131" s="120">
        <v>250000</v>
      </c>
      <c r="Q131" s="120">
        <v>250000</v>
      </c>
      <c r="R131" s="120">
        <v>250000</v>
      </c>
      <c r="S131" s="120">
        <v>249550</v>
      </c>
      <c r="T131" s="120" t="s">
        <v>326</v>
      </c>
    </row>
    <row r="132" spans="1:20" ht="13.9" customHeight="1" x14ac:dyDescent="0.2">
      <c r="A132" s="127" t="s">
        <v>351</v>
      </c>
      <c r="B132" s="127"/>
      <c r="C132" s="126" t="s">
        <v>591</v>
      </c>
      <c r="D132" s="126" t="s">
        <v>352</v>
      </c>
      <c r="E132" s="126" t="s">
        <v>590</v>
      </c>
      <c r="F132" s="126" t="s">
        <v>326</v>
      </c>
      <c r="G132" s="120" t="s">
        <v>326</v>
      </c>
      <c r="H132" s="120" t="s">
        <v>326</v>
      </c>
      <c r="I132" s="120" t="s">
        <v>326</v>
      </c>
      <c r="J132" s="120" t="s">
        <v>326</v>
      </c>
      <c r="K132" s="120">
        <v>250000</v>
      </c>
      <c r="L132" s="120">
        <v>250000</v>
      </c>
      <c r="M132" s="120">
        <v>250000</v>
      </c>
      <c r="N132" s="120">
        <v>249550</v>
      </c>
      <c r="O132" s="120" t="s">
        <v>326</v>
      </c>
      <c r="P132" s="120">
        <v>250000</v>
      </c>
      <c r="Q132" s="120">
        <v>250000</v>
      </c>
      <c r="R132" s="120">
        <v>250000</v>
      </c>
      <c r="S132" s="120">
        <v>249550</v>
      </c>
      <c r="T132" s="120" t="s">
        <v>326</v>
      </c>
    </row>
    <row r="133" spans="1:20" ht="13.9" customHeight="1" x14ac:dyDescent="0.2">
      <c r="A133" s="122" t="s">
        <v>338</v>
      </c>
      <c r="B133" s="122"/>
      <c r="C133" s="121" t="s">
        <v>589</v>
      </c>
      <c r="D133" s="121" t="s">
        <v>339</v>
      </c>
      <c r="E133" s="121" t="s">
        <v>588</v>
      </c>
      <c r="F133" s="121" t="s">
        <v>326</v>
      </c>
      <c r="G133" s="120">
        <v>62500</v>
      </c>
      <c r="H133" s="120">
        <v>62500</v>
      </c>
      <c r="I133" s="120">
        <v>62500</v>
      </c>
      <c r="J133" s="120">
        <v>60660</v>
      </c>
      <c r="K133" s="120" t="s">
        <v>326</v>
      </c>
      <c r="L133" s="120" t="s">
        <v>326</v>
      </c>
      <c r="M133" s="120" t="s">
        <v>326</v>
      </c>
      <c r="N133" s="120" t="s">
        <v>326</v>
      </c>
      <c r="O133" s="120" t="s">
        <v>326</v>
      </c>
      <c r="P133" s="120">
        <v>62500</v>
      </c>
      <c r="Q133" s="120">
        <v>62500</v>
      </c>
      <c r="R133" s="120">
        <v>62500</v>
      </c>
      <c r="S133" s="120">
        <v>60660</v>
      </c>
      <c r="T133" s="120" t="s">
        <v>326</v>
      </c>
    </row>
    <row r="134" spans="1:20" ht="9.4" customHeight="1" x14ac:dyDescent="0.2">
      <c r="A134" s="122" t="s">
        <v>223</v>
      </c>
      <c r="B134" s="122"/>
      <c r="C134" s="121" t="s">
        <v>326</v>
      </c>
      <c r="D134" s="121" t="s">
        <v>222</v>
      </c>
      <c r="E134" s="121" t="s">
        <v>326</v>
      </c>
      <c r="F134" s="121" t="s">
        <v>326</v>
      </c>
      <c r="G134" s="120">
        <v>2373651</v>
      </c>
      <c r="H134" s="120">
        <v>2373651</v>
      </c>
      <c r="I134" s="120">
        <v>2373651</v>
      </c>
      <c r="J134" s="120">
        <v>1984639.63</v>
      </c>
      <c r="K134" s="120">
        <v>958801</v>
      </c>
      <c r="L134" s="120">
        <v>958801</v>
      </c>
      <c r="M134" s="120">
        <v>958801</v>
      </c>
      <c r="N134" s="120">
        <v>816699.49</v>
      </c>
      <c r="O134" s="120" t="s">
        <v>326</v>
      </c>
      <c r="P134" s="120">
        <v>3332452</v>
      </c>
      <c r="Q134" s="120">
        <v>3332452</v>
      </c>
      <c r="R134" s="120">
        <v>3332452</v>
      </c>
      <c r="S134" s="120">
        <v>2801339.12</v>
      </c>
      <c r="T134" s="120" t="s">
        <v>326</v>
      </c>
    </row>
    <row r="135" spans="1:20" ht="16.350000000000001" customHeight="1" x14ac:dyDescent="0.2">
      <c r="A135" s="122" t="s">
        <v>587</v>
      </c>
      <c r="B135" s="122"/>
      <c r="C135" s="121" t="s">
        <v>326</v>
      </c>
      <c r="D135" s="121" t="s">
        <v>586</v>
      </c>
      <c r="E135" s="121" t="s">
        <v>326</v>
      </c>
      <c r="F135" s="121" t="s">
        <v>326</v>
      </c>
      <c r="G135" s="120">
        <v>31854</v>
      </c>
      <c r="H135" s="120">
        <v>31854</v>
      </c>
      <c r="I135" s="120">
        <v>31854</v>
      </c>
      <c r="J135" s="120">
        <v>31853.49</v>
      </c>
      <c r="K135" s="120" t="s">
        <v>326</v>
      </c>
      <c r="L135" s="120" t="s">
        <v>326</v>
      </c>
      <c r="M135" s="120" t="s">
        <v>326</v>
      </c>
      <c r="N135" s="120" t="s">
        <v>326</v>
      </c>
      <c r="O135" s="120" t="s">
        <v>326</v>
      </c>
      <c r="P135" s="120">
        <v>31854</v>
      </c>
      <c r="Q135" s="120">
        <v>31854</v>
      </c>
      <c r="R135" s="120">
        <v>31854</v>
      </c>
      <c r="S135" s="120">
        <v>31853.49</v>
      </c>
      <c r="T135" s="120" t="s">
        <v>326</v>
      </c>
    </row>
    <row r="136" spans="1:20" ht="18" customHeight="1" x14ac:dyDescent="0.2">
      <c r="A136" s="122" t="s">
        <v>585</v>
      </c>
      <c r="B136" s="122"/>
      <c r="C136" s="121" t="s">
        <v>584</v>
      </c>
      <c r="D136" s="121" t="s">
        <v>233</v>
      </c>
      <c r="E136" s="121" t="s">
        <v>583</v>
      </c>
      <c r="F136" s="121" t="s">
        <v>326</v>
      </c>
      <c r="G136" s="120">
        <v>31854</v>
      </c>
      <c r="H136" s="120">
        <v>31854</v>
      </c>
      <c r="I136" s="120">
        <v>31854</v>
      </c>
      <c r="J136" s="120">
        <v>31853.49</v>
      </c>
      <c r="K136" s="120" t="s">
        <v>326</v>
      </c>
      <c r="L136" s="120" t="s">
        <v>326</v>
      </c>
      <c r="M136" s="120" t="s">
        <v>326</v>
      </c>
      <c r="N136" s="120" t="s">
        <v>326</v>
      </c>
      <c r="O136" s="120" t="s">
        <v>326</v>
      </c>
      <c r="P136" s="120">
        <v>31854</v>
      </c>
      <c r="Q136" s="120">
        <v>31854</v>
      </c>
      <c r="R136" s="120">
        <v>31854</v>
      </c>
      <c r="S136" s="120">
        <v>31853.49</v>
      </c>
      <c r="T136" s="120" t="s">
        <v>326</v>
      </c>
    </row>
    <row r="137" spans="1:20" ht="19.5" customHeight="1" x14ac:dyDescent="0.2">
      <c r="A137" s="122" t="s">
        <v>582</v>
      </c>
      <c r="B137" s="122"/>
      <c r="C137" s="121" t="s">
        <v>326</v>
      </c>
      <c r="D137" s="121" t="s">
        <v>581</v>
      </c>
      <c r="E137" s="121" t="s">
        <v>326</v>
      </c>
      <c r="F137" s="121" t="s">
        <v>326</v>
      </c>
      <c r="G137" s="120" t="s">
        <v>326</v>
      </c>
      <c r="H137" s="120" t="s">
        <v>326</v>
      </c>
      <c r="I137" s="120" t="s">
        <v>326</v>
      </c>
      <c r="J137" s="120" t="s">
        <v>326</v>
      </c>
      <c r="K137" s="120">
        <v>958801</v>
      </c>
      <c r="L137" s="120">
        <v>958801</v>
      </c>
      <c r="M137" s="120">
        <v>958801</v>
      </c>
      <c r="N137" s="120">
        <v>816699.49</v>
      </c>
      <c r="O137" s="120" t="s">
        <v>326</v>
      </c>
      <c r="P137" s="120">
        <v>958801</v>
      </c>
      <c r="Q137" s="120">
        <v>958801</v>
      </c>
      <c r="R137" s="120">
        <v>958801</v>
      </c>
      <c r="S137" s="120">
        <v>816699.49</v>
      </c>
      <c r="T137" s="120" t="s">
        <v>326</v>
      </c>
    </row>
    <row r="138" spans="1:20" ht="19.5" customHeight="1" x14ac:dyDescent="0.2">
      <c r="A138" s="122" t="s">
        <v>580</v>
      </c>
      <c r="B138" s="122"/>
      <c r="C138" s="121" t="s">
        <v>576</v>
      </c>
      <c r="D138" s="121" t="s">
        <v>235</v>
      </c>
      <c r="E138" s="121" t="s">
        <v>579</v>
      </c>
      <c r="F138" s="121" t="s">
        <v>326</v>
      </c>
      <c r="G138" s="120" t="s">
        <v>326</v>
      </c>
      <c r="H138" s="120" t="s">
        <v>326</v>
      </c>
      <c r="I138" s="120" t="s">
        <v>326</v>
      </c>
      <c r="J138" s="120" t="s">
        <v>326</v>
      </c>
      <c r="K138" s="120">
        <v>914401</v>
      </c>
      <c r="L138" s="120">
        <v>914401</v>
      </c>
      <c r="M138" s="120">
        <v>914401</v>
      </c>
      <c r="N138" s="120">
        <v>816699.49</v>
      </c>
      <c r="O138" s="120" t="s">
        <v>326</v>
      </c>
      <c r="P138" s="120">
        <v>914401</v>
      </c>
      <c r="Q138" s="120">
        <v>914401</v>
      </c>
      <c r="R138" s="120">
        <v>914401</v>
      </c>
      <c r="S138" s="120">
        <v>816699.49</v>
      </c>
      <c r="T138" s="120" t="s">
        <v>326</v>
      </c>
    </row>
    <row r="139" spans="1:20" ht="26.25" customHeight="1" x14ac:dyDescent="0.2">
      <c r="A139" s="122" t="s">
        <v>578</v>
      </c>
      <c r="B139" s="122"/>
      <c r="C139" s="121" t="s">
        <v>326</v>
      </c>
      <c r="D139" s="121" t="s">
        <v>577</v>
      </c>
      <c r="E139" s="121" t="s">
        <v>326</v>
      </c>
      <c r="F139" s="121" t="s">
        <v>326</v>
      </c>
      <c r="G139" s="120" t="s">
        <v>326</v>
      </c>
      <c r="H139" s="120" t="s">
        <v>326</v>
      </c>
      <c r="I139" s="120" t="s">
        <v>326</v>
      </c>
      <c r="J139" s="120" t="s">
        <v>326</v>
      </c>
      <c r="K139" s="120">
        <v>44400</v>
      </c>
      <c r="L139" s="120">
        <v>44400</v>
      </c>
      <c r="M139" s="120">
        <v>44400</v>
      </c>
      <c r="N139" s="120" t="s">
        <v>326</v>
      </c>
      <c r="O139" s="120" t="s">
        <v>326</v>
      </c>
      <c r="P139" s="120">
        <v>44400</v>
      </c>
      <c r="Q139" s="120">
        <v>44400</v>
      </c>
      <c r="R139" s="120">
        <v>44400</v>
      </c>
      <c r="S139" s="120" t="s">
        <v>326</v>
      </c>
      <c r="T139" s="120" t="s">
        <v>326</v>
      </c>
    </row>
    <row r="140" spans="1:20" ht="17.25" customHeight="1" x14ac:dyDescent="0.2">
      <c r="A140" s="127" t="s">
        <v>238</v>
      </c>
      <c r="B140" s="127"/>
      <c r="C140" s="126" t="s">
        <v>576</v>
      </c>
      <c r="D140" s="126" t="s">
        <v>237</v>
      </c>
      <c r="E140" s="126" t="s">
        <v>575</v>
      </c>
      <c r="F140" s="126" t="s">
        <v>326</v>
      </c>
      <c r="G140" s="120" t="s">
        <v>326</v>
      </c>
      <c r="H140" s="120" t="s">
        <v>326</v>
      </c>
      <c r="I140" s="120" t="s">
        <v>326</v>
      </c>
      <c r="J140" s="120" t="s">
        <v>326</v>
      </c>
      <c r="K140" s="120">
        <v>44400</v>
      </c>
      <c r="L140" s="120">
        <v>44400</v>
      </c>
      <c r="M140" s="120">
        <v>44400</v>
      </c>
      <c r="N140" s="120" t="s">
        <v>326</v>
      </c>
      <c r="O140" s="120" t="s">
        <v>326</v>
      </c>
      <c r="P140" s="120">
        <v>44400</v>
      </c>
      <c r="Q140" s="120">
        <v>44400</v>
      </c>
      <c r="R140" s="120">
        <v>44400</v>
      </c>
      <c r="S140" s="120" t="s">
        <v>326</v>
      </c>
      <c r="T140" s="120" t="s">
        <v>326</v>
      </c>
    </row>
    <row r="141" spans="1:20" ht="16.350000000000001" customHeight="1" x14ac:dyDescent="0.2">
      <c r="A141" s="122" t="s">
        <v>574</v>
      </c>
      <c r="B141" s="122"/>
      <c r="C141" s="121" t="s">
        <v>326</v>
      </c>
      <c r="D141" s="121" t="s">
        <v>573</v>
      </c>
      <c r="E141" s="121" t="s">
        <v>326</v>
      </c>
      <c r="F141" s="121" t="s">
        <v>326</v>
      </c>
      <c r="G141" s="120">
        <v>200896</v>
      </c>
      <c r="H141" s="120">
        <v>200896</v>
      </c>
      <c r="I141" s="120">
        <v>200896</v>
      </c>
      <c r="J141" s="120">
        <v>7097.97</v>
      </c>
      <c r="K141" s="120" t="s">
        <v>326</v>
      </c>
      <c r="L141" s="120" t="s">
        <v>326</v>
      </c>
      <c r="M141" s="120" t="s">
        <v>326</v>
      </c>
      <c r="N141" s="120" t="s">
        <v>326</v>
      </c>
      <c r="O141" s="120" t="s">
        <v>326</v>
      </c>
      <c r="P141" s="120">
        <v>200896</v>
      </c>
      <c r="Q141" s="120">
        <v>200896</v>
      </c>
      <c r="R141" s="120">
        <v>200896</v>
      </c>
      <c r="S141" s="120">
        <v>7097.97</v>
      </c>
      <c r="T141" s="120" t="s">
        <v>326</v>
      </c>
    </row>
    <row r="142" spans="1:20" ht="16.350000000000001" customHeight="1" x14ac:dyDescent="0.2">
      <c r="A142" s="122" t="s">
        <v>572</v>
      </c>
      <c r="B142" s="122"/>
      <c r="C142" s="121" t="s">
        <v>326</v>
      </c>
      <c r="D142" s="121" t="s">
        <v>571</v>
      </c>
      <c r="E142" s="121" t="s">
        <v>326</v>
      </c>
      <c r="F142" s="121" t="s">
        <v>326</v>
      </c>
      <c r="G142" s="120">
        <v>200896</v>
      </c>
      <c r="H142" s="120">
        <v>200896</v>
      </c>
      <c r="I142" s="120">
        <v>200896</v>
      </c>
      <c r="J142" s="120">
        <v>7097.97</v>
      </c>
      <c r="K142" s="120" t="s">
        <v>326</v>
      </c>
      <c r="L142" s="120" t="s">
        <v>326</v>
      </c>
      <c r="M142" s="120" t="s">
        <v>326</v>
      </c>
      <c r="N142" s="120" t="s">
        <v>326</v>
      </c>
      <c r="O142" s="120" t="s">
        <v>326</v>
      </c>
      <c r="P142" s="120">
        <v>200896</v>
      </c>
      <c r="Q142" s="120">
        <v>200896</v>
      </c>
      <c r="R142" s="120">
        <v>200896</v>
      </c>
      <c r="S142" s="120">
        <v>7097.97</v>
      </c>
      <c r="T142" s="120" t="s">
        <v>326</v>
      </c>
    </row>
    <row r="143" spans="1:20" ht="27" customHeight="1" x14ac:dyDescent="0.2">
      <c r="A143" s="127" t="s">
        <v>250</v>
      </c>
      <c r="B143" s="127"/>
      <c r="C143" s="126" t="s">
        <v>570</v>
      </c>
      <c r="D143" s="126" t="s">
        <v>249</v>
      </c>
      <c r="E143" s="126" t="s">
        <v>569</v>
      </c>
      <c r="F143" s="126" t="s">
        <v>326</v>
      </c>
      <c r="G143" s="120">
        <v>200896</v>
      </c>
      <c r="H143" s="120">
        <v>200896</v>
      </c>
      <c r="I143" s="120">
        <v>200896</v>
      </c>
      <c r="J143" s="120">
        <v>7097.97</v>
      </c>
      <c r="K143" s="120" t="s">
        <v>326</v>
      </c>
      <c r="L143" s="120" t="s">
        <v>326</v>
      </c>
      <c r="M143" s="120" t="s">
        <v>326</v>
      </c>
      <c r="N143" s="120" t="s">
        <v>326</v>
      </c>
      <c r="O143" s="120" t="s">
        <v>326</v>
      </c>
      <c r="P143" s="120">
        <v>200896</v>
      </c>
      <c r="Q143" s="120">
        <v>200896</v>
      </c>
      <c r="R143" s="120">
        <v>200896</v>
      </c>
      <c r="S143" s="120">
        <v>7097.97</v>
      </c>
      <c r="T143" s="120" t="s">
        <v>326</v>
      </c>
    </row>
    <row r="144" spans="1:20" ht="22.5" customHeight="1" x14ac:dyDescent="0.2">
      <c r="A144" s="122" t="s">
        <v>568</v>
      </c>
      <c r="B144" s="122"/>
      <c r="C144" s="121" t="s">
        <v>326</v>
      </c>
      <c r="D144" s="121" t="s">
        <v>567</v>
      </c>
      <c r="E144" s="121" t="s">
        <v>326</v>
      </c>
      <c r="F144" s="121" t="s">
        <v>326</v>
      </c>
      <c r="G144" s="120">
        <v>2140901</v>
      </c>
      <c r="H144" s="120">
        <v>2140901</v>
      </c>
      <c r="I144" s="120">
        <v>2140901</v>
      </c>
      <c r="J144" s="120">
        <v>1945688.17</v>
      </c>
      <c r="K144" s="120" t="s">
        <v>326</v>
      </c>
      <c r="L144" s="120" t="s">
        <v>326</v>
      </c>
      <c r="M144" s="120" t="s">
        <v>326</v>
      </c>
      <c r="N144" s="120" t="s">
        <v>326</v>
      </c>
      <c r="O144" s="120" t="s">
        <v>326</v>
      </c>
      <c r="P144" s="120">
        <v>2140901</v>
      </c>
      <c r="Q144" s="120">
        <v>2140901</v>
      </c>
      <c r="R144" s="120">
        <v>2140901</v>
      </c>
      <c r="S144" s="120">
        <v>1945688.17</v>
      </c>
      <c r="T144" s="120" t="s">
        <v>326</v>
      </c>
    </row>
    <row r="145" spans="1:20" ht="22.5" customHeight="1" x14ac:dyDescent="0.2">
      <c r="A145" s="122" t="s">
        <v>252</v>
      </c>
      <c r="B145" s="122"/>
      <c r="C145" s="121" t="s">
        <v>562</v>
      </c>
      <c r="D145" s="121" t="s">
        <v>251</v>
      </c>
      <c r="E145" s="121" t="s">
        <v>566</v>
      </c>
      <c r="F145" s="121" t="s">
        <v>326</v>
      </c>
      <c r="G145" s="120">
        <v>24000</v>
      </c>
      <c r="H145" s="120">
        <v>24000</v>
      </c>
      <c r="I145" s="120">
        <v>24000</v>
      </c>
      <c r="J145" s="120">
        <v>18088</v>
      </c>
      <c r="K145" s="120" t="s">
        <v>326</v>
      </c>
      <c r="L145" s="120" t="s">
        <v>326</v>
      </c>
      <c r="M145" s="120" t="s">
        <v>326</v>
      </c>
      <c r="N145" s="120" t="s">
        <v>326</v>
      </c>
      <c r="O145" s="120" t="s">
        <v>326</v>
      </c>
      <c r="P145" s="120">
        <v>24000</v>
      </c>
      <c r="Q145" s="120">
        <v>24000</v>
      </c>
      <c r="R145" s="120">
        <v>24000</v>
      </c>
      <c r="S145" s="120">
        <v>18088</v>
      </c>
      <c r="T145" s="120" t="s">
        <v>326</v>
      </c>
    </row>
    <row r="146" spans="1:20" ht="18" customHeight="1" x14ac:dyDescent="0.2">
      <c r="A146" s="122" t="s">
        <v>565</v>
      </c>
      <c r="B146" s="122"/>
      <c r="C146" s="121" t="s">
        <v>326</v>
      </c>
      <c r="D146" s="121" t="s">
        <v>564</v>
      </c>
      <c r="E146" s="121" t="s">
        <v>326</v>
      </c>
      <c r="F146" s="121" t="s">
        <v>326</v>
      </c>
      <c r="G146" s="120">
        <v>2116901</v>
      </c>
      <c r="H146" s="120">
        <v>2116901</v>
      </c>
      <c r="I146" s="120">
        <v>2116901</v>
      </c>
      <c r="J146" s="120">
        <v>1927600.17</v>
      </c>
      <c r="K146" s="120" t="s">
        <v>326</v>
      </c>
      <c r="L146" s="120" t="s">
        <v>326</v>
      </c>
      <c r="M146" s="120" t="s">
        <v>326</v>
      </c>
      <c r="N146" s="120" t="s">
        <v>326</v>
      </c>
      <c r="O146" s="120" t="s">
        <v>326</v>
      </c>
      <c r="P146" s="120">
        <v>2116901</v>
      </c>
      <c r="Q146" s="120">
        <v>2116901</v>
      </c>
      <c r="R146" s="120">
        <v>2116901</v>
      </c>
      <c r="S146" s="120">
        <v>1927600.17</v>
      </c>
      <c r="T146" s="120" t="s">
        <v>326</v>
      </c>
    </row>
    <row r="147" spans="1:20" ht="12.75" customHeight="1" x14ac:dyDescent="0.2">
      <c r="A147" s="127" t="s">
        <v>563</v>
      </c>
      <c r="B147" s="127"/>
      <c r="C147" s="126" t="s">
        <v>562</v>
      </c>
      <c r="D147" s="126" t="s">
        <v>253</v>
      </c>
      <c r="E147" s="126" t="s">
        <v>561</v>
      </c>
      <c r="F147" s="126" t="s">
        <v>326</v>
      </c>
      <c r="G147" s="120">
        <v>2116901</v>
      </c>
      <c r="H147" s="120">
        <v>2116901</v>
      </c>
      <c r="I147" s="120">
        <v>2116901</v>
      </c>
      <c r="J147" s="120">
        <v>1927600.17</v>
      </c>
      <c r="K147" s="120" t="s">
        <v>326</v>
      </c>
      <c r="L147" s="120" t="s">
        <v>326</v>
      </c>
      <c r="M147" s="120" t="s">
        <v>326</v>
      </c>
      <c r="N147" s="120" t="s">
        <v>326</v>
      </c>
      <c r="O147" s="120" t="s">
        <v>326</v>
      </c>
      <c r="P147" s="120">
        <v>2116901</v>
      </c>
      <c r="Q147" s="120">
        <v>2116901</v>
      </c>
      <c r="R147" s="120">
        <v>2116901</v>
      </c>
      <c r="S147" s="120">
        <v>1927600.17</v>
      </c>
      <c r="T147" s="120" t="s">
        <v>326</v>
      </c>
    </row>
    <row r="148" spans="1:20" ht="20.25" customHeight="1" x14ac:dyDescent="0.2">
      <c r="A148" s="122" t="s">
        <v>256</v>
      </c>
      <c r="B148" s="122"/>
      <c r="C148" s="121" t="s">
        <v>326</v>
      </c>
      <c r="D148" s="121" t="s">
        <v>255</v>
      </c>
      <c r="E148" s="121" t="s">
        <v>326</v>
      </c>
      <c r="F148" s="121" t="s">
        <v>326</v>
      </c>
      <c r="G148" s="120">
        <v>555067</v>
      </c>
      <c r="H148" s="120">
        <v>555067</v>
      </c>
      <c r="I148" s="120">
        <v>555067</v>
      </c>
      <c r="J148" s="120">
        <v>509238.15</v>
      </c>
      <c r="K148" s="120">
        <v>13552868</v>
      </c>
      <c r="L148" s="120">
        <v>13552868</v>
      </c>
      <c r="M148" s="120">
        <v>13554101.220000001</v>
      </c>
      <c r="N148" s="120">
        <v>7699260.4000000004</v>
      </c>
      <c r="O148" s="120" t="s">
        <v>326</v>
      </c>
      <c r="P148" s="120">
        <v>14107935</v>
      </c>
      <c r="Q148" s="120">
        <v>14107935</v>
      </c>
      <c r="R148" s="120">
        <v>14109168.220000001</v>
      </c>
      <c r="S148" s="120">
        <v>8208498.5499999998</v>
      </c>
      <c r="T148" s="120" t="s">
        <v>326</v>
      </c>
    </row>
    <row r="149" spans="1:20" ht="22.9" customHeight="1" x14ac:dyDescent="0.2">
      <c r="A149" s="122" t="s">
        <v>560</v>
      </c>
      <c r="B149" s="122"/>
      <c r="C149" s="121" t="s">
        <v>326</v>
      </c>
      <c r="D149" s="121" t="s">
        <v>559</v>
      </c>
      <c r="E149" s="121" t="s">
        <v>326</v>
      </c>
      <c r="F149" s="121" t="s">
        <v>326</v>
      </c>
      <c r="G149" s="120">
        <v>545267</v>
      </c>
      <c r="H149" s="120">
        <v>545267</v>
      </c>
      <c r="I149" s="120">
        <v>545267</v>
      </c>
      <c r="J149" s="120">
        <v>499438.33</v>
      </c>
      <c r="K149" s="120" t="s">
        <v>326</v>
      </c>
      <c r="L149" s="120" t="s">
        <v>326</v>
      </c>
      <c r="M149" s="120">
        <v>1233.22</v>
      </c>
      <c r="N149" s="120" t="s">
        <v>326</v>
      </c>
      <c r="O149" s="120" t="s">
        <v>326</v>
      </c>
      <c r="P149" s="120">
        <v>545267</v>
      </c>
      <c r="Q149" s="120">
        <v>545267</v>
      </c>
      <c r="R149" s="120">
        <v>546500.22</v>
      </c>
      <c r="S149" s="120">
        <v>499438.33</v>
      </c>
      <c r="T149" s="120" t="s">
        <v>326</v>
      </c>
    </row>
    <row r="150" spans="1:20" ht="23.25" customHeight="1" x14ac:dyDescent="0.2">
      <c r="A150" s="122" t="s">
        <v>258</v>
      </c>
      <c r="B150" s="122"/>
      <c r="C150" s="121" t="s">
        <v>558</v>
      </c>
      <c r="D150" s="121" t="s">
        <v>257</v>
      </c>
      <c r="E150" s="121" t="s">
        <v>557</v>
      </c>
      <c r="F150" s="121" t="s">
        <v>326</v>
      </c>
      <c r="G150" s="120">
        <v>545267</v>
      </c>
      <c r="H150" s="120">
        <v>545267</v>
      </c>
      <c r="I150" s="120">
        <v>545267</v>
      </c>
      <c r="J150" s="120">
        <v>499438.33</v>
      </c>
      <c r="K150" s="120" t="s">
        <v>326</v>
      </c>
      <c r="L150" s="120" t="s">
        <v>326</v>
      </c>
      <c r="M150" s="120">
        <v>1233.22</v>
      </c>
      <c r="N150" s="120" t="s">
        <v>326</v>
      </c>
      <c r="O150" s="120" t="s">
        <v>326</v>
      </c>
      <c r="P150" s="120">
        <v>545267</v>
      </c>
      <c r="Q150" s="120">
        <v>545267</v>
      </c>
      <c r="R150" s="120">
        <v>546500.22</v>
      </c>
      <c r="S150" s="120">
        <v>499438.33</v>
      </c>
      <c r="T150" s="120" t="s">
        <v>326</v>
      </c>
    </row>
    <row r="151" spans="1:20" ht="16.350000000000001" customHeight="1" x14ac:dyDescent="0.2">
      <c r="A151" s="122" t="s">
        <v>556</v>
      </c>
      <c r="B151" s="122"/>
      <c r="C151" s="121" t="s">
        <v>326</v>
      </c>
      <c r="D151" s="121" t="s">
        <v>555</v>
      </c>
      <c r="E151" s="121" t="s">
        <v>326</v>
      </c>
      <c r="F151" s="121" t="s">
        <v>326</v>
      </c>
      <c r="G151" s="120" t="s">
        <v>326</v>
      </c>
      <c r="H151" s="120" t="s">
        <v>326</v>
      </c>
      <c r="I151" s="120" t="s">
        <v>326</v>
      </c>
      <c r="J151" s="120" t="s">
        <v>326</v>
      </c>
      <c r="K151" s="120">
        <v>13552868</v>
      </c>
      <c r="L151" s="120">
        <v>13552868</v>
      </c>
      <c r="M151" s="120">
        <v>13552868</v>
      </c>
      <c r="N151" s="120">
        <v>7699260.4000000004</v>
      </c>
      <c r="O151" s="120" t="s">
        <v>326</v>
      </c>
      <c r="P151" s="120">
        <v>13552868</v>
      </c>
      <c r="Q151" s="120">
        <v>13552868</v>
      </c>
      <c r="R151" s="120">
        <v>13552868</v>
      </c>
      <c r="S151" s="120">
        <v>7699260.4000000004</v>
      </c>
      <c r="T151" s="120" t="s">
        <v>326</v>
      </c>
    </row>
    <row r="152" spans="1:20" ht="13.9" customHeight="1" x14ac:dyDescent="0.2">
      <c r="A152" s="122" t="s">
        <v>260</v>
      </c>
      <c r="B152" s="122"/>
      <c r="C152" s="121" t="s">
        <v>554</v>
      </c>
      <c r="D152" s="121" t="s">
        <v>259</v>
      </c>
      <c r="E152" s="121" t="s">
        <v>553</v>
      </c>
      <c r="F152" s="121" t="s">
        <v>326</v>
      </c>
      <c r="G152" s="120" t="s">
        <v>326</v>
      </c>
      <c r="H152" s="120" t="s">
        <v>326</v>
      </c>
      <c r="I152" s="120" t="s">
        <v>326</v>
      </c>
      <c r="J152" s="120" t="s">
        <v>326</v>
      </c>
      <c r="K152" s="120">
        <v>13552868</v>
      </c>
      <c r="L152" s="120">
        <v>13552868</v>
      </c>
      <c r="M152" s="120">
        <v>13552868</v>
      </c>
      <c r="N152" s="120">
        <v>7699260.4000000004</v>
      </c>
      <c r="O152" s="120" t="s">
        <v>326</v>
      </c>
      <c r="P152" s="120">
        <v>13552868</v>
      </c>
      <c r="Q152" s="120">
        <v>13552868</v>
      </c>
      <c r="R152" s="120">
        <v>13552868</v>
      </c>
      <c r="S152" s="120">
        <v>7699260.4000000004</v>
      </c>
      <c r="T152" s="120" t="s">
        <v>326</v>
      </c>
    </row>
    <row r="153" spans="1:20" ht="13.5" customHeight="1" x14ac:dyDescent="0.2">
      <c r="A153" s="122" t="s">
        <v>552</v>
      </c>
      <c r="B153" s="122"/>
      <c r="C153" s="121" t="s">
        <v>326</v>
      </c>
      <c r="D153" s="121" t="s">
        <v>551</v>
      </c>
      <c r="E153" s="121" t="s">
        <v>326</v>
      </c>
      <c r="F153" s="121" t="s">
        <v>326</v>
      </c>
      <c r="G153" s="120">
        <v>9800</v>
      </c>
      <c r="H153" s="120">
        <v>9800</v>
      </c>
      <c r="I153" s="120">
        <v>9800</v>
      </c>
      <c r="J153" s="120">
        <v>9799.82</v>
      </c>
      <c r="K153" s="120" t="s">
        <v>326</v>
      </c>
      <c r="L153" s="120" t="s">
        <v>326</v>
      </c>
      <c r="M153" s="120" t="s">
        <v>326</v>
      </c>
      <c r="N153" s="120" t="s">
        <v>326</v>
      </c>
      <c r="O153" s="120" t="s">
        <v>326</v>
      </c>
      <c r="P153" s="120">
        <v>9800</v>
      </c>
      <c r="Q153" s="120">
        <v>9800</v>
      </c>
      <c r="R153" s="120">
        <v>9800</v>
      </c>
      <c r="S153" s="120">
        <v>9799.82</v>
      </c>
      <c r="T153" s="120" t="s">
        <v>326</v>
      </c>
    </row>
    <row r="154" spans="1:20" ht="16.5" customHeight="1" x14ac:dyDescent="0.2">
      <c r="A154" s="122" t="s">
        <v>336</v>
      </c>
      <c r="B154" s="122"/>
      <c r="C154" s="121" t="s">
        <v>550</v>
      </c>
      <c r="D154" s="121" t="s">
        <v>337</v>
      </c>
      <c r="E154" s="121" t="s">
        <v>549</v>
      </c>
      <c r="F154" s="121" t="s">
        <v>326</v>
      </c>
      <c r="G154" s="120">
        <v>9800</v>
      </c>
      <c r="H154" s="120">
        <v>9800</v>
      </c>
      <c r="I154" s="120">
        <v>9800</v>
      </c>
      <c r="J154" s="120">
        <v>9799.82</v>
      </c>
      <c r="K154" s="120" t="s">
        <v>326</v>
      </c>
      <c r="L154" s="120" t="s">
        <v>326</v>
      </c>
      <c r="M154" s="120" t="s">
        <v>326</v>
      </c>
      <c r="N154" s="120" t="s">
        <v>326</v>
      </c>
      <c r="O154" s="120" t="s">
        <v>326</v>
      </c>
      <c r="P154" s="120">
        <v>9800</v>
      </c>
      <c r="Q154" s="120">
        <v>9800</v>
      </c>
      <c r="R154" s="120">
        <v>9800</v>
      </c>
      <c r="S154" s="120">
        <v>9799.82</v>
      </c>
      <c r="T154" s="120" t="s">
        <v>326</v>
      </c>
    </row>
    <row r="155" spans="1:20" ht="25.5" customHeight="1" x14ac:dyDescent="0.2">
      <c r="A155" s="122" t="s">
        <v>548</v>
      </c>
      <c r="B155" s="122"/>
      <c r="C155" s="121" t="s">
        <v>326</v>
      </c>
      <c r="D155" s="121" t="s">
        <v>547</v>
      </c>
      <c r="E155" s="121" t="s">
        <v>326</v>
      </c>
      <c r="F155" s="121" t="s">
        <v>326</v>
      </c>
      <c r="G155" s="120">
        <v>139431575.15000001</v>
      </c>
      <c r="H155" s="120">
        <v>139431575.15000001</v>
      </c>
      <c r="I155" s="120">
        <v>139431575.15000001</v>
      </c>
      <c r="J155" s="120">
        <v>121556418.81</v>
      </c>
      <c r="K155" s="120">
        <v>18290823</v>
      </c>
      <c r="L155" s="120">
        <v>18290823</v>
      </c>
      <c r="M155" s="120">
        <v>17952942.5</v>
      </c>
      <c r="N155" s="120">
        <v>11653900.93</v>
      </c>
      <c r="O155" s="120" t="s">
        <v>326</v>
      </c>
      <c r="P155" s="120">
        <v>157722398.15000001</v>
      </c>
      <c r="Q155" s="120">
        <v>157722398.15000001</v>
      </c>
      <c r="R155" s="120">
        <v>157384517.65000001</v>
      </c>
      <c r="S155" s="120">
        <v>133210319.73999999</v>
      </c>
      <c r="T155" s="120" t="s">
        <v>326</v>
      </c>
    </row>
    <row r="156" spans="1:20" ht="19.5" customHeight="1" x14ac:dyDescent="0.2">
      <c r="A156" s="122" t="s">
        <v>275</v>
      </c>
      <c r="B156" s="122"/>
      <c r="C156" s="121" t="s">
        <v>535</v>
      </c>
      <c r="D156" s="121" t="s">
        <v>274</v>
      </c>
      <c r="E156" s="121" t="s">
        <v>546</v>
      </c>
      <c r="F156" s="121" t="s">
        <v>326</v>
      </c>
      <c r="G156" s="120">
        <v>245983</v>
      </c>
      <c r="H156" s="120">
        <v>245983</v>
      </c>
      <c r="I156" s="120" t="s">
        <v>326</v>
      </c>
      <c r="J156" s="120">
        <v>245982.2</v>
      </c>
      <c r="K156" s="120" t="s">
        <v>326</v>
      </c>
      <c r="L156" s="120" t="s">
        <v>326</v>
      </c>
      <c r="M156" s="120" t="s">
        <v>326</v>
      </c>
      <c r="N156" s="120" t="s">
        <v>326</v>
      </c>
      <c r="O156" s="120" t="s">
        <v>326</v>
      </c>
      <c r="P156" s="120">
        <v>245983</v>
      </c>
      <c r="Q156" s="120">
        <v>245983</v>
      </c>
      <c r="R156" s="120" t="s">
        <v>326</v>
      </c>
      <c r="S156" s="120">
        <v>245982.2</v>
      </c>
      <c r="T156" s="120" t="s">
        <v>326</v>
      </c>
    </row>
    <row r="157" spans="1:20" ht="24" customHeight="1" x14ac:dyDescent="0.2">
      <c r="A157" s="122" t="s">
        <v>545</v>
      </c>
      <c r="B157" s="122"/>
      <c r="C157" s="121" t="s">
        <v>326</v>
      </c>
      <c r="D157" s="121" t="s">
        <v>544</v>
      </c>
      <c r="E157" s="121" t="s">
        <v>326</v>
      </c>
      <c r="F157" s="121" t="s">
        <v>326</v>
      </c>
      <c r="G157" s="120">
        <v>139677558.15000001</v>
      </c>
      <c r="H157" s="120">
        <v>139677558.15000001</v>
      </c>
      <c r="I157" s="120">
        <v>139431575.15000001</v>
      </c>
      <c r="J157" s="120">
        <v>121802401.01000001</v>
      </c>
      <c r="K157" s="120">
        <v>18290823</v>
      </c>
      <c r="L157" s="120">
        <v>18290823</v>
      </c>
      <c r="M157" s="120">
        <v>17952942.5</v>
      </c>
      <c r="N157" s="120">
        <v>11653900.93</v>
      </c>
      <c r="O157" s="120" t="s">
        <v>326</v>
      </c>
      <c r="P157" s="120">
        <v>157968381.15000001</v>
      </c>
      <c r="Q157" s="120">
        <v>157968381.15000001</v>
      </c>
      <c r="R157" s="120">
        <v>157384517.65000001</v>
      </c>
      <c r="S157" s="120">
        <v>133456301.94</v>
      </c>
      <c r="T157" s="120" t="s">
        <v>326</v>
      </c>
    </row>
    <row r="158" spans="1:20" ht="29.65" customHeight="1" x14ac:dyDescent="0.2">
      <c r="A158" s="122" t="s">
        <v>543</v>
      </c>
      <c r="B158" s="122"/>
      <c r="C158" s="121" t="s">
        <v>326</v>
      </c>
      <c r="D158" s="121" t="s">
        <v>542</v>
      </c>
      <c r="E158" s="121" t="s">
        <v>326</v>
      </c>
      <c r="F158" s="121" t="s">
        <v>326</v>
      </c>
      <c r="G158" s="120">
        <v>3452400</v>
      </c>
      <c r="H158" s="120">
        <v>3452400</v>
      </c>
      <c r="I158" s="120" t="s">
        <v>326</v>
      </c>
      <c r="J158" s="120">
        <v>3452400</v>
      </c>
      <c r="K158" s="120" t="s">
        <v>326</v>
      </c>
      <c r="L158" s="120" t="s">
        <v>326</v>
      </c>
      <c r="M158" s="120" t="s">
        <v>326</v>
      </c>
      <c r="N158" s="120" t="s">
        <v>326</v>
      </c>
      <c r="O158" s="120" t="s">
        <v>326</v>
      </c>
      <c r="P158" s="120">
        <v>3452400</v>
      </c>
      <c r="Q158" s="120">
        <v>3452400</v>
      </c>
      <c r="R158" s="120" t="s">
        <v>326</v>
      </c>
      <c r="S158" s="120">
        <v>3452400</v>
      </c>
      <c r="T158" s="120" t="s">
        <v>326</v>
      </c>
    </row>
    <row r="159" spans="1:20" ht="21" customHeight="1" x14ac:dyDescent="0.2">
      <c r="A159" s="122" t="s">
        <v>541</v>
      </c>
      <c r="B159" s="122"/>
      <c r="C159" s="121" t="s">
        <v>535</v>
      </c>
      <c r="D159" s="121" t="s">
        <v>267</v>
      </c>
      <c r="E159" s="121" t="s">
        <v>540</v>
      </c>
      <c r="F159" s="121" t="s">
        <v>326</v>
      </c>
      <c r="G159" s="120">
        <v>3452400</v>
      </c>
      <c r="H159" s="120">
        <v>3452400</v>
      </c>
      <c r="I159" s="120" t="s">
        <v>326</v>
      </c>
      <c r="J159" s="120">
        <v>3452400</v>
      </c>
      <c r="K159" s="120" t="s">
        <v>326</v>
      </c>
      <c r="L159" s="120" t="s">
        <v>326</v>
      </c>
      <c r="M159" s="120" t="s">
        <v>326</v>
      </c>
      <c r="N159" s="120" t="s">
        <v>326</v>
      </c>
      <c r="O159" s="120" t="s">
        <v>326</v>
      </c>
      <c r="P159" s="120">
        <v>3452400</v>
      </c>
      <c r="Q159" s="120">
        <v>3452400</v>
      </c>
      <c r="R159" s="120" t="s">
        <v>326</v>
      </c>
      <c r="S159" s="120">
        <v>3452400</v>
      </c>
      <c r="T159" s="120" t="s">
        <v>326</v>
      </c>
    </row>
    <row r="160" spans="1:20" ht="29.65" customHeight="1" x14ac:dyDescent="0.2">
      <c r="A160" s="122" t="s">
        <v>539</v>
      </c>
      <c r="B160" s="122"/>
      <c r="C160" s="121" t="s">
        <v>326</v>
      </c>
      <c r="D160" s="121" t="s">
        <v>538</v>
      </c>
      <c r="E160" s="121" t="s">
        <v>326</v>
      </c>
      <c r="F160" s="121" t="s">
        <v>326</v>
      </c>
      <c r="G160" s="120">
        <v>4996759</v>
      </c>
      <c r="H160" s="120">
        <v>4996759</v>
      </c>
      <c r="I160" s="120" t="s">
        <v>326</v>
      </c>
      <c r="J160" s="120">
        <v>4833353.93</v>
      </c>
      <c r="K160" s="120" t="s">
        <v>326</v>
      </c>
      <c r="L160" s="120" t="s">
        <v>326</v>
      </c>
      <c r="M160" s="120" t="s">
        <v>326</v>
      </c>
      <c r="N160" s="120" t="s">
        <v>326</v>
      </c>
      <c r="O160" s="120" t="s">
        <v>326</v>
      </c>
      <c r="P160" s="120">
        <v>4996759</v>
      </c>
      <c r="Q160" s="120">
        <v>4996759</v>
      </c>
      <c r="R160" s="120" t="s">
        <v>326</v>
      </c>
      <c r="S160" s="120">
        <v>4833353.93</v>
      </c>
      <c r="T160" s="120" t="s">
        <v>326</v>
      </c>
    </row>
    <row r="161" spans="1:20" ht="25.15" customHeight="1" x14ac:dyDescent="0.2">
      <c r="A161" s="122" t="s">
        <v>537</v>
      </c>
      <c r="B161" s="122"/>
      <c r="C161" s="121" t="s">
        <v>535</v>
      </c>
      <c r="D161" s="121" t="s">
        <v>269</v>
      </c>
      <c r="E161" s="121" t="s">
        <v>536</v>
      </c>
      <c r="F161" s="121" t="s">
        <v>326</v>
      </c>
      <c r="G161" s="120">
        <v>4736526</v>
      </c>
      <c r="H161" s="120">
        <v>4736526</v>
      </c>
      <c r="I161" s="120" t="s">
        <v>326</v>
      </c>
      <c r="J161" s="120">
        <v>4601509.62</v>
      </c>
      <c r="K161" s="120" t="s">
        <v>326</v>
      </c>
      <c r="L161" s="120" t="s">
        <v>326</v>
      </c>
      <c r="M161" s="120" t="s">
        <v>326</v>
      </c>
      <c r="N161" s="120" t="s">
        <v>326</v>
      </c>
      <c r="O161" s="120" t="s">
        <v>326</v>
      </c>
      <c r="P161" s="120">
        <v>4736526</v>
      </c>
      <c r="Q161" s="120">
        <v>4736526</v>
      </c>
      <c r="R161" s="120" t="s">
        <v>326</v>
      </c>
      <c r="S161" s="120">
        <v>4601509.62</v>
      </c>
      <c r="T161" s="120" t="s">
        <v>326</v>
      </c>
    </row>
    <row r="162" spans="1:20" ht="32.25" customHeight="1" x14ac:dyDescent="0.2">
      <c r="A162" s="122" t="s">
        <v>39</v>
      </c>
      <c r="B162" s="122"/>
      <c r="C162" s="121" t="s">
        <v>535</v>
      </c>
      <c r="D162" s="121" t="s">
        <v>273</v>
      </c>
      <c r="E162" s="121" t="s">
        <v>534</v>
      </c>
      <c r="F162" s="121" t="s">
        <v>326</v>
      </c>
      <c r="G162" s="120">
        <v>260233</v>
      </c>
      <c r="H162" s="120">
        <v>260233</v>
      </c>
      <c r="I162" s="120" t="s">
        <v>326</v>
      </c>
      <c r="J162" s="120">
        <v>231844.31</v>
      </c>
      <c r="K162" s="120" t="s">
        <v>326</v>
      </c>
      <c r="L162" s="120" t="s">
        <v>326</v>
      </c>
      <c r="M162" s="120" t="s">
        <v>326</v>
      </c>
      <c r="N162" s="120" t="s">
        <v>326</v>
      </c>
      <c r="O162" s="120" t="s">
        <v>326</v>
      </c>
      <c r="P162" s="120">
        <v>260233</v>
      </c>
      <c r="Q162" s="120">
        <v>260233</v>
      </c>
      <c r="R162" s="120" t="s">
        <v>326</v>
      </c>
      <c r="S162" s="120">
        <v>231844.31</v>
      </c>
      <c r="T162" s="120" t="s">
        <v>326</v>
      </c>
    </row>
    <row r="163" spans="1:20" ht="32.25" customHeight="1" x14ac:dyDescent="0.2">
      <c r="A163" s="133" t="s">
        <v>533</v>
      </c>
      <c r="B163" s="133"/>
      <c r="C163" s="132" t="s">
        <v>326</v>
      </c>
      <c r="D163" s="132" t="s">
        <v>532</v>
      </c>
      <c r="E163" s="132" t="s">
        <v>326</v>
      </c>
      <c r="F163" s="132" t="s">
        <v>326</v>
      </c>
      <c r="G163" s="131">
        <v>148126717.15000001</v>
      </c>
      <c r="H163" s="131">
        <v>148126717.15000001</v>
      </c>
      <c r="I163" s="131">
        <v>139431575.15000001</v>
      </c>
      <c r="J163" s="131">
        <v>130088154.94</v>
      </c>
      <c r="K163" s="131">
        <v>18290823</v>
      </c>
      <c r="L163" s="131">
        <v>18290823</v>
      </c>
      <c r="M163" s="131">
        <v>17952942.5</v>
      </c>
      <c r="N163" s="131">
        <v>11653900.93</v>
      </c>
      <c r="O163" s="131" t="s">
        <v>326</v>
      </c>
      <c r="P163" s="131">
        <v>166417540.15000001</v>
      </c>
      <c r="Q163" s="131">
        <v>166417540.15000001</v>
      </c>
      <c r="R163" s="131">
        <v>157384517.65000001</v>
      </c>
      <c r="S163" s="131">
        <v>141742055.87</v>
      </c>
      <c r="T163" s="131" t="s">
        <v>326</v>
      </c>
    </row>
    <row r="164" spans="1:20" ht="32.25" customHeight="1" x14ac:dyDescent="0.2">
      <c r="A164" s="122" t="s">
        <v>531</v>
      </c>
      <c r="B164" s="122"/>
      <c r="C164" s="121" t="s">
        <v>326</v>
      </c>
      <c r="D164" s="121" t="s">
        <v>326</v>
      </c>
      <c r="E164" s="130" t="s">
        <v>326</v>
      </c>
      <c r="F164" s="121" t="s">
        <v>326</v>
      </c>
      <c r="G164" s="129" t="s">
        <v>326</v>
      </c>
      <c r="H164" s="129" t="s">
        <v>326</v>
      </c>
      <c r="I164" s="120" t="s">
        <v>326</v>
      </c>
      <c r="J164" s="120" t="s">
        <v>326</v>
      </c>
      <c r="K164" s="120" t="s">
        <v>326</v>
      </c>
      <c r="L164" s="120" t="s">
        <v>326</v>
      </c>
      <c r="M164" s="120" t="s">
        <v>326</v>
      </c>
      <c r="N164" s="120" t="s">
        <v>326</v>
      </c>
      <c r="O164" s="128" t="s">
        <v>326</v>
      </c>
      <c r="P164" s="128" t="s">
        <v>326</v>
      </c>
      <c r="Q164" s="128" t="s">
        <v>326</v>
      </c>
      <c r="R164" s="128" t="s">
        <v>326</v>
      </c>
      <c r="S164" s="128" t="s">
        <v>326</v>
      </c>
      <c r="T164" s="128" t="s">
        <v>326</v>
      </c>
    </row>
    <row r="165" spans="1:20" ht="32.25" customHeight="1" x14ac:dyDescent="0.2">
      <c r="A165" s="122" t="s">
        <v>530</v>
      </c>
      <c r="B165" s="122"/>
      <c r="C165" s="121" t="s">
        <v>326</v>
      </c>
      <c r="D165" s="121" t="s">
        <v>326</v>
      </c>
      <c r="E165" s="121" t="s">
        <v>326</v>
      </c>
      <c r="F165" s="121" t="s">
        <v>326</v>
      </c>
      <c r="G165" s="120">
        <v>-12876106.15</v>
      </c>
      <c r="H165" s="120">
        <v>-12876106.15</v>
      </c>
      <c r="I165" s="120" t="s">
        <v>326</v>
      </c>
      <c r="J165" s="120">
        <v>-2849363.45</v>
      </c>
      <c r="K165" s="120">
        <v>-2745270</v>
      </c>
      <c r="L165" s="120">
        <v>-2745270</v>
      </c>
      <c r="M165" s="120" t="s">
        <v>326</v>
      </c>
      <c r="N165" s="120">
        <v>7553615.6299999999</v>
      </c>
      <c r="O165" s="120" t="s">
        <v>326</v>
      </c>
      <c r="P165" s="120">
        <v>-15621376.15</v>
      </c>
      <c r="Q165" s="120">
        <v>-15621376.15</v>
      </c>
      <c r="R165" s="120" t="s">
        <v>326</v>
      </c>
      <c r="S165" s="120">
        <v>4704252.18</v>
      </c>
      <c r="T165" s="120" t="s">
        <v>326</v>
      </c>
    </row>
    <row r="166" spans="1:20" ht="32.25" customHeight="1" x14ac:dyDescent="0.2">
      <c r="A166" s="122" t="s">
        <v>529</v>
      </c>
      <c r="B166" s="122"/>
      <c r="C166" s="121" t="s">
        <v>326</v>
      </c>
      <c r="D166" s="121" t="s">
        <v>326</v>
      </c>
      <c r="E166" s="121" t="s">
        <v>326</v>
      </c>
      <c r="F166" s="121" t="s">
        <v>326</v>
      </c>
      <c r="G166" s="120" t="s">
        <v>326</v>
      </c>
      <c r="H166" s="120" t="s">
        <v>326</v>
      </c>
      <c r="I166" s="120" t="s">
        <v>326</v>
      </c>
      <c r="J166" s="120">
        <v>-1270472.69</v>
      </c>
      <c r="K166" s="120" t="s">
        <v>326</v>
      </c>
      <c r="L166" s="120" t="s">
        <v>326</v>
      </c>
      <c r="M166" s="120" t="s">
        <v>326</v>
      </c>
      <c r="N166" s="120">
        <v>7553615.6299999999</v>
      </c>
      <c r="O166" s="120" t="s">
        <v>326</v>
      </c>
      <c r="P166" s="120" t="s">
        <v>326</v>
      </c>
      <c r="Q166" s="120" t="s">
        <v>326</v>
      </c>
      <c r="R166" s="120" t="s">
        <v>326</v>
      </c>
      <c r="S166" s="120">
        <v>6283142.9400000004</v>
      </c>
      <c r="T166" s="120" t="s">
        <v>326</v>
      </c>
    </row>
    <row r="167" spans="1:20" ht="32.25" customHeight="1" x14ac:dyDescent="0.2">
      <c r="A167" s="122" t="s">
        <v>528</v>
      </c>
      <c r="B167" s="122"/>
      <c r="C167" s="121" t="s">
        <v>326</v>
      </c>
      <c r="D167" s="121" t="s">
        <v>326</v>
      </c>
      <c r="E167" s="121" t="s">
        <v>326</v>
      </c>
      <c r="F167" s="121" t="s">
        <v>326</v>
      </c>
      <c r="G167" s="120" t="s">
        <v>326</v>
      </c>
      <c r="H167" s="120" t="s">
        <v>326</v>
      </c>
      <c r="I167" s="120" t="s">
        <v>326</v>
      </c>
      <c r="J167" s="120" t="s">
        <v>326</v>
      </c>
      <c r="K167" s="120" t="s">
        <v>326</v>
      </c>
      <c r="L167" s="120" t="s">
        <v>326</v>
      </c>
      <c r="M167" s="120" t="s">
        <v>326</v>
      </c>
      <c r="N167" s="120" t="s">
        <v>326</v>
      </c>
      <c r="O167" s="120" t="s">
        <v>326</v>
      </c>
      <c r="P167" s="120" t="s">
        <v>326</v>
      </c>
      <c r="Q167" s="120" t="s">
        <v>326</v>
      </c>
      <c r="R167" s="120" t="s">
        <v>326</v>
      </c>
      <c r="S167" s="120" t="s">
        <v>326</v>
      </c>
      <c r="T167" s="120" t="s">
        <v>326</v>
      </c>
    </row>
    <row r="168" spans="1:20" ht="32.25" customHeight="1" x14ac:dyDescent="0.2">
      <c r="A168" s="122" t="s">
        <v>527</v>
      </c>
      <c r="B168" s="122"/>
      <c r="C168" s="121" t="s">
        <v>326</v>
      </c>
      <c r="D168" s="121" t="s">
        <v>326</v>
      </c>
      <c r="E168" s="121" t="s">
        <v>326</v>
      </c>
      <c r="F168" s="121" t="s">
        <v>278</v>
      </c>
      <c r="G168" s="120" t="s">
        <v>326</v>
      </c>
      <c r="H168" s="120" t="s">
        <v>326</v>
      </c>
      <c r="I168" s="120" t="s">
        <v>326</v>
      </c>
      <c r="J168" s="120">
        <v>2849363.45</v>
      </c>
      <c r="K168" s="120" t="s">
        <v>326</v>
      </c>
      <c r="L168" s="120" t="s">
        <v>326</v>
      </c>
      <c r="M168" s="120" t="s">
        <v>326</v>
      </c>
      <c r="N168" s="120">
        <v>-7553615.6299999999</v>
      </c>
      <c r="O168" s="120" t="s">
        <v>326</v>
      </c>
      <c r="P168" s="120" t="s">
        <v>326</v>
      </c>
      <c r="Q168" s="120" t="s">
        <v>326</v>
      </c>
      <c r="R168" s="120" t="s">
        <v>326</v>
      </c>
      <c r="S168" s="120">
        <v>-4704252.18</v>
      </c>
      <c r="T168" s="120" t="s">
        <v>326</v>
      </c>
    </row>
    <row r="169" spans="1:20" ht="32.25" customHeight="1" x14ac:dyDescent="0.2">
      <c r="A169" s="122" t="s">
        <v>526</v>
      </c>
      <c r="B169" s="122"/>
      <c r="C169" s="121" t="s">
        <v>326</v>
      </c>
      <c r="D169" s="121" t="s">
        <v>326</v>
      </c>
      <c r="E169" s="121" t="s">
        <v>326</v>
      </c>
      <c r="F169" s="121" t="s">
        <v>278</v>
      </c>
      <c r="G169" s="120" t="s">
        <v>326</v>
      </c>
      <c r="H169" s="120" t="s">
        <v>326</v>
      </c>
      <c r="I169" s="120" t="s">
        <v>326</v>
      </c>
      <c r="J169" s="120">
        <v>1270472.69</v>
      </c>
      <c r="K169" s="120" t="s">
        <v>326</v>
      </c>
      <c r="L169" s="120" t="s">
        <v>326</v>
      </c>
      <c r="M169" s="120" t="s">
        <v>326</v>
      </c>
      <c r="N169" s="120">
        <v>-7553615.6299999999</v>
      </c>
      <c r="O169" s="120" t="s">
        <v>326</v>
      </c>
      <c r="P169" s="120" t="s">
        <v>326</v>
      </c>
      <c r="Q169" s="120" t="s">
        <v>326</v>
      </c>
      <c r="R169" s="120" t="s">
        <v>326</v>
      </c>
      <c r="S169" s="120">
        <v>-6283142.9400000004</v>
      </c>
      <c r="T169" s="120" t="s">
        <v>326</v>
      </c>
    </row>
    <row r="170" spans="1:20" ht="32.25" customHeight="1" x14ac:dyDescent="0.2">
      <c r="A170" s="125" t="s">
        <v>525</v>
      </c>
      <c r="B170" s="125"/>
      <c r="C170" s="121" t="s">
        <v>326</v>
      </c>
      <c r="D170" s="121" t="s">
        <v>326</v>
      </c>
      <c r="E170" s="121" t="s">
        <v>326</v>
      </c>
      <c r="F170" s="121" t="s">
        <v>524</v>
      </c>
      <c r="G170" s="120" t="s">
        <v>326</v>
      </c>
      <c r="H170" s="120" t="s">
        <v>326</v>
      </c>
      <c r="I170" s="120" t="s">
        <v>326</v>
      </c>
      <c r="J170" s="120" t="s">
        <v>326</v>
      </c>
      <c r="K170" s="120" t="s">
        <v>326</v>
      </c>
      <c r="L170" s="120" t="s">
        <v>326</v>
      </c>
      <c r="M170" s="120" t="s">
        <v>326</v>
      </c>
      <c r="N170" s="120" t="s">
        <v>326</v>
      </c>
      <c r="O170" s="120" t="s">
        <v>326</v>
      </c>
      <c r="P170" s="120" t="s">
        <v>326</v>
      </c>
      <c r="Q170" s="120" t="s">
        <v>326</v>
      </c>
      <c r="R170" s="120" t="s">
        <v>326</v>
      </c>
      <c r="S170" s="120" t="s">
        <v>326</v>
      </c>
      <c r="T170" s="120" t="s">
        <v>326</v>
      </c>
    </row>
    <row r="171" spans="1:20" ht="32.25" customHeight="1" x14ac:dyDescent="0.2">
      <c r="A171" s="124" t="s">
        <v>523</v>
      </c>
      <c r="B171" s="124"/>
      <c r="C171" s="123" t="s">
        <v>326</v>
      </c>
      <c r="D171" s="123" t="s">
        <v>326</v>
      </c>
      <c r="E171" s="123" t="s">
        <v>326</v>
      </c>
      <c r="F171" s="123" t="s">
        <v>522</v>
      </c>
      <c r="G171" s="120" t="s">
        <v>326</v>
      </c>
      <c r="H171" s="120" t="s">
        <v>326</v>
      </c>
      <c r="I171" s="120" t="s">
        <v>326</v>
      </c>
      <c r="J171" s="120" t="s">
        <v>326</v>
      </c>
      <c r="K171" s="120" t="s">
        <v>326</v>
      </c>
      <c r="L171" s="120" t="s">
        <v>326</v>
      </c>
      <c r="M171" s="120" t="s">
        <v>326</v>
      </c>
      <c r="N171" s="120" t="s">
        <v>326</v>
      </c>
      <c r="O171" s="120" t="s">
        <v>326</v>
      </c>
      <c r="P171" s="120" t="s">
        <v>326</v>
      </c>
      <c r="Q171" s="120" t="s">
        <v>326</v>
      </c>
      <c r="R171" s="120" t="s">
        <v>326</v>
      </c>
      <c r="S171" s="120" t="s">
        <v>326</v>
      </c>
      <c r="T171" s="120" t="s">
        <v>326</v>
      </c>
    </row>
    <row r="172" spans="1:20" ht="32.25" customHeight="1" x14ac:dyDescent="0.2">
      <c r="A172" s="127" t="s">
        <v>441</v>
      </c>
      <c r="B172" s="127"/>
      <c r="C172" s="126" t="s">
        <v>326</v>
      </c>
      <c r="D172" s="126" t="s">
        <v>326</v>
      </c>
      <c r="E172" s="126" t="s">
        <v>326</v>
      </c>
      <c r="F172" s="126" t="s">
        <v>521</v>
      </c>
      <c r="G172" s="120" t="s">
        <v>326</v>
      </c>
      <c r="H172" s="120" t="s">
        <v>326</v>
      </c>
      <c r="I172" s="120" t="s">
        <v>326</v>
      </c>
      <c r="J172" s="120" t="s">
        <v>326</v>
      </c>
      <c r="K172" s="120" t="s">
        <v>326</v>
      </c>
      <c r="L172" s="120" t="s">
        <v>326</v>
      </c>
      <c r="M172" s="120" t="s">
        <v>326</v>
      </c>
      <c r="N172" s="120" t="s">
        <v>326</v>
      </c>
      <c r="O172" s="120" t="s">
        <v>326</v>
      </c>
      <c r="P172" s="120" t="s">
        <v>326</v>
      </c>
      <c r="Q172" s="120" t="s">
        <v>326</v>
      </c>
      <c r="R172" s="120" t="s">
        <v>326</v>
      </c>
      <c r="S172" s="120" t="s">
        <v>326</v>
      </c>
      <c r="T172" s="120" t="s">
        <v>326</v>
      </c>
    </row>
    <row r="173" spans="1:20" ht="32.25" customHeight="1" x14ac:dyDescent="0.2">
      <c r="A173" s="127" t="s">
        <v>439</v>
      </c>
      <c r="B173" s="127"/>
      <c r="C173" s="126" t="s">
        <v>326</v>
      </c>
      <c r="D173" s="126" t="s">
        <v>326</v>
      </c>
      <c r="E173" s="126" t="s">
        <v>326</v>
      </c>
      <c r="F173" s="126" t="s">
        <v>520</v>
      </c>
      <c r="G173" s="120" t="s">
        <v>326</v>
      </c>
      <c r="H173" s="120" t="s">
        <v>326</v>
      </c>
      <c r="I173" s="120" t="s">
        <v>326</v>
      </c>
      <c r="J173" s="120" t="s">
        <v>326</v>
      </c>
      <c r="K173" s="120" t="s">
        <v>326</v>
      </c>
      <c r="L173" s="120" t="s">
        <v>326</v>
      </c>
      <c r="M173" s="120" t="s">
        <v>326</v>
      </c>
      <c r="N173" s="120" t="s">
        <v>326</v>
      </c>
      <c r="O173" s="120" t="s">
        <v>326</v>
      </c>
      <c r="P173" s="120" t="s">
        <v>326</v>
      </c>
      <c r="Q173" s="120" t="s">
        <v>326</v>
      </c>
      <c r="R173" s="120" t="s">
        <v>326</v>
      </c>
      <c r="S173" s="120" t="s">
        <v>326</v>
      </c>
      <c r="T173" s="120" t="s">
        <v>326</v>
      </c>
    </row>
    <row r="174" spans="1:20" ht="32.25" customHeight="1" x14ac:dyDescent="0.2">
      <c r="A174" s="125" t="s">
        <v>519</v>
      </c>
      <c r="B174" s="125"/>
      <c r="C174" s="121" t="s">
        <v>326</v>
      </c>
      <c r="D174" s="121" t="s">
        <v>326</v>
      </c>
      <c r="E174" s="121" t="s">
        <v>326</v>
      </c>
      <c r="F174" s="121" t="s">
        <v>518</v>
      </c>
      <c r="G174" s="120" t="s">
        <v>326</v>
      </c>
      <c r="H174" s="120" t="s">
        <v>326</v>
      </c>
      <c r="I174" s="120" t="s">
        <v>326</v>
      </c>
      <c r="J174" s="120" t="s">
        <v>326</v>
      </c>
      <c r="K174" s="120" t="s">
        <v>326</v>
      </c>
      <c r="L174" s="120" t="s">
        <v>326</v>
      </c>
      <c r="M174" s="120" t="s">
        <v>326</v>
      </c>
      <c r="N174" s="120" t="s">
        <v>326</v>
      </c>
      <c r="O174" s="120" t="s">
        <v>326</v>
      </c>
      <c r="P174" s="120" t="s">
        <v>326</v>
      </c>
      <c r="Q174" s="120" t="s">
        <v>326</v>
      </c>
      <c r="R174" s="120" t="s">
        <v>326</v>
      </c>
      <c r="S174" s="120" t="s">
        <v>326</v>
      </c>
      <c r="T174" s="120" t="s">
        <v>326</v>
      </c>
    </row>
    <row r="175" spans="1:20" ht="32.25" customHeight="1" x14ac:dyDescent="0.2">
      <c r="A175" s="124" t="s">
        <v>517</v>
      </c>
      <c r="B175" s="124"/>
      <c r="C175" s="123" t="s">
        <v>326</v>
      </c>
      <c r="D175" s="123" t="s">
        <v>326</v>
      </c>
      <c r="E175" s="123" t="s">
        <v>326</v>
      </c>
      <c r="F175" s="123" t="s">
        <v>516</v>
      </c>
      <c r="G175" s="120" t="s">
        <v>326</v>
      </c>
      <c r="H175" s="120" t="s">
        <v>326</v>
      </c>
      <c r="I175" s="120" t="s">
        <v>326</v>
      </c>
      <c r="J175" s="120" t="s">
        <v>326</v>
      </c>
      <c r="K175" s="120" t="s">
        <v>326</v>
      </c>
      <c r="L175" s="120" t="s">
        <v>326</v>
      </c>
      <c r="M175" s="120" t="s">
        <v>326</v>
      </c>
      <c r="N175" s="120" t="s">
        <v>326</v>
      </c>
      <c r="O175" s="120" t="s">
        <v>326</v>
      </c>
      <c r="P175" s="120" t="s">
        <v>326</v>
      </c>
      <c r="Q175" s="120" t="s">
        <v>326</v>
      </c>
      <c r="R175" s="120" t="s">
        <v>326</v>
      </c>
      <c r="S175" s="120" t="s">
        <v>326</v>
      </c>
      <c r="T175" s="120" t="s">
        <v>326</v>
      </c>
    </row>
    <row r="176" spans="1:20" ht="32.25" customHeight="1" x14ac:dyDescent="0.2">
      <c r="A176" s="127" t="s">
        <v>441</v>
      </c>
      <c r="B176" s="127"/>
      <c r="C176" s="126" t="s">
        <v>326</v>
      </c>
      <c r="D176" s="126" t="s">
        <v>326</v>
      </c>
      <c r="E176" s="126" t="s">
        <v>326</v>
      </c>
      <c r="F176" s="126" t="s">
        <v>515</v>
      </c>
      <c r="G176" s="120" t="s">
        <v>326</v>
      </c>
      <c r="H176" s="120" t="s">
        <v>326</v>
      </c>
      <c r="I176" s="120" t="s">
        <v>326</v>
      </c>
      <c r="J176" s="120" t="s">
        <v>326</v>
      </c>
      <c r="K176" s="120" t="s">
        <v>326</v>
      </c>
      <c r="L176" s="120" t="s">
        <v>326</v>
      </c>
      <c r="M176" s="120" t="s">
        <v>326</v>
      </c>
      <c r="N176" s="120" t="s">
        <v>326</v>
      </c>
      <c r="O176" s="120" t="s">
        <v>326</v>
      </c>
      <c r="P176" s="120" t="s">
        <v>326</v>
      </c>
      <c r="Q176" s="120" t="s">
        <v>326</v>
      </c>
      <c r="R176" s="120" t="s">
        <v>326</v>
      </c>
      <c r="S176" s="120" t="s">
        <v>326</v>
      </c>
      <c r="T176" s="120" t="s">
        <v>326</v>
      </c>
    </row>
    <row r="177" spans="1:20" ht="32.25" customHeight="1" x14ac:dyDescent="0.2">
      <c r="A177" s="127" t="s">
        <v>439</v>
      </c>
      <c r="B177" s="127"/>
      <c r="C177" s="126" t="s">
        <v>326</v>
      </c>
      <c r="D177" s="126" t="s">
        <v>326</v>
      </c>
      <c r="E177" s="126" t="s">
        <v>326</v>
      </c>
      <c r="F177" s="126" t="s">
        <v>514</v>
      </c>
      <c r="G177" s="120" t="s">
        <v>326</v>
      </c>
      <c r="H177" s="120" t="s">
        <v>326</v>
      </c>
      <c r="I177" s="120" t="s">
        <v>326</v>
      </c>
      <c r="J177" s="120" t="s">
        <v>326</v>
      </c>
      <c r="K177" s="120" t="s">
        <v>326</v>
      </c>
      <c r="L177" s="120" t="s">
        <v>326</v>
      </c>
      <c r="M177" s="120" t="s">
        <v>326</v>
      </c>
      <c r="N177" s="120" t="s">
        <v>326</v>
      </c>
      <c r="O177" s="120" t="s">
        <v>326</v>
      </c>
      <c r="P177" s="120" t="s">
        <v>326</v>
      </c>
      <c r="Q177" s="120" t="s">
        <v>326</v>
      </c>
      <c r="R177" s="120" t="s">
        <v>326</v>
      </c>
      <c r="S177" s="120" t="s">
        <v>326</v>
      </c>
      <c r="T177" s="120" t="s">
        <v>326</v>
      </c>
    </row>
    <row r="178" spans="1:20" ht="32.25" customHeight="1" x14ac:dyDescent="0.2">
      <c r="A178" s="124" t="s">
        <v>513</v>
      </c>
      <c r="B178" s="124"/>
      <c r="C178" s="123" t="s">
        <v>326</v>
      </c>
      <c r="D178" s="123" t="s">
        <v>326</v>
      </c>
      <c r="E178" s="123" t="s">
        <v>326</v>
      </c>
      <c r="F178" s="123" t="s">
        <v>512</v>
      </c>
      <c r="G178" s="120" t="s">
        <v>326</v>
      </c>
      <c r="H178" s="120" t="s">
        <v>326</v>
      </c>
      <c r="I178" s="120" t="s">
        <v>326</v>
      </c>
      <c r="J178" s="120" t="s">
        <v>326</v>
      </c>
      <c r="K178" s="120" t="s">
        <v>326</v>
      </c>
      <c r="L178" s="120" t="s">
        <v>326</v>
      </c>
      <c r="M178" s="120" t="s">
        <v>326</v>
      </c>
      <c r="N178" s="120" t="s">
        <v>326</v>
      </c>
      <c r="O178" s="120" t="s">
        <v>326</v>
      </c>
      <c r="P178" s="120" t="s">
        <v>326</v>
      </c>
      <c r="Q178" s="120" t="s">
        <v>326</v>
      </c>
      <c r="R178" s="120" t="s">
        <v>326</v>
      </c>
      <c r="S178" s="120" t="s">
        <v>326</v>
      </c>
      <c r="T178" s="120" t="s">
        <v>326</v>
      </c>
    </row>
    <row r="179" spans="1:20" ht="32.25" customHeight="1" x14ac:dyDescent="0.2">
      <c r="A179" s="127" t="s">
        <v>441</v>
      </c>
      <c r="B179" s="127"/>
      <c r="C179" s="126" t="s">
        <v>326</v>
      </c>
      <c r="D179" s="126" t="s">
        <v>326</v>
      </c>
      <c r="E179" s="126" t="s">
        <v>326</v>
      </c>
      <c r="F179" s="126" t="s">
        <v>511</v>
      </c>
      <c r="G179" s="120" t="s">
        <v>326</v>
      </c>
      <c r="H179" s="120" t="s">
        <v>326</v>
      </c>
      <c r="I179" s="120" t="s">
        <v>326</v>
      </c>
      <c r="J179" s="120" t="s">
        <v>326</v>
      </c>
      <c r="K179" s="120" t="s">
        <v>326</v>
      </c>
      <c r="L179" s="120" t="s">
        <v>326</v>
      </c>
      <c r="M179" s="120" t="s">
        <v>326</v>
      </c>
      <c r="N179" s="120" t="s">
        <v>326</v>
      </c>
      <c r="O179" s="120" t="s">
        <v>326</v>
      </c>
      <c r="P179" s="120" t="s">
        <v>326</v>
      </c>
      <c r="Q179" s="120" t="s">
        <v>326</v>
      </c>
      <c r="R179" s="120" t="s">
        <v>326</v>
      </c>
      <c r="S179" s="120" t="s">
        <v>326</v>
      </c>
      <c r="T179" s="120" t="s">
        <v>326</v>
      </c>
    </row>
    <row r="180" spans="1:20" ht="32.25" customHeight="1" x14ac:dyDescent="0.2">
      <c r="A180" s="127" t="s">
        <v>439</v>
      </c>
      <c r="B180" s="127"/>
      <c r="C180" s="126" t="s">
        <v>326</v>
      </c>
      <c r="D180" s="126" t="s">
        <v>326</v>
      </c>
      <c r="E180" s="126" t="s">
        <v>326</v>
      </c>
      <c r="F180" s="126" t="s">
        <v>510</v>
      </c>
      <c r="G180" s="120" t="s">
        <v>326</v>
      </c>
      <c r="H180" s="120" t="s">
        <v>326</v>
      </c>
      <c r="I180" s="120" t="s">
        <v>326</v>
      </c>
      <c r="J180" s="120" t="s">
        <v>326</v>
      </c>
      <c r="K180" s="120" t="s">
        <v>326</v>
      </c>
      <c r="L180" s="120" t="s">
        <v>326</v>
      </c>
      <c r="M180" s="120" t="s">
        <v>326</v>
      </c>
      <c r="N180" s="120" t="s">
        <v>326</v>
      </c>
      <c r="O180" s="120" t="s">
        <v>326</v>
      </c>
      <c r="P180" s="120" t="s">
        <v>326</v>
      </c>
      <c r="Q180" s="120" t="s">
        <v>326</v>
      </c>
      <c r="R180" s="120" t="s">
        <v>326</v>
      </c>
      <c r="S180" s="120" t="s">
        <v>326</v>
      </c>
      <c r="T180" s="120" t="s">
        <v>326</v>
      </c>
    </row>
    <row r="181" spans="1:20" ht="32.25" customHeight="1" x14ac:dyDescent="0.2">
      <c r="A181" s="125" t="s">
        <v>488</v>
      </c>
      <c r="B181" s="125"/>
      <c r="C181" s="121" t="s">
        <v>326</v>
      </c>
      <c r="D181" s="121" t="s">
        <v>326</v>
      </c>
      <c r="E181" s="121" t="s">
        <v>326</v>
      </c>
      <c r="F181" s="121" t="s">
        <v>509</v>
      </c>
      <c r="G181" s="120" t="s">
        <v>326</v>
      </c>
      <c r="H181" s="120" t="s">
        <v>326</v>
      </c>
      <c r="I181" s="120" t="s">
        <v>326</v>
      </c>
      <c r="J181" s="120" t="s">
        <v>326</v>
      </c>
      <c r="K181" s="120" t="s">
        <v>326</v>
      </c>
      <c r="L181" s="120" t="s">
        <v>326</v>
      </c>
      <c r="M181" s="120" t="s">
        <v>326</v>
      </c>
      <c r="N181" s="120" t="s">
        <v>326</v>
      </c>
      <c r="O181" s="120" t="s">
        <v>326</v>
      </c>
      <c r="P181" s="120" t="s">
        <v>326</v>
      </c>
      <c r="Q181" s="120" t="s">
        <v>326</v>
      </c>
      <c r="R181" s="120" t="s">
        <v>326</v>
      </c>
      <c r="S181" s="120" t="s">
        <v>326</v>
      </c>
      <c r="T181" s="120" t="s">
        <v>326</v>
      </c>
    </row>
    <row r="182" spans="1:20" ht="32.25" customHeight="1" x14ac:dyDescent="0.2">
      <c r="A182" s="124" t="s">
        <v>508</v>
      </c>
      <c r="B182" s="124"/>
      <c r="C182" s="123" t="s">
        <v>326</v>
      </c>
      <c r="D182" s="123" t="s">
        <v>326</v>
      </c>
      <c r="E182" s="123" t="s">
        <v>326</v>
      </c>
      <c r="F182" s="123" t="s">
        <v>507</v>
      </c>
      <c r="G182" s="120" t="s">
        <v>326</v>
      </c>
      <c r="H182" s="120" t="s">
        <v>326</v>
      </c>
      <c r="I182" s="120" t="s">
        <v>326</v>
      </c>
      <c r="J182" s="120" t="s">
        <v>326</v>
      </c>
      <c r="K182" s="120" t="s">
        <v>326</v>
      </c>
      <c r="L182" s="120" t="s">
        <v>326</v>
      </c>
      <c r="M182" s="120" t="s">
        <v>326</v>
      </c>
      <c r="N182" s="120" t="s">
        <v>326</v>
      </c>
      <c r="O182" s="120" t="s">
        <v>326</v>
      </c>
      <c r="P182" s="120" t="s">
        <v>326</v>
      </c>
      <c r="Q182" s="120" t="s">
        <v>326</v>
      </c>
      <c r="R182" s="120" t="s">
        <v>326</v>
      </c>
      <c r="S182" s="120" t="s">
        <v>326</v>
      </c>
      <c r="T182" s="120" t="s">
        <v>326</v>
      </c>
    </row>
    <row r="183" spans="1:20" ht="32.25" customHeight="1" x14ac:dyDescent="0.2">
      <c r="A183" s="127" t="s">
        <v>441</v>
      </c>
      <c r="B183" s="127"/>
      <c r="C183" s="126" t="s">
        <v>326</v>
      </c>
      <c r="D183" s="126" t="s">
        <v>326</v>
      </c>
      <c r="E183" s="126" t="s">
        <v>326</v>
      </c>
      <c r="F183" s="126" t="s">
        <v>506</v>
      </c>
      <c r="G183" s="120" t="s">
        <v>326</v>
      </c>
      <c r="H183" s="120" t="s">
        <v>326</v>
      </c>
      <c r="I183" s="120" t="s">
        <v>326</v>
      </c>
      <c r="J183" s="120" t="s">
        <v>326</v>
      </c>
      <c r="K183" s="120" t="s">
        <v>326</v>
      </c>
      <c r="L183" s="120" t="s">
        <v>326</v>
      </c>
      <c r="M183" s="120" t="s">
        <v>326</v>
      </c>
      <c r="N183" s="120" t="s">
        <v>326</v>
      </c>
      <c r="O183" s="120" t="s">
        <v>326</v>
      </c>
      <c r="P183" s="120" t="s">
        <v>326</v>
      </c>
      <c r="Q183" s="120" t="s">
        <v>326</v>
      </c>
      <c r="R183" s="120" t="s">
        <v>326</v>
      </c>
      <c r="S183" s="120" t="s">
        <v>326</v>
      </c>
      <c r="T183" s="120" t="s">
        <v>326</v>
      </c>
    </row>
    <row r="184" spans="1:20" ht="32.25" customHeight="1" x14ac:dyDescent="0.2">
      <c r="A184" s="127" t="s">
        <v>439</v>
      </c>
      <c r="B184" s="127"/>
      <c r="C184" s="126" t="s">
        <v>326</v>
      </c>
      <c r="D184" s="126" t="s">
        <v>326</v>
      </c>
      <c r="E184" s="126" t="s">
        <v>326</v>
      </c>
      <c r="F184" s="126" t="s">
        <v>505</v>
      </c>
      <c r="G184" s="120" t="s">
        <v>326</v>
      </c>
      <c r="H184" s="120" t="s">
        <v>326</v>
      </c>
      <c r="I184" s="120" t="s">
        <v>326</v>
      </c>
      <c r="J184" s="120" t="s">
        <v>326</v>
      </c>
      <c r="K184" s="120" t="s">
        <v>326</v>
      </c>
      <c r="L184" s="120" t="s">
        <v>326</v>
      </c>
      <c r="M184" s="120" t="s">
        <v>326</v>
      </c>
      <c r="N184" s="120" t="s">
        <v>326</v>
      </c>
      <c r="O184" s="120" t="s">
        <v>326</v>
      </c>
      <c r="P184" s="120" t="s">
        <v>326</v>
      </c>
      <c r="Q184" s="120" t="s">
        <v>326</v>
      </c>
      <c r="R184" s="120" t="s">
        <v>326</v>
      </c>
      <c r="S184" s="120" t="s">
        <v>326</v>
      </c>
      <c r="T184" s="120" t="s">
        <v>326</v>
      </c>
    </row>
    <row r="185" spans="1:20" ht="32.25" customHeight="1" x14ac:dyDescent="0.2">
      <c r="A185" s="124" t="s">
        <v>504</v>
      </c>
      <c r="B185" s="124"/>
      <c r="C185" s="123" t="s">
        <v>326</v>
      </c>
      <c r="D185" s="123" t="s">
        <v>326</v>
      </c>
      <c r="E185" s="123" t="s">
        <v>326</v>
      </c>
      <c r="F185" s="123" t="s">
        <v>503</v>
      </c>
      <c r="G185" s="120" t="s">
        <v>326</v>
      </c>
      <c r="H185" s="120" t="s">
        <v>326</v>
      </c>
      <c r="I185" s="120" t="s">
        <v>326</v>
      </c>
      <c r="J185" s="120" t="s">
        <v>326</v>
      </c>
      <c r="K185" s="120" t="s">
        <v>326</v>
      </c>
      <c r="L185" s="120" t="s">
        <v>326</v>
      </c>
      <c r="M185" s="120" t="s">
        <v>326</v>
      </c>
      <c r="N185" s="120" t="s">
        <v>326</v>
      </c>
      <c r="O185" s="120" t="s">
        <v>326</v>
      </c>
      <c r="P185" s="120" t="s">
        <v>326</v>
      </c>
      <c r="Q185" s="120" t="s">
        <v>326</v>
      </c>
      <c r="R185" s="120" t="s">
        <v>326</v>
      </c>
      <c r="S185" s="120" t="s">
        <v>326</v>
      </c>
      <c r="T185" s="120" t="s">
        <v>326</v>
      </c>
    </row>
    <row r="186" spans="1:20" ht="32.25" customHeight="1" x14ac:dyDescent="0.2">
      <c r="A186" s="127" t="s">
        <v>441</v>
      </c>
      <c r="B186" s="127"/>
      <c r="C186" s="126" t="s">
        <v>326</v>
      </c>
      <c r="D186" s="126" t="s">
        <v>326</v>
      </c>
      <c r="E186" s="126" t="s">
        <v>326</v>
      </c>
      <c r="F186" s="126" t="s">
        <v>502</v>
      </c>
      <c r="G186" s="120" t="s">
        <v>326</v>
      </c>
      <c r="H186" s="120" t="s">
        <v>326</v>
      </c>
      <c r="I186" s="120" t="s">
        <v>326</v>
      </c>
      <c r="J186" s="120" t="s">
        <v>326</v>
      </c>
      <c r="K186" s="120" t="s">
        <v>326</v>
      </c>
      <c r="L186" s="120" t="s">
        <v>326</v>
      </c>
      <c r="M186" s="120" t="s">
        <v>326</v>
      </c>
      <c r="N186" s="120" t="s">
        <v>326</v>
      </c>
      <c r="O186" s="120" t="s">
        <v>326</v>
      </c>
      <c r="P186" s="120" t="s">
        <v>326</v>
      </c>
      <c r="Q186" s="120" t="s">
        <v>326</v>
      </c>
      <c r="R186" s="120" t="s">
        <v>326</v>
      </c>
      <c r="S186" s="120" t="s">
        <v>326</v>
      </c>
      <c r="T186" s="120" t="s">
        <v>326</v>
      </c>
    </row>
    <row r="187" spans="1:20" ht="32.25" customHeight="1" x14ac:dyDescent="0.2">
      <c r="A187" s="127" t="s">
        <v>439</v>
      </c>
      <c r="B187" s="127"/>
      <c r="C187" s="126" t="s">
        <v>326</v>
      </c>
      <c r="D187" s="126" t="s">
        <v>326</v>
      </c>
      <c r="E187" s="126" t="s">
        <v>326</v>
      </c>
      <c r="F187" s="126" t="s">
        <v>501</v>
      </c>
      <c r="G187" s="120" t="s">
        <v>326</v>
      </c>
      <c r="H187" s="120" t="s">
        <v>326</v>
      </c>
      <c r="I187" s="120" t="s">
        <v>326</v>
      </c>
      <c r="J187" s="120" t="s">
        <v>326</v>
      </c>
      <c r="K187" s="120" t="s">
        <v>326</v>
      </c>
      <c r="L187" s="120" t="s">
        <v>326</v>
      </c>
      <c r="M187" s="120" t="s">
        <v>326</v>
      </c>
      <c r="N187" s="120" t="s">
        <v>326</v>
      </c>
      <c r="O187" s="120" t="s">
        <v>326</v>
      </c>
      <c r="P187" s="120" t="s">
        <v>326</v>
      </c>
      <c r="Q187" s="120" t="s">
        <v>326</v>
      </c>
      <c r="R187" s="120" t="s">
        <v>326</v>
      </c>
      <c r="S187" s="120" t="s">
        <v>326</v>
      </c>
      <c r="T187" s="120" t="s">
        <v>326</v>
      </c>
    </row>
    <row r="188" spans="1:20" ht="32.25" customHeight="1" x14ac:dyDescent="0.2">
      <c r="A188" s="124" t="s">
        <v>500</v>
      </c>
      <c r="B188" s="124"/>
      <c r="C188" s="123" t="s">
        <v>326</v>
      </c>
      <c r="D188" s="123" t="s">
        <v>326</v>
      </c>
      <c r="E188" s="123" t="s">
        <v>326</v>
      </c>
      <c r="F188" s="123" t="s">
        <v>499</v>
      </c>
      <c r="G188" s="120" t="s">
        <v>326</v>
      </c>
      <c r="H188" s="120" t="s">
        <v>326</v>
      </c>
      <c r="I188" s="120" t="s">
        <v>326</v>
      </c>
      <c r="J188" s="120" t="s">
        <v>326</v>
      </c>
      <c r="K188" s="120" t="s">
        <v>326</v>
      </c>
      <c r="L188" s="120" t="s">
        <v>326</v>
      </c>
      <c r="M188" s="120" t="s">
        <v>326</v>
      </c>
      <c r="N188" s="120" t="s">
        <v>326</v>
      </c>
      <c r="O188" s="120" t="s">
        <v>326</v>
      </c>
      <c r="P188" s="120" t="s">
        <v>326</v>
      </c>
      <c r="Q188" s="120" t="s">
        <v>326</v>
      </c>
      <c r="R188" s="120" t="s">
        <v>326</v>
      </c>
      <c r="S188" s="120" t="s">
        <v>326</v>
      </c>
      <c r="T188" s="120" t="s">
        <v>326</v>
      </c>
    </row>
    <row r="189" spans="1:20" ht="32.25" customHeight="1" x14ac:dyDescent="0.2">
      <c r="A189" s="127" t="s">
        <v>441</v>
      </c>
      <c r="B189" s="127"/>
      <c r="C189" s="126" t="s">
        <v>326</v>
      </c>
      <c r="D189" s="126" t="s">
        <v>326</v>
      </c>
      <c r="E189" s="126" t="s">
        <v>326</v>
      </c>
      <c r="F189" s="126" t="s">
        <v>498</v>
      </c>
      <c r="G189" s="120" t="s">
        <v>326</v>
      </c>
      <c r="H189" s="120" t="s">
        <v>326</v>
      </c>
      <c r="I189" s="120" t="s">
        <v>326</v>
      </c>
      <c r="J189" s="120" t="s">
        <v>326</v>
      </c>
      <c r="K189" s="120" t="s">
        <v>326</v>
      </c>
      <c r="L189" s="120" t="s">
        <v>326</v>
      </c>
      <c r="M189" s="120" t="s">
        <v>326</v>
      </c>
      <c r="N189" s="120" t="s">
        <v>326</v>
      </c>
      <c r="O189" s="120" t="s">
        <v>326</v>
      </c>
      <c r="P189" s="120" t="s">
        <v>326</v>
      </c>
      <c r="Q189" s="120" t="s">
        <v>326</v>
      </c>
      <c r="R189" s="120" t="s">
        <v>326</v>
      </c>
      <c r="S189" s="120" t="s">
        <v>326</v>
      </c>
      <c r="T189" s="120" t="s">
        <v>326</v>
      </c>
    </row>
    <row r="190" spans="1:20" ht="32.25" customHeight="1" x14ac:dyDescent="0.2">
      <c r="A190" s="127" t="s">
        <v>439</v>
      </c>
      <c r="B190" s="127"/>
      <c r="C190" s="126" t="s">
        <v>326</v>
      </c>
      <c r="D190" s="126" t="s">
        <v>326</v>
      </c>
      <c r="E190" s="126" t="s">
        <v>326</v>
      </c>
      <c r="F190" s="126" t="s">
        <v>497</v>
      </c>
      <c r="G190" s="120" t="s">
        <v>326</v>
      </c>
      <c r="H190" s="120" t="s">
        <v>326</v>
      </c>
      <c r="I190" s="120" t="s">
        <v>326</v>
      </c>
      <c r="J190" s="120" t="s">
        <v>326</v>
      </c>
      <c r="K190" s="120" t="s">
        <v>326</v>
      </c>
      <c r="L190" s="120" t="s">
        <v>326</v>
      </c>
      <c r="M190" s="120" t="s">
        <v>326</v>
      </c>
      <c r="N190" s="120" t="s">
        <v>326</v>
      </c>
      <c r="O190" s="120" t="s">
        <v>326</v>
      </c>
      <c r="P190" s="120" t="s">
        <v>326</v>
      </c>
      <c r="Q190" s="120" t="s">
        <v>326</v>
      </c>
      <c r="R190" s="120" t="s">
        <v>326</v>
      </c>
      <c r="S190" s="120" t="s">
        <v>326</v>
      </c>
      <c r="T190" s="120" t="s">
        <v>326</v>
      </c>
    </row>
    <row r="191" spans="1:20" ht="32.25" customHeight="1" x14ac:dyDescent="0.2">
      <c r="A191" s="124" t="s">
        <v>360</v>
      </c>
      <c r="B191" s="124"/>
      <c r="C191" s="123" t="s">
        <v>326</v>
      </c>
      <c r="D191" s="123" t="s">
        <v>326</v>
      </c>
      <c r="E191" s="123" t="s">
        <v>326</v>
      </c>
      <c r="F191" s="123" t="s">
        <v>496</v>
      </c>
      <c r="G191" s="120" t="s">
        <v>326</v>
      </c>
      <c r="H191" s="120" t="s">
        <v>326</v>
      </c>
      <c r="I191" s="120" t="s">
        <v>326</v>
      </c>
      <c r="J191" s="120" t="s">
        <v>326</v>
      </c>
      <c r="K191" s="120" t="s">
        <v>326</v>
      </c>
      <c r="L191" s="120" t="s">
        <v>326</v>
      </c>
      <c r="M191" s="120" t="s">
        <v>326</v>
      </c>
      <c r="N191" s="120" t="s">
        <v>326</v>
      </c>
      <c r="O191" s="120" t="s">
        <v>326</v>
      </c>
      <c r="P191" s="120" t="s">
        <v>326</v>
      </c>
      <c r="Q191" s="120" t="s">
        <v>326</v>
      </c>
      <c r="R191" s="120" t="s">
        <v>326</v>
      </c>
      <c r="S191" s="120" t="s">
        <v>326</v>
      </c>
      <c r="T191" s="120" t="s">
        <v>326</v>
      </c>
    </row>
    <row r="192" spans="1:20" ht="32.25" customHeight="1" x14ac:dyDescent="0.2">
      <c r="A192" s="127" t="s">
        <v>495</v>
      </c>
      <c r="B192" s="127"/>
      <c r="C192" s="126" t="s">
        <v>326</v>
      </c>
      <c r="D192" s="126" t="s">
        <v>326</v>
      </c>
      <c r="E192" s="126" t="s">
        <v>326</v>
      </c>
      <c r="F192" s="126" t="s">
        <v>494</v>
      </c>
      <c r="G192" s="120" t="s">
        <v>326</v>
      </c>
      <c r="H192" s="120" t="s">
        <v>326</v>
      </c>
      <c r="I192" s="120" t="s">
        <v>326</v>
      </c>
      <c r="J192" s="120" t="s">
        <v>326</v>
      </c>
      <c r="K192" s="120" t="s">
        <v>326</v>
      </c>
      <c r="L192" s="120" t="s">
        <v>326</v>
      </c>
      <c r="M192" s="120" t="s">
        <v>326</v>
      </c>
      <c r="N192" s="120" t="s">
        <v>326</v>
      </c>
      <c r="O192" s="120" t="s">
        <v>326</v>
      </c>
      <c r="P192" s="120" t="s">
        <v>326</v>
      </c>
      <c r="Q192" s="120" t="s">
        <v>326</v>
      </c>
      <c r="R192" s="120" t="s">
        <v>326</v>
      </c>
      <c r="S192" s="120" t="s">
        <v>326</v>
      </c>
      <c r="T192" s="120" t="s">
        <v>326</v>
      </c>
    </row>
    <row r="193" spans="1:20" ht="32.25" customHeight="1" x14ac:dyDescent="0.2">
      <c r="A193" s="127" t="s">
        <v>493</v>
      </c>
      <c r="B193" s="127"/>
      <c r="C193" s="126" t="s">
        <v>326</v>
      </c>
      <c r="D193" s="126" t="s">
        <v>326</v>
      </c>
      <c r="E193" s="126" t="s">
        <v>326</v>
      </c>
      <c r="F193" s="126" t="s">
        <v>492</v>
      </c>
      <c r="G193" s="120" t="s">
        <v>326</v>
      </c>
      <c r="H193" s="120" t="s">
        <v>326</v>
      </c>
      <c r="I193" s="120" t="s">
        <v>326</v>
      </c>
      <c r="J193" s="120" t="s">
        <v>326</v>
      </c>
      <c r="K193" s="120" t="s">
        <v>326</v>
      </c>
      <c r="L193" s="120" t="s">
        <v>326</v>
      </c>
      <c r="M193" s="120" t="s">
        <v>326</v>
      </c>
      <c r="N193" s="120" t="s">
        <v>326</v>
      </c>
      <c r="O193" s="120" t="s">
        <v>326</v>
      </c>
      <c r="P193" s="120" t="s">
        <v>326</v>
      </c>
      <c r="Q193" s="120" t="s">
        <v>326</v>
      </c>
      <c r="R193" s="120" t="s">
        <v>326</v>
      </c>
      <c r="S193" s="120" t="s">
        <v>326</v>
      </c>
      <c r="T193" s="120" t="s">
        <v>326</v>
      </c>
    </row>
    <row r="194" spans="1:20" ht="32.25" customHeight="1" x14ac:dyDescent="0.2">
      <c r="A194" s="124" t="s">
        <v>447</v>
      </c>
      <c r="B194" s="124"/>
      <c r="C194" s="123" t="s">
        <v>326</v>
      </c>
      <c r="D194" s="123" t="s">
        <v>326</v>
      </c>
      <c r="E194" s="123" t="s">
        <v>326</v>
      </c>
      <c r="F194" s="123" t="s">
        <v>491</v>
      </c>
      <c r="G194" s="120" t="s">
        <v>326</v>
      </c>
      <c r="H194" s="120" t="s">
        <v>326</v>
      </c>
      <c r="I194" s="120" t="s">
        <v>326</v>
      </c>
      <c r="J194" s="120" t="s">
        <v>326</v>
      </c>
      <c r="K194" s="120" t="s">
        <v>326</v>
      </c>
      <c r="L194" s="120" t="s">
        <v>326</v>
      </c>
      <c r="M194" s="120" t="s">
        <v>326</v>
      </c>
      <c r="N194" s="120" t="s">
        <v>326</v>
      </c>
      <c r="O194" s="120" t="s">
        <v>326</v>
      </c>
      <c r="P194" s="120" t="s">
        <v>326</v>
      </c>
      <c r="Q194" s="120" t="s">
        <v>326</v>
      </c>
      <c r="R194" s="120" t="s">
        <v>326</v>
      </c>
      <c r="S194" s="120" t="s">
        <v>326</v>
      </c>
      <c r="T194" s="120" t="s">
        <v>326</v>
      </c>
    </row>
    <row r="195" spans="1:20" ht="32.25" customHeight="1" x14ac:dyDescent="0.2">
      <c r="A195" s="127" t="s">
        <v>441</v>
      </c>
      <c r="B195" s="127"/>
      <c r="C195" s="126" t="s">
        <v>326</v>
      </c>
      <c r="D195" s="126" t="s">
        <v>326</v>
      </c>
      <c r="E195" s="126" t="s">
        <v>326</v>
      </c>
      <c r="F195" s="126" t="s">
        <v>490</v>
      </c>
      <c r="G195" s="120" t="s">
        <v>326</v>
      </c>
      <c r="H195" s="120" t="s">
        <v>326</v>
      </c>
      <c r="I195" s="120" t="s">
        <v>326</v>
      </c>
      <c r="J195" s="120" t="s">
        <v>326</v>
      </c>
      <c r="K195" s="120" t="s">
        <v>326</v>
      </c>
      <c r="L195" s="120" t="s">
        <v>326</v>
      </c>
      <c r="M195" s="120" t="s">
        <v>326</v>
      </c>
      <c r="N195" s="120" t="s">
        <v>326</v>
      </c>
      <c r="O195" s="120" t="s">
        <v>326</v>
      </c>
      <c r="P195" s="120" t="s">
        <v>326</v>
      </c>
      <c r="Q195" s="120" t="s">
        <v>326</v>
      </c>
      <c r="R195" s="120" t="s">
        <v>326</v>
      </c>
      <c r="S195" s="120" t="s">
        <v>326</v>
      </c>
      <c r="T195" s="120" t="s">
        <v>326</v>
      </c>
    </row>
    <row r="196" spans="1:20" ht="32.25" customHeight="1" x14ac:dyDescent="0.2">
      <c r="A196" s="127" t="s">
        <v>439</v>
      </c>
      <c r="B196" s="127"/>
      <c r="C196" s="126" t="s">
        <v>326</v>
      </c>
      <c r="D196" s="126" t="s">
        <v>326</v>
      </c>
      <c r="E196" s="126" t="s">
        <v>326</v>
      </c>
      <c r="F196" s="126" t="s">
        <v>489</v>
      </c>
      <c r="G196" s="120" t="s">
        <v>326</v>
      </c>
      <c r="H196" s="120" t="s">
        <v>326</v>
      </c>
      <c r="I196" s="120" t="s">
        <v>326</v>
      </c>
      <c r="J196" s="120" t="s">
        <v>326</v>
      </c>
      <c r="K196" s="120" t="s">
        <v>326</v>
      </c>
      <c r="L196" s="120" t="s">
        <v>326</v>
      </c>
      <c r="M196" s="120" t="s">
        <v>326</v>
      </c>
      <c r="N196" s="120" t="s">
        <v>326</v>
      </c>
      <c r="O196" s="120" t="s">
        <v>326</v>
      </c>
      <c r="P196" s="120" t="s">
        <v>326</v>
      </c>
      <c r="Q196" s="120" t="s">
        <v>326</v>
      </c>
      <c r="R196" s="120" t="s">
        <v>326</v>
      </c>
      <c r="S196" s="120" t="s">
        <v>326</v>
      </c>
      <c r="T196" s="120" t="s">
        <v>326</v>
      </c>
    </row>
    <row r="197" spans="1:20" ht="32.25" customHeight="1" x14ac:dyDescent="0.2">
      <c r="A197" s="124" t="s">
        <v>488</v>
      </c>
      <c r="B197" s="124"/>
      <c r="C197" s="123" t="s">
        <v>326</v>
      </c>
      <c r="D197" s="123" t="s">
        <v>326</v>
      </c>
      <c r="E197" s="123" t="s">
        <v>326</v>
      </c>
      <c r="F197" s="123" t="s">
        <v>487</v>
      </c>
      <c r="G197" s="120" t="s">
        <v>326</v>
      </c>
      <c r="H197" s="120" t="s">
        <v>326</v>
      </c>
      <c r="I197" s="120" t="s">
        <v>326</v>
      </c>
      <c r="J197" s="120" t="s">
        <v>326</v>
      </c>
      <c r="K197" s="120" t="s">
        <v>326</v>
      </c>
      <c r="L197" s="120" t="s">
        <v>326</v>
      </c>
      <c r="M197" s="120" t="s">
        <v>326</v>
      </c>
      <c r="N197" s="120" t="s">
        <v>326</v>
      </c>
      <c r="O197" s="120" t="s">
        <v>326</v>
      </c>
      <c r="P197" s="120" t="s">
        <v>326</v>
      </c>
      <c r="Q197" s="120" t="s">
        <v>326</v>
      </c>
      <c r="R197" s="120" t="s">
        <v>326</v>
      </c>
      <c r="S197" s="120" t="s">
        <v>326</v>
      </c>
      <c r="T197" s="120" t="s">
        <v>326</v>
      </c>
    </row>
    <row r="198" spans="1:20" ht="32.25" customHeight="1" x14ac:dyDescent="0.2">
      <c r="A198" s="127" t="s">
        <v>441</v>
      </c>
      <c r="B198" s="127"/>
      <c r="C198" s="126" t="s">
        <v>326</v>
      </c>
      <c r="D198" s="126" t="s">
        <v>326</v>
      </c>
      <c r="E198" s="126" t="s">
        <v>326</v>
      </c>
      <c r="F198" s="126" t="s">
        <v>486</v>
      </c>
      <c r="G198" s="120" t="s">
        <v>326</v>
      </c>
      <c r="H198" s="120" t="s">
        <v>326</v>
      </c>
      <c r="I198" s="120" t="s">
        <v>326</v>
      </c>
      <c r="J198" s="120" t="s">
        <v>326</v>
      </c>
      <c r="K198" s="120" t="s">
        <v>326</v>
      </c>
      <c r="L198" s="120" t="s">
        <v>326</v>
      </c>
      <c r="M198" s="120" t="s">
        <v>326</v>
      </c>
      <c r="N198" s="120" t="s">
        <v>326</v>
      </c>
      <c r="O198" s="120" t="s">
        <v>326</v>
      </c>
      <c r="P198" s="120" t="s">
        <v>326</v>
      </c>
      <c r="Q198" s="120" t="s">
        <v>326</v>
      </c>
      <c r="R198" s="120" t="s">
        <v>326</v>
      </c>
      <c r="S198" s="120" t="s">
        <v>326</v>
      </c>
      <c r="T198" s="120" t="s">
        <v>326</v>
      </c>
    </row>
    <row r="199" spans="1:20" ht="32.25" customHeight="1" x14ac:dyDescent="0.2">
      <c r="A199" s="127" t="s">
        <v>439</v>
      </c>
      <c r="B199" s="127"/>
      <c r="C199" s="126" t="s">
        <v>326</v>
      </c>
      <c r="D199" s="126" t="s">
        <v>326</v>
      </c>
      <c r="E199" s="126" t="s">
        <v>326</v>
      </c>
      <c r="F199" s="126" t="s">
        <v>485</v>
      </c>
      <c r="G199" s="120" t="s">
        <v>326</v>
      </c>
      <c r="H199" s="120" t="s">
        <v>326</v>
      </c>
      <c r="I199" s="120" t="s">
        <v>326</v>
      </c>
      <c r="J199" s="120" t="s">
        <v>326</v>
      </c>
      <c r="K199" s="120" t="s">
        <v>326</v>
      </c>
      <c r="L199" s="120" t="s">
        <v>326</v>
      </c>
      <c r="M199" s="120" t="s">
        <v>326</v>
      </c>
      <c r="N199" s="120" t="s">
        <v>326</v>
      </c>
      <c r="O199" s="120" t="s">
        <v>326</v>
      </c>
      <c r="P199" s="120" t="s">
        <v>326</v>
      </c>
      <c r="Q199" s="120" t="s">
        <v>326</v>
      </c>
      <c r="R199" s="120" t="s">
        <v>326</v>
      </c>
      <c r="S199" s="120" t="s">
        <v>326</v>
      </c>
      <c r="T199" s="120" t="s">
        <v>326</v>
      </c>
    </row>
    <row r="200" spans="1:20" ht="32.25" customHeight="1" x14ac:dyDescent="0.2">
      <c r="A200" s="125" t="s">
        <v>484</v>
      </c>
      <c r="B200" s="125"/>
      <c r="C200" s="121" t="s">
        <v>326</v>
      </c>
      <c r="D200" s="121" t="s">
        <v>326</v>
      </c>
      <c r="E200" s="121" t="s">
        <v>326</v>
      </c>
      <c r="F200" s="121" t="s">
        <v>280</v>
      </c>
      <c r="G200" s="120" t="s">
        <v>326</v>
      </c>
      <c r="H200" s="120" t="s">
        <v>326</v>
      </c>
      <c r="I200" s="120" t="s">
        <v>326</v>
      </c>
      <c r="J200" s="120" t="s">
        <v>326</v>
      </c>
      <c r="K200" s="120" t="s">
        <v>326</v>
      </c>
      <c r="L200" s="120" t="s">
        <v>326</v>
      </c>
      <c r="M200" s="120" t="s">
        <v>326</v>
      </c>
      <c r="N200" s="120">
        <v>70554.27</v>
      </c>
      <c r="O200" s="120" t="s">
        <v>326</v>
      </c>
      <c r="P200" s="120" t="s">
        <v>326</v>
      </c>
      <c r="Q200" s="120" t="s">
        <v>326</v>
      </c>
      <c r="R200" s="120" t="s">
        <v>326</v>
      </c>
      <c r="S200" s="120">
        <v>70554.27</v>
      </c>
      <c r="T200" s="120" t="s">
        <v>326</v>
      </c>
    </row>
    <row r="201" spans="1:20" ht="32.25" customHeight="1" x14ac:dyDescent="0.2">
      <c r="A201" s="125" t="s">
        <v>483</v>
      </c>
      <c r="B201" s="125"/>
      <c r="C201" s="121" t="s">
        <v>326</v>
      </c>
      <c r="D201" s="121" t="s">
        <v>326</v>
      </c>
      <c r="E201" s="121" t="s">
        <v>326</v>
      </c>
      <c r="F201" s="121" t="s">
        <v>280</v>
      </c>
      <c r="G201" s="120" t="s">
        <v>326</v>
      </c>
      <c r="H201" s="120" t="s">
        <v>326</v>
      </c>
      <c r="I201" s="120" t="s">
        <v>326</v>
      </c>
      <c r="J201" s="120" t="s">
        <v>326</v>
      </c>
      <c r="K201" s="120" t="s">
        <v>326</v>
      </c>
      <c r="L201" s="120" t="s">
        <v>326</v>
      </c>
      <c r="M201" s="120" t="s">
        <v>326</v>
      </c>
      <c r="N201" s="120">
        <v>70554.27</v>
      </c>
      <c r="O201" s="120" t="s">
        <v>326</v>
      </c>
      <c r="P201" s="120" t="s">
        <v>326</v>
      </c>
      <c r="Q201" s="120" t="s">
        <v>326</v>
      </c>
      <c r="R201" s="120" t="s">
        <v>326</v>
      </c>
      <c r="S201" s="120">
        <v>70554.27</v>
      </c>
      <c r="T201" s="120" t="s">
        <v>326</v>
      </c>
    </row>
    <row r="202" spans="1:20" ht="32.25" customHeight="1" x14ac:dyDescent="0.2">
      <c r="A202" s="124" t="s">
        <v>283</v>
      </c>
      <c r="B202" s="124"/>
      <c r="C202" s="123" t="s">
        <v>326</v>
      </c>
      <c r="D202" s="123" t="s">
        <v>326</v>
      </c>
      <c r="E202" s="123" t="s">
        <v>326</v>
      </c>
      <c r="F202" s="123" t="s">
        <v>282</v>
      </c>
      <c r="G202" s="120" t="s">
        <v>326</v>
      </c>
      <c r="H202" s="120" t="s">
        <v>326</v>
      </c>
      <c r="I202" s="120" t="s">
        <v>326</v>
      </c>
      <c r="J202" s="120" t="s">
        <v>326</v>
      </c>
      <c r="K202" s="120" t="s">
        <v>326</v>
      </c>
      <c r="L202" s="120" t="s">
        <v>326</v>
      </c>
      <c r="M202" s="120" t="s">
        <v>326</v>
      </c>
      <c r="N202" s="120">
        <v>498691.02</v>
      </c>
      <c r="O202" s="120" t="s">
        <v>326</v>
      </c>
      <c r="P202" s="120" t="s">
        <v>326</v>
      </c>
      <c r="Q202" s="120" t="s">
        <v>326</v>
      </c>
      <c r="R202" s="120" t="s">
        <v>326</v>
      </c>
      <c r="S202" s="120">
        <v>498691.02</v>
      </c>
      <c r="T202" s="120" t="s">
        <v>326</v>
      </c>
    </row>
    <row r="203" spans="1:20" ht="32.25" customHeight="1" x14ac:dyDescent="0.2">
      <c r="A203" s="124" t="s">
        <v>285</v>
      </c>
      <c r="B203" s="124"/>
      <c r="C203" s="123" t="s">
        <v>326</v>
      </c>
      <c r="D203" s="123" t="s">
        <v>326</v>
      </c>
      <c r="E203" s="123" t="s">
        <v>326</v>
      </c>
      <c r="F203" s="123" t="s">
        <v>284</v>
      </c>
      <c r="G203" s="120" t="s">
        <v>326</v>
      </c>
      <c r="H203" s="120" t="s">
        <v>326</v>
      </c>
      <c r="I203" s="120" t="s">
        <v>326</v>
      </c>
      <c r="J203" s="120" t="s">
        <v>326</v>
      </c>
      <c r="K203" s="120" t="s">
        <v>326</v>
      </c>
      <c r="L203" s="120" t="s">
        <v>326</v>
      </c>
      <c r="M203" s="120" t="s">
        <v>326</v>
      </c>
      <c r="N203" s="120">
        <v>422136.75</v>
      </c>
      <c r="O203" s="120" t="s">
        <v>326</v>
      </c>
      <c r="P203" s="120" t="s">
        <v>326</v>
      </c>
      <c r="Q203" s="120" t="s">
        <v>326</v>
      </c>
      <c r="R203" s="120" t="s">
        <v>326</v>
      </c>
      <c r="S203" s="120">
        <v>422136.75</v>
      </c>
      <c r="T203" s="120" t="s">
        <v>326</v>
      </c>
    </row>
    <row r="204" spans="1:20" ht="32.25" customHeight="1" x14ac:dyDescent="0.2">
      <c r="A204" s="124" t="s">
        <v>366</v>
      </c>
      <c r="B204" s="124"/>
      <c r="C204" s="123" t="s">
        <v>326</v>
      </c>
      <c r="D204" s="123" t="s">
        <v>326</v>
      </c>
      <c r="E204" s="123" t="s">
        <v>326</v>
      </c>
      <c r="F204" s="123" t="s">
        <v>482</v>
      </c>
      <c r="G204" s="120" t="s">
        <v>326</v>
      </c>
      <c r="H204" s="120" t="s">
        <v>326</v>
      </c>
      <c r="I204" s="120" t="s">
        <v>326</v>
      </c>
      <c r="J204" s="120" t="s">
        <v>326</v>
      </c>
      <c r="K204" s="120" t="s">
        <v>326</v>
      </c>
      <c r="L204" s="120" t="s">
        <v>326</v>
      </c>
      <c r="M204" s="120" t="s">
        <v>326</v>
      </c>
      <c r="N204" s="120">
        <v>-6000</v>
      </c>
      <c r="O204" s="120" t="s">
        <v>326</v>
      </c>
      <c r="P204" s="120" t="s">
        <v>326</v>
      </c>
      <c r="Q204" s="120" t="s">
        <v>326</v>
      </c>
      <c r="R204" s="120" t="s">
        <v>326</v>
      </c>
      <c r="S204" s="120">
        <v>-6000</v>
      </c>
      <c r="T204" s="120" t="s">
        <v>326</v>
      </c>
    </row>
    <row r="205" spans="1:20" ht="32.25" customHeight="1" x14ac:dyDescent="0.2">
      <c r="A205" s="124" t="s">
        <v>365</v>
      </c>
      <c r="B205" s="124"/>
      <c r="C205" s="123" t="s">
        <v>326</v>
      </c>
      <c r="D205" s="123" t="s">
        <v>326</v>
      </c>
      <c r="E205" s="123" t="s">
        <v>326</v>
      </c>
      <c r="F205" s="123" t="s">
        <v>482</v>
      </c>
      <c r="G205" s="120" t="s">
        <v>326</v>
      </c>
      <c r="H205" s="120" t="s">
        <v>326</v>
      </c>
      <c r="I205" s="120" t="s">
        <v>326</v>
      </c>
      <c r="J205" s="120" t="s">
        <v>326</v>
      </c>
      <c r="K205" s="120" t="s">
        <v>326</v>
      </c>
      <c r="L205" s="120" t="s">
        <v>326</v>
      </c>
      <c r="M205" s="120" t="s">
        <v>326</v>
      </c>
      <c r="N205" s="120">
        <v>-6000</v>
      </c>
      <c r="O205" s="120" t="s">
        <v>326</v>
      </c>
      <c r="P205" s="120" t="s">
        <v>326</v>
      </c>
      <c r="Q205" s="120" t="s">
        <v>326</v>
      </c>
      <c r="R205" s="120" t="s">
        <v>326</v>
      </c>
      <c r="S205" s="120">
        <v>-6000</v>
      </c>
      <c r="T205" s="120" t="s">
        <v>326</v>
      </c>
    </row>
    <row r="206" spans="1:20" ht="32.25" customHeight="1" x14ac:dyDescent="0.2">
      <c r="A206" s="127" t="s">
        <v>375</v>
      </c>
      <c r="B206" s="127"/>
      <c r="C206" s="126" t="s">
        <v>326</v>
      </c>
      <c r="D206" s="126" t="s">
        <v>326</v>
      </c>
      <c r="E206" s="126" t="s">
        <v>326</v>
      </c>
      <c r="F206" s="126" t="s">
        <v>481</v>
      </c>
      <c r="G206" s="120" t="s">
        <v>326</v>
      </c>
      <c r="H206" s="120" t="s">
        <v>326</v>
      </c>
      <c r="I206" s="120" t="s">
        <v>326</v>
      </c>
      <c r="J206" s="120" t="s">
        <v>326</v>
      </c>
      <c r="K206" s="120" t="s">
        <v>326</v>
      </c>
      <c r="L206" s="120" t="s">
        <v>326</v>
      </c>
      <c r="M206" s="120" t="s">
        <v>326</v>
      </c>
      <c r="N206" s="120" t="s">
        <v>326</v>
      </c>
      <c r="O206" s="120" t="s">
        <v>326</v>
      </c>
      <c r="P206" s="120" t="s">
        <v>326</v>
      </c>
      <c r="Q206" s="120" t="s">
        <v>326</v>
      </c>
      <c r="R206" s="120" t="s">
        <v>326</v>
      </c>
      <c r="S206" s="120" t="s">
        <v>326</v>
      </c>
      <c r="T206" s="120" t="s">
        <v>326</v>
      </c>
    </row>
    <row r="207" spans="1:20" ht="32.25" customHeight="1" x14ac:dyDescent="0.2">
      <c r="A207" s="127" t="s">
        <v>374</v>
      </c>
      <c r="B207" s="127"/>
      <c r="C207" s="126" t="s">
        <v>326</v>
      </c>
      <c r="D207" s="126" t="s">
        <v>326</v>
      </c>
      <c r="E207" s="126" t="s">
        <v>326</v>
      </c>
      <c r="F207" s="126" t="s">
        <v>481</v>
      </c>
      <c r="G207" s="120" t="s">
        <v>326</v>
      </c>
      <c r="H207" s="120" t="s">
        <v>326</v>
      </c>
      <c r="I207" s="120" t="s">
        <v>326</v>
      </c>
      <c r="J207" s="120" t="s">
        <v>326</v>
      </c>
      <c r="K207" s="120" t="s">
        <v>326</v>
      </c>
      <c r="L207" s="120" t="s">
        <v>326</v>
      </c>
      <c r="M207" s="120" t="s">
        <v>326</v>
      </c>
      <c r="N207" s="120" t="s">
        <v>326</v>
      </c>
      <c r="O207" s="120" t="s">
        <v>326</v>
      </c>
      <c r="P207" s="120" t="s">
        <v>326</v>
      </c>
      <c r="Q207" s="120" t="s">
        <v>326</v>
      </c>
      <c r="R207" s="120" t="s">
        <v>326</v>
      </c>
      <c r="S207" s="120" t="s">
        <v>326</v>
      </c>
      <c r="T207" s="120" t="s">
        <v>326</v>
      </c>
    </row>
    <row r="208" spans="1:20" ht="32.25" customHeight="1" x14ac:dyDescent="0.2">
      <c r="A208" s="127" t="s">
        <v>369</v>
      </c>
      <c r="B208" s="127"/>
      <c r="C208" s="126" t="s">
        <v>326</v>
      </c>
      <c r="D208" s="126" t="s">
        <v>326</v>
      </c>
      <c r="E208" s="126" t="s">
        <v>326</v>
      </c>
      <c r="F208" s="126" t="s">
        <v>480</v>
      </c>
      <c r="G208" s="120" t="s">
        <v>326</v>
      </c>
      <c r="H208" s="120" t="s">
        <v>326</v>
      </c>
      <c r="I208" s="120" t="s">
        <v>326</v>
      </c>
      <c r="J208" s="120" t="s">
        <v>326</v>
      </c>
      <c r="K208" s="120" t="s">
        <v>326</v>
      </c>
      <c r="L208" s="120" t="s">
        <v>326</v>
      </c>
      <c r="M208" s="120" t="s">
        <v>326</v>
      </c>
      <c r="N208" s="120" t="s">
        <v>326</v>
      </c>
      <c r="O208" s="120" t="s">
        <v>326</v>
      </c>
      <c r="P208" s="120" t="s">
        <v>326</v>
      </c>
      <c r="Q208" s="120" t="s">
        <v>326</v>
      </c>
      <c r="R208" s="120" t="s">
        <v>326</v>
      </c>
      <c r="S208" s="120" t="s">
        <v>326</v>
      </c>
      <c r="T208" s="120" t="s">
        <v>326</v>
      </c>
    </row>
    <row r="209" spans="1:20" ht="32.25" customHeight="1" x14ac:dyDescent="0.2">
      <c r="A209" s="127" t="s">
        <v>368</v>
      </c>
      <c r="B209" s="127"/>
      <c r="C209" s="126" t="s">
        <v>326</v>
      </c>
      <c r="D209" s="126" t="s">
        <v>326</v>
      </c>
      <c r="E209" s="126" t="s">
        <v>326</v>
      </c>
      <c r="F209" s="126" t="s">
        <v>480</v>
      </c>
      <c r="G209" s="120" t="s">
        <v>326</v>
      </c>
      <c r="H209" s="120" t="s">
        <v>326</v>
      </c>
      <c r="I209" s="120" t="s">
        <v>326</v>
      </c>
      <c r="J209" s="120" t="s">
        <v>326</v>
      </c>
      <c r="K209" s="120" t="s">
        <v>326</v>
      </c>
      <c r="L209" s="120" t="s">
        <v>326</v>
      </c>
      <c r="M209" s="120" t="s">
        <v>326</v>
      </c>
      <c r="N209" s="120" t="s">
        <v>326</v>
      </c>
      <c r="O209" s="120" t="s">
        <v>326</v>
      </c>
      <c r="P209" s="120" t="s">
        <v>326</v>
      </c>
      <c r="Q209" s="120" t="s">
        <v>326</v>
      </c>
      <c r="R209" s="120" t="s">
        <v>326</v>
      </c>
      <c r="S209" s="120" t="s">
        <v>326</v>
      </c>
      <c r="T209" s="120" t="s">
        <v>326</v>
      </c>
    </row>
    <row r="210" spans="1:20" ht="32.25" customHeight="1" x14ac:dyDescent="0.2">
      <c r="A210" s="127" t="s">
        <v>366</v>
      </c>
      <c r="B210" s="127"/>
      <c r="C210" s="126" t="s">
        <v>326</v>
      </c>
      <c r="D210" s="126" t="s">
        <v>326</v>
      </c>
      <c r="E210" s="126" t="s">
        <v>326</v>
      </c>
      <c r="F210" s="126" t="s">
        <v>286</v>
      </c>
      <c r="G210" s="120" t="s">
        <v>326</v>
      </c>
      <c r="H210" s="120" t="s">
        <v>326</v>
      </c>
      <c r="I210" s="120" t="s">
        <v>326</v>
      </c>
      <c r="J210" s="120" t="s">
        <v>326</v>
      </c>
      <c r="K210" s="120" t="s">
        <v>326</v>
      </c>
      <c r="L210" s="120" t="s">
        <v>326</v>
      </c>
      <c r="M210" s="120" t="s">
        <v>326</v>
      </c>
      <c r="N210" s="120">
        <v>-6000</v>
      </c>
      <c r="O210" s="120" t="s">
        <v>326</v>
      </c>
      <c r="P210" s="120" t="s">
        <v>326</v>
      </c>
      <c r="Q210" s="120" t="s">
        <v>326</v>
      </c>
      <c r="R210" s="120" t="s">
        <v>326</v>
      </c>
      <c r="S210" s="120">
        <v>-6000</v>
      </c>
      <c r="T210" s="120" t="s">
        <v>326</v>
      </c>
    </row>
    <row r="211" spans="1:20" ht="32.25" customHeight="1" x14ac:dyDescent="0.2">
      <c r="A211" s="127" t="s">
        <v>365</v>
      </c>
      <c r="B211" s="127"/>
      <c r="C211" s="126" t="s">
        <v>326</v>
      </c>
      <c r="D211" s="126" t="s">
        <v>326</v>
      </c>
      <c r="E211" s="126" t="s">
        <v>326</v>
      </c>
      <c r="F211" s="126" t="s">
        <v>286</v>
      </c>
      <c r="G211" s="120" t="s">
        <v>326</v>
      </c>
      <c r="H211" s="120" t="s">
        <v>326</v>
      </c>
      <c r="I211" s="120" t="s">
        <v>326</v>
      </c>
      <c r="J211" s="120" t="s">
        <v>326</v>
      </c>
      <c r="K211" s="120" t="s">
        <v>326</v>
      </c>
      <c r="L211" s="120" t="s">
        <v>326</v>
      </c>
      <c r="M211" s="120" t="s">
        <v>326</v>
      </c>
      <c r="N211" s="120">
        <v>-6000</v>
      </c>
      <c r="O211" s="120" t="s">
        <v>326</v>
      </c>
      <c r="P211" s="120" t="s">
        <v>326</v>
      </c>
      <c r="Q211" s="120" t="s">
        <v>326</v>
      </c>
      <c r="R211" s="120" t="s">
        <v>326</v>
      </c>
      <c r="S211" s="120">
        <v>-6000</v>
      </c>
      <c r="T211" s="120" t="s">
        <v>326</v>
      </c>
    </row>
    <row r="212" spans="1:20" ht="32.25" customHeight="1" x14ac:dyDescent="0.2">
      <c r="A212" s="125" t="s">
        <v>388</v>
      </c>
      <c r="B212" s="125"/>
      <c r="C212" s="121" t="s">
        <v>326</v>
      </c>
      <c r="D212" s="121" t="s">
        <v>326</v>
      </c>
      <c r="E212" s="121" t="s">
        <v>326</v>
      </c>
      <c r="F212" s="121" t="s">
        <v>479</v>
      </c>
      <c r="G212" s="120" t="s">
        <v>326</v>
      </c>
      <c r="H212" s="120" t="s">
        <v>326</v>
      </c>
      <c r="I212" s="120" t="s">
        <v>326</v>
      </c>
      <c r="J212" s="120" t="s">
        <v>326</v>
      </c>
      <c r="K212" s="120" t="s">
        <v>326</v>
      </c>
      <c r="L212" s="120" t="s">
        <v>326</v>
      </c>
      <c r="M212" s="120" t="s">
        <v>326</v>
      </c>
      <c r="N212" s="120" t="s">
        <v>326</v>
      </c>
      <c r="O212" s="120" t="s">
        <v>326</v>
      </c>
      <c r="P212" s="120" t="s">
        <v>326</v>
      </c>
      <c r="Q212" s="120" t="s">
        <v>326</v>
      </c>
      <c r="R212" s="120" t="s">
        <v>326</v>
      </c>
      <c r="S212" s="120" t="s">
        <v>326</v>
      </c>
      <c r="T212" s="120" t="s">
        <v>326</v>
      </c>
    </row>
    <row r="213" spans="1:20" ht="32.25" customHeight="1" x14ac:dyDescent="0.2">
      <c r="A213" s="124" t="s">
        <v>386</v>
      </c>
      <c r="B213" s="124"/>
      <c r="C213" s="123" t="s">
        <v>326</v>
      </c>
      <c r="D213" s="123" t="s">
        <v>326</v>
      </c>
      <c r="E213" s="123" t="s">
        <v>326</v>
      </c>
      <c r="F213" s="123" t="s">
        <v>478</v>
      </c>
      <c r="G213" s="120" t="s">
        <v>326</v>
      </c>
      <c r="H213" s="120" t="s">
        <v>326</v>
      </c>
      <c r="I213" s="120" t="s">
        <v>326</v>
      </c>
      <c r="J213" s="120" t="s">
        <v>326</v>
      </c>
      <c r="K213" s="120" t="s">
        <v>326</v>
      </c>
      <c r="L213" s="120" t="s">
        <v>326</v>
      </c>
      <c r="M213" s="120" t="s">
        <v>326</v>
      </c>
      <c r="N213" s="120">
        <v>82000000</v>
      </c>
      <c r="O213" s="120" t="s">
        <v>326</v>
      </c>
      <c r="P213" s="120" t="s">
        <v>326</v>
      </c>
      <c r="Q213" s="120" t="s">
        <v>326</v>
      </c>
      <c r="R213" s="120" t="s">
        <v>326</v>
      </c>
      <c r="S213" s="120">
        <v>82000000</v>
      </c>
      <c r="T213" s="120" t="s">
        <v>326</v>
      </c>
    </row>
    <row r="214" spans="1:20" ht="32.25" customHeight="1" x14ac:dyDescent="0.2">
      <c r="A214" s="127" t="s">
        <v>289</v>
      </c>
      <c r="B214" s="127"/>
      <c r="C214" s="126" t="s">
        <v>326</v>
      </c>
      <c r="D214" s="126" t="s">
        <v>326</v>
      </c>
      <c r="E214" s="126" t="s">
        <v>326</v>
      </c>
      <c r="F214" s="126" t="s">
        <v>288</v>
      </c>
      <c r="G214" s="120" t="s">
        <v>326</v>
      </c>
      <c r="H214" s="120" t="s">
        <v>326</v>
      </c>
      <c r="I214" s="120" t="s">
        <v>326</v>
      </c>
      <c r="J214" s="120" t="s">
        <v>326</v>
      </c>
      <c r="K214" s="120" t="s">
        <v>326</v>
      </c>
      <c r="L214" s="120" t="s">
        <v>326</v>
      </c>
      <c r="M214" s="120" t="s">
        <v>326</v>
      </c>
      <c r="N214" s="120">
        <v>82000000</v>
      </c>
      <c r="O214" s="120" t="s">
        <v>326</v>
      </c>
      <c r="P214" s="120" t="s">
        <v>326</v>
      </c>
      <c r="Q214" s="120" t="s">
        <v>326</v>
      </c>
      <c r="R214" s="120" t="s">
        <v>326</v>
      </c>
      <c r="S214" s="120">
        <v>82000000</v>
      </c>
      <c r="T214" s="120" t="s">
        <v>326</v>
      </c>
    </row>
    <row r="215" spans="1:20" ht="32.25" customHeight="1" x14ac:dyDescent="0.2">
      <c r="A215" s="127" t="s">
        <v>384</v>
      </c>
      <c r="B215" s="127"/>
      <c r="C215" s="126" t="s">
        <v>326</v>
      </c>
      <c r="D215" s="126" t="s">
        <v>326</v>
      </c>
      <c r="E215" s="126" t="s">
        <v>326</v>
      </c>
      <c r="F215" s="126" t="s">
        <v>477</v>
      </c>
      <c r="G215" s="120" t="s">
        <v>326</v>
      </c>
      <c r="H215" s="120" t="s">
        <v>326</v>
      </c>
      <c r="I215" s="120" t="s">
        <v>326</v>
      </c>
      <c r="J215" s="120" t="s">
        <v>326</v>
      </c>
      <c r="K215" s="120" t="s">
        <v>326</v>
      </c>
      <c r="L215" s="120" t="s">
        <v>326</v>
      </c>
      <c r="M215" s="120" t="s">
        <v>326</v>
      </c>
      <c r="N215" s="120" t="s">
        <v>326</v>
      </c>
      <c r="O215" s="120" t="s">
        <v>326</v>
      </c>
      <c r="P215" s="120" t="s">
        <v>326</v>
      </c>
      <c r="Q215" s="120" t="s">
        <v>326</v>
      </c>
      <c r="R215" s="120" t="s">
        <v>326</v>
      </c>
      <c r="S215" s="120" t="s">
        <v>326</v>
      </c>
      <c r="T215" s="120" t="s">
        <v>326</v>
      </c>
    </row>
    <row r="216" spans="1:20" ht="32.25" customHeight="1" x14ac:dyDescent="0.2">
      <c r="A216" s="124" t="s">
        <v>382</v>
      </c>
      <c r="B216" s="124"/>
      <c r="C216" s="123" t="s">
        <v>326</v>
      </c>
      <c r="D216" s="123" t="s">
        <v>326</v>
      </c>
      <c r="E216" s="123" t="s">
        <v>326</v>
      </c>
      <c r="F216" s="123" t="s">
        <v>476</v>
      </c>
      <c r="G216" s="120" t="s">
        <v>326</v>
      </c>
      <c r="H216" s="120" t="s">
        <v>326</v>
      </c>
      <c r="I216" s="120" t="s">
        <v>326</v>
      </c>
      <c r="J216" s="120" t="s">
        <v>326</v>
      </c>
      <c r="K216" s="120" t="s">
        <v>326</v>
      </c>
      <c r="L216" s="120" t="s">
        <v>326</v>
      </c>
      <c r="M216" s="120" t="s">
        <v>326</v>
      </c>
      <c r="N216" s="120">
        <v>-82000000</v>
      </c>
      <c r="O216" s="120" t="s">
        <v>326</v>
      </c>
      <c r="P216" s="120" t="s">
        <v>326</v>
      </c>
      <c r="Q216" s="120" t="s">
        <v>326</v>
      </c>
      <c r="R216" s="120" t="s">
        <v>326</v>
      </c>
      <c r="S216" s="120">
        <v>-82000000</v>
      </c>
      <c r="T216" s="120" t="s">
        <v>326</v>
      </c>
    </row>
    <row r="217" spans="1:20" ht="32.25" customHeight="1" x14ac:dyDescent="0.2">
      <c r="A217" s="127" t="s">
        <v>291</v>
      </c>
      <c r="B217" s="127"/>
      <c r="C217" s="126" t="s">
        <v>326</v>
      </c>
      <c r="D217" s="126" t="s">
        <v>326</v>
      </c>
      <c r="E217" s="126" t="s">
        <v>326</v>
      </c>
      <c r="F217" s="126" t="s">
        <v>290</v>
      </c>
      <c r="G217" s="120" t="s">
        <v>326</v>
      </c>
      <c r="H217" s="120" t="s">
        <v>326</v>
      </c>
      <c r="I217" s="120" t="s">
        <v>326</v>
      </c>
      <c r="J217" s="120" t="s">
        <v>326</v>
      </c>
      <c r="K217" s="120" t="s">
        <v>326</v>
      </c>
      <c r="L217" s="120" t="s">
        <v>326</v>
      </c>
      <c r="M217" s="120" t="s">
        <v>326</v>
      </c>
      <c r="N217" s="120">
        <v>-82000000</v>
      </c>
      <c r="O217" s="120" t="s">
        <v>326</v>
      </c>
      <c r="P217" s="120" t="s">
        <v>326</v>
      </c>
      <c r="Q217" s="120" t="s">
        <v>326</v>
      </c>
      <c r="R217" s="120" t="s">
        <v>326</v>
      </c>
      <c r="S217" s="120">
        <v>-82000000</v>
      </c>
      <c r="T217" s="120" t="s">
        <v>326</v>
      </c>
    </row>
    <row r="218" spans="1:20" ht="32.25" customHeight="1" x14ac:dyDescent="0.2">
      <c r="A218" s="127" t="s">
        <v>380</v>
      </c>
      <c r="B218" s="127"/>
      <c r="C218" s="126" t="s">
        <v>326</v>
      </c>
      <c r="D218" s="126" t="s">
        <v>326</v>
      </c>
      <c r="E218" s="126" t="s">
        <v>326</v>
      </c>
      <c r="F218" s="126" t="s">
        <v>475</v>
      </c>
      <c r="G218" s="120" t="s">
        <v>326</v>
      </c>
      <c r="H218" s="120" t="s">
        <v>326</v>
      </c>
      <c r="I218" s="120" t="s">
        <v>326</v>
      </c>
      <c r="J218" s="120" t="s">
        <v>326</v>
      </c>
      <c r="K218" s="120" t="s">
        <v>326</v>
      </c>
      <c r="L218" s="120" t="s">
        <v>326</v>
      </c>
      <c r="M218" s="120" t="s">
        <v>326</v>
      </c>
      <c r="N218" s="120" t="s">
        <v>326</v>
      </c>
      <c r="O218" s="120" t="s">
        <v>326</v>
      </c>
      <c r="P218" s="120" t="s">
        <v>326</v>
      </c>
      <c r="Q218" s="120" t="s">
        <v>326</v>
      </c>
      <c r="R218" s="120" t="s">
        <v>326</v>
      </c>
      <c r="S218" s="120" t="s">
        <v>326</v>
      </c>
      <c r="T218" s="120" t="s">
        <v>326</v>
      </c>
    </row>
    <row r="219" spans="1:20" ht="32.25" customHeight="1" x14ac:dyDescent="0.2">
      <c r="A219" s="125" t="s">
        <v>474</v>
      </c>
      <c r="B219" s="125"/>
      <c r="C219" s="121" t="s">
        <v>326</v>
      </c>
      <c r="D219" s="121" t="s">
        <v>326</v>
      </c>
      <c r="E219" s="121" t="s">
        <v>326</v>
      </c>
      <c r="F219" s="121" t="s">
        <v>472</v>
      </c>
      <c r="G219" s="120" t="s">
        <v>326</v>
      </c>
      <c r="H219" s="120" t="s">
        <v>326</v>
      </c>
      <c r="I219" s="120" t="s">
        <v>326</v>
      </c>
      <c r="J219" s="120" t="s">
        <v>326</v>
      </c>
      <c r="K219" s="120" t="s">
        <v>326</v>
      </c>
      <c r="L219" s="120" t="s">
        <v>326</v>
      </c>
      <c r="M219" s="120" t="s">
        <v>326</v>
      </c>
      <c r="N219" s="120" t="s">
        <v>326</v>
      </c>
      <c r="O219" s="120" t="s">
        <v>326</v>
      </c>
      <c r="P219" s="120" t="s">
        <v>326</v>
      </c>
      <c r="Q219" s="120" t="s">
        <v>326</v>
      </c>
      <c r="R219" s="120" t="s">
        <v>326</v>
      </c>
      <c r="S219" s="120" t="s">
        <v>326</v>
      </c>
      <c r="T219" s="120" t="s">
        <v>326</v>
      </c>
    </row>
    <row r="220" spans="1:20" ht="32.25" customHeight="1" x14ac:dyDescent="0.2">
      <c r="A220" s="125" t="s">
        <v>473</v>
      </c>
      <c r="B220" s="125"/>
      <c r="C220" s="121" t="s">
        <v>326</v>
      </c>
      <c r="D220" s="121" t="s">
        <v>326</v>
      </c>
      <c r="E220" s="121" t="s">
        <v>326</v>
      </c>
      <c r="F220" s="121" t="s">
        <v>472</v>
      </c>
      <c r="G220" s="120" t="s">
        <v>326</v>
      </c>
      <c r="H220" s="120" t="s">
        <v>326</v>
      </c>
      <c r="I220" s="120" t="s">
        <v>326</v>
      </c>
      <c r="J220" s="120" t="s">
        <v>326</v>
      </c>
      <c r="K220" s="120" t="s">
        <v>326</v>
      </c>
      <c r="L220" s="120" t="s">
        <v>326</v>
      </c>
      <c r="M220" s="120" t="s">
        <v>326</v>
      </c>
      <c r="N220" s="120" t="s">
        <v>326</v>
      </c>
      <c r="O220" s="120" t="s">
        <v>326</v>
      </c>
      <c r="P220" s="120" t="s">
        <v>326</v>
      </c>
      <c r="Q220" s="120" t="s">
        <v>326</v>
      </c>
      <c r="R220" s="120" t="s">
        <v>326</v>
      </c>
      <c r="S220" s="120" t="s">
        <v>326</v>
      </c>
      <c r="T220" s="120" t="s">
        <v>326</v>
      </c>
    </row>
    <row r="221" spans="1:20" ht="32.25" customHeight="1" x14ac:dyDescent="0.2">
      <c r="A221" s="125" t="s">
        <v>471</v>
      </c>
      <c r="B221" s="125"/>
      <c r="C221" s="121" t="s">
        <v>326</v>
      </c>
      <c r="D221" s="121" t="s">
        <v>326</v>
      </c>
      <c r="E221" s="121" t="s">
        <v>326</v>
      </c>
      <c r="F221" s="121" t="s">
        <v>292</v>
      </c>
      <c r="G221" s="120" t="s">
        <v>326</v>
      </c>
      <c r="H221" s="120" t="s">
        <v>326</v>
      </c>
      <c r="I221" s="120" t="s">
        <v>326</v>
      </c>
      <c r="J221" s="120">
        <v>2849363.45</v>
      </c>
      <c r="K221" s="120" t="s">
        <v>326</v>
      </c>
      <c r="L221" s="120" t="s">
        <v>326</v>
      </c>
      <c r="M221" s="120" t="s">
        <v>326</v>
      </c>
      <c r="N221" s="120">
        <v>-7624169.9000000004</v>
      </c>
      <c r="O221" s="120" t="s">
        <v>326</v>
      </c>
      <c r="P221" s="120" t="s">
        <v>326</v>
      </c>
      <c r="Q221" s="120" t="s">
        <v>326</v>
      </c>
      <c r="R221" s="120" t="s">
        <v>326</v>
      </c>
      <c r="S221" s="120">
        <v>-4774806.45</v>
      </c>
      <c r="T221" s="120" t="s">
        <v>326</v>
      </c>
    </row>
    <row r="222" spans="1:20" ht="32.25" customHeight="1" x14ac:dyDescent="0.2">
      <c r="A222" s="125" t="s">
        <v>470</v>
      </c>
      <c r="B222" s="125"/>
      <c r="C222" s="121" t="s">
        <v>326</v>
      </c>
      <c r="D222" s="121" t="s">
        <v>326</v>
      </c>
      <c r="E222" s="121" t="s">
        <v>326</v>
      </c>
      <c r="F222" s="121" t="s">
        <v>292</v>
      </c>
      <c r="G222" s="120" t="s">
        <v>326</v>
      </c>
      <c r="H222" s="120" t="s">
        <v>326</v>
      </c>
      <c r="I222" s="120" t="s">
        <v>326</v>
      </c>
      <c r="J222" s="120">
        <v>1270472.69</v>
      </c>
      <c r="K222" s="120" t="s">
        <v>326</v>
      </c>
      <c r="L222" s="120" t="s">
        <v>326</v>
      </c>
      <c r="M222" s="120" t="s">
        <v>326</v>
      </c>
      <c r="N222" s="120">
        <v>-7624169.9000000004</v>
      </c>
      <c r="O222" s="120" t="s">
        <v>326</v>
      </c>
      <c r="P222" s="120" t="s">
        <v>326</v>
      </c>
      <c r="Q222" s="120" t="s">
        <v>326</v>
      </c>
      <c r="R222" s="120" t="s">
        <v>326</v>
      </c>
      <c r="S222" s="120">
        <v>-6353697.21</v>
      </c>
      <c r="T222" s="120" t="s">
        <v>326</v>
      </c>
    </row>
    <row r="223" spans="1:20" ht="32.25" customHeight="1" x14ac:dyDescent="0.2">
      <c r="A223" s="124" t="s">
        <v>283</v>
      </c>
      <c r="B223" s="124"/>
      <c r="C223" s="123" t="s">
        <v>326</v>
      </c>
      <c r="D223" s="123" t="s">
        <v>326</v>
      </c>
      <c r="E223" s="123" t="s">
        <v>326</v>
      </c>
      <c r="F223" s="123" t="s">
        <v>294</v>
      </c>
      <c r="G223" s="120" t="s">
        <v>326</v>
      </c>
      <c r="H223" s="120" t="s">
        <v>326</v>
      </c>
      <c r="I223" s="120" t="s">
        <v>326</v>
      </c>
      <c r="J223" s="120">
        <v>19118170.41</v>
      </c>
      <c r="K223" s="120" t="s">
        <v>326</v>
      </c>
      <c r="L223" s="120" t="s">
        <v>326</v>
      </c>
      <c r="M223" s="120" t="s">
        <v>326</v>
      </c>
      <c r="N223" s="120">
        <v>84330046.040000007</v>
      </c>
      <c r="O223" s="120" t="s">
        <v>326</v>
      </c>
      <c r="P223" s="120" t="s">
        <v>326</v>
      </c>
      <c r="Q223" s="120" t="s">
        <v>326</v>
      </c>
      <c r="R223" s="120" t="s">
        <v>326</v>
      </c>
      <c r="S223" s="120">
        <v>103448216.45</v>
      </c>
      <c r="T223" s="120" t="s">
        <v>326</v>
      </c>
    </row>
    <row r="224" spans="1:20" ht="32.25" customHeight="1" x14ac:dyDescent="0.2">
      <c r="A224" s="124" t="s">
        <v>285</v>
      </c>
      <c r="B224" s="124"/>
      <c r="C224" s="123" t="s">
        <v>326</v>
      </c>
      <c r="D224" s="123" t="s">
        <v>326</v>
      </c>
      <c r="E224" s="123" t="s">
        <v>326</v>
      </c>
      <c r="F224" s="123" t="s">
        <v>295</v>
      </c>
      <c r="G224" s="120" t="s">
        <v>326</v>
      </c>
      <c r="H224" s="120" t="s">
        <v>326</v>
      </c>
      <c r="I224" s="120" t="s">
        <v>326</v>
      </c>
      <c r="J224" s="120">
        <v>14212275.66</v>
      </c>
      <c r="K224" s="120" t="s">
        <v>326</v>
      </c>
      <c r="L224" s="120" t="s">
        <v>326</v>
      </c>
      <c r="M224" s="120" t="s">
        <v>326</v>
      </c>
      <c r="N224" s="120">
        <v>93862984.239999995</v>
      </c>
      <c r="O224" s="120" t="s">
        <v>326</v>
      </c>
      <c r="P224" s="120" t="s">
        <v>326</v>
      </c>
      <c r="Q224" s="120" t="s">
        <v>326</v>
      </c>
      <c r="R224" s="120" t="s">
        <v>326</v>
      </c>
      <c r="S224" s="120">
        <v>108075259.90000001</v>
      </c>
      <c r="T224" s="120" t="s">
        <v>326</v>
      </c>
    </row>
    <row r="225" spans="1:20" ht="32.25" customHeight="1" x14ac:dyDescent="0.2">
      <c r="A225" s="124" t="s">
        <v>366</v>
      </c>
      <c r="B225" s="124"/>
      <c r="C225" s="123" t="s">
        <v>326</v>
      </c>
      <c r="D225" s="123" t="s">
        <v>326</v>
      </c>
      <c r="E225" s="123" t="s">
        <v>326</v>
      </c>
      <c r="F225" s="123" t="s">
        <v>469</v>
      </c>
      <c r="G225" s="120" t="s">
        <v>326</v>
      </c>
      <c r="H225" s="120" t="s">
        <v>326</v>
      </c>
      <c r="I225" s="120" t="s">
        <v>326</v>
      </c>
      <c r="J225" s="120">
        <v>-147763</v>
      </c>
      <c r="K225" s="120" t="s">
        <v>326</v>
      </c>
      <c r="L225" s="120" t="s">
        <v>326</v>
      </c>
      <c r="M225" s="120" t="s">
        <v>326</v>
      </c>
      <c r="N225" s="120" t="s">
        <v>326</v>
      </c>
      <c r="O225" s="120" t="s">
        <v>326</v>
      </c>
      <c r="P225" s="120" t="s">
        <v>326</v>
      </c>
      <c r="Q225" s="120" t="s">
        <v>326</v>
      </c>
      <c r="R225" s="120" t="s">
        <v>326</v>
      </c>
      <c r="S225" s="120">
        <v>-147763</v>
      </c>
      <c r="T225" s="120" t="s">
        <v>326</v>
      </c>
    </row>
    <row r="226" spans="1:20" ht="32.25" customHeight="1" x14ac:dyDescent="0.2">
      <c r="A226" s="124" t="s">
        <v>365</v>
      </c>
      <c r="B226" s="124"/>
      <c r="C226" s="123" t="s">
        <v>326</v>
      </c>
      <c r="D226" s="123" t="s">
        <v>326</v>
      </c>
      <c r="E226" s="123" t="s">
        <v>326</v>
      </c>
      <c r="F226" s="123" t="s">
        <v>469</v>
      </c>
      <c r="G226" s="120" t="s">
        <v>326</v>
      </c>
      <c r="H226" s="120" t="s">
        <v>326</v>
      </c>
      <c r="I226" s="120" t="s">
        <v>326</v>
      </c>
      <c r="J226" s="120">
        <v>-1726653.76</v>
      </c>
      <c r="K226" s="120" t="s">
        <v>326</v>
      </c>
      <c r="L226" s="120" t="s">
        <v>326</v>
      </c>
      <c r="M226" s="120" t="s">
        <v>326</v>
      </c>
      <c r="N226" s="120" t="s">
        <v>326</v>
      </c>
      <c r="O226" s="120" t="s">
        <v>326</v>
      </c>
      <c r="P226" s="120" t="s">
        <v>326</v>
      </c>
      <c r="Q226" s="120" t="s">
        <v>326</v>
      </c>
      <c r="R226" s="120" t="s">
        <v>326</v>
      </c>
      <c r="S226" s="120">
        <v>-1726653.76</v>
      </c>
      <c r="T226" s="120" t="s">
        <v>326</v>
      </c>
    </row>
    <row r="227" spans="1:20" ht="32.25" customHeight="1" x14ac:dyDescent="0.2">
      <c r="A227" s="127" t="s">
        <v>375</v>
      </c>
      <c r="B227" s="127"/>
      <c r="C227" s="126" t="s">
        <v>326</v>
      </c>
      <c r="D227" s="126" t="s">
        <v>326</v>
      </c>
      <c r="E227" s="126" t="s">
        <v>326</v>
      </c>
      <c r="F227" s="126" t="s">
        <v>468</v>
      </c>
      <c r="G227" s="120" t="s">
        <v>326</v>
      </c>
      <c r="H227" s="120" t="s">
        <v>326</v>
      </c>
      <c r="I227" s="120" t="s">
        <v>326</v>
      </c>
      <c r="J227" s="120" t="s">
        <v>326</v>
      </c>
      <c r="K227" s="120" t="s">
        <v>326</v>
      </c>
      <c r="L227" s="120" t="s">
        <v>326</v>
      </c>
      <c r="M227" s="120" t="s">
        <v>326</v>
      </c>
      <c r="N227" s="120" t="s">
        <v>326</v>
      </c>
      <c r="O227" s="120" t="s">
        <v>326</v>
      </c>
      <c r="P227" s="120" t="s">
        <v>326</v>
      </c>
      <c r="Q227" s="120" t="s">
        <v>326</v>
      </c>
      <c r="R227" s="120" t="s">
        <v>326</v>
      </c>
      <c r="S227" s="120" t="s">
        <v>326</v>
      </c>
      <c r="T227" s="120" t="s">
        <v>326</v>
      </c>
    </row>
    <row r="228" spans="1:20" ht="32.25" customHeight="1" x14ac:dyDescent="0.2">
      <c r="A228" s="127" t="s">
        <v>374</v>
      </c>
      <c r="B228" s="127"/>
      <c r="C228" s="126" t="s">
        <v>326</v>
      </c>
      <c r="D228" s="126" t="s">
        <v>326</v>
      </c>
      <c r="E228" s="126" t="s">
        <v>326</v>
      </c>
      <c r="F228" s="126" t="s">
        <v>468</v>
      </c>
      <c r="G228" s="120" t="s">
        <v>326</v>
      </c>
      <c r="H228" s="120" t="s">
        <v>326</v>
      </c>
      <c r="I228" s="120" t="s">
        <v>326</v>
      </c>
      <c r="J228" s="120" t="s">
        <v>326</v>
      </c>
      <c r="K228" s="120" t="s">
        <v>326</v>
      </c>
      <c r="L228" s="120" t="s">
        <v>326</v>
      </c>
      <c r="M228" s="120" t="s">
        <v>326</v>
      </c>
      <c r="N228" s="120" t="s">
        <v>326</v>
      </c>
      <c r="O228" s="120" t="s">
        <v>326</v>
      </c>
      <c r="P228" s="120" t="s">
        <v>326</v>
      </c>
      <c r="Q228" s="120" t="s">
        <v>326</v>
      </c>
      <c r="R228" s="120" t="s">
        <v>326</v>
      </c>
      <c r="S228" s="120" t="s">
        <v>326</v>
      </c>
      <c r="T228" s="120" t="s">
        <v>326</v>
      </c>
    </row>
    <row r="229" spans="1:20" ht="32.25" customHeight="1" x14ac:dyDescent="0.2">
      <c r="A229" s="127" t="s">
        <v>372</v>
      </c>
      <c r="B229" s="127"/>
      <c r="C229" s="126" t="s">
        <v>326</v>
      </c>
      <c r="D229" s="126" t="s">
        <v>326</v>
      </c>
      <c r="E229" s="126" t="s">
        <v>326</v>
      </c>
      <c r="F229" s="126" t="s">
        <v>467</v>
      </c>
      <c r="G229" s="120" t="s">
        <v>326</v>
      </c>
      <c r="H229" s="120" t="s">
        <v>326</v>
      </c>
      <c r="I229" s="120" t="s">
        <v>326</v>
      </c>
      <c r="J229" s="120" t="s">
        <v>326</v>
      </c>
      <c r="K229" s="120" t="s">
        <v>326</v>
      </c>
      <c r="L229" s="120" t="s">
        <v>326</v>
      </c>
      <c r="M229" s="120" t="s">
        <v>326</v>
      </c>
      <c r="N229" s="120" t="s">
        <v>326</v>
      </c>
      <c r="O229" s="120" t="s">
        <v>326</v>
      </c>
      <c r="P229" s="120" t="s">
        <v>326</v>
      </c>
      <c r="Q229" s="120" t="s">
        <v>326</v>
      </c>
      <c r="R229" s="120" t="s">
        <v>326</v>
      </c>
      <c r="S229" s="120" t="s">
        <v>326</v>
      </c>
      <c r="T229" s="120" t="s">
        <v>326</v>
      </c>
    </row>
    <row r="230" spans="1:20" ht="32.25" customHeight="1" x14ac:dyDescent="0.2">
      <c r="A230" s="127" t="s">
        <v>371</v>
      </c>
      <c r="B230" s="127"/>
      <c r="C230" s="126" t="s">
        <v>326</v>
      </c>
      <c r="D230" s="126" t="s">
        <v>326</v>
      </c>
      <c r="E230" s="126" t="s">
        <v>326</v>
      </c>
      <c r="F230" s="126" t="s">
        <v>467</v>
      </c>
      <c r="G230" s="120" t="s">
        <v>326</v>
      </c>
      <c r="H230" s="120" t="s">
        <v>326</v>
      </c>
      <c r="I230" s="120" t="s">
        <v>326</v>
      </c>
      <c r="J230" s="120" t="s">
        <v>326</v>
      </c>
      <c r="K230" s="120" t="s">
        <v>326</v>
      </c>
      <c r="L230" s="120" t="s">
        <v>326</v>
      </c>
      <c r="M230" s="120" t="s">
        <v>326</v>
      </c>
      <c r="N230" s="120" t="s">
        <v>326</v>
      </c>
      <c r="O230" s="120" t="s">
        <v>326</v>
      </c>
      <c r="P230" s="120" t="s">
        <v>326</v>
      </c>
      <c r="Q230" s="120" t="s">
        <v>326</v>
      </c>
      <c r="R230" s="120" t="s">
        <v>326</v>
      </c>
      <c r="S230" s="120" t="s">
        <v>326</v>
      </c>
      <c r="T230" s="120" t="s">
        <v>326</v>
      </c>
    </row>
    <row r="231" spans="1:20" ht="32.25" customHeight="1" x14ac:dyDescent="0.2">
      <c r="A231" s="127" t="s">
        <v>369</v>
      </c>
      <c r="B231" s="127"/>
      <c r="C231" s="126" t="s">
        <v>326</v>
      </c>
      <c r="D231" s="126" t="s">
        <v>326</v>
      </c>
      <c r="E231" s="126" t="s">
        <v>326</v>
      </c>
      <c r="F231" s="126" t="s">
        <v>466</v>
      </c>
      <c r="G231" s="120" t="s">
        <v>326</v>
      </c>
      <c r="H231" s="120" t="s">
        <v>326</v>
      </c>
      <c r="I231" s="120" t="s">
        <v>326</v>
      </c>
      <c r="J231" s="120" t="s">
        <v>326</v>
      </c>
      <c r="K231" s="120" t="s">
        <v>326</v>
      </c>
      <c r="L231" s="120" t="s">
        <v>326</v>
      </c>
      <c r="M231" s="120" t="s">
        <v>326</v>
      </c>
      <c r="N231" s="120" t="s">
        <v>326</v>
      </c>
      <c r="O231" s="120" t="s">
        <v>326</v>
      </c>
      <c r="P231" s="120" t="s">
        <v>326</v>
      </c>
      <c r="Q231" s="120" t="s">
        <v>326</v>
      </c>
      <c r="R231" s="120" t="s">
        <v>326</v>
      </c>
      <c r="S231" s="120" t="s">
        <v>326</v>
      </c>
      <c r="T231" s="120" t="s">
        <v>326</v>
      </c>
    </row>
    <row r="232" spans="1:20" ht="32.25" customHeight="1" x14ac:dyDescent="0.2">
      <c r="A232" s="127" t="s">
        <v>368</v>
      </c>
      <c r="B232" s="127"/>
      <c r="C232" s="126" t="s">
        <v>326</v>
      </c>
      <c r="D232" s="126" t="s">
        <v>326</v>
      </c>
      <c r="E232" s="126" t="s">
        <v>326</v>
      </c>
      <c r="F232" s="126" t="s">
        <v>466</v>
      </c>
      <c r="G232" s="120" t="s">
        <v>326</v>
      </c>
      <c r="H232" s="120" t="s">
        <v>326</v>
      </c>
      <c r="I232" s="120" t="s">
        <v>326</v>
      </c>
      <c r="J232" s="120" t="s">
        <v>326</v>
      </c>
      <c r="K232" s="120" t="s">
        <v>326</v>
      </c>
      <c r="L232" s="120" t="s">
        <v>326</v>
      </c>
      <c r="M232" s="120" t="s">
        <v>326</v>
      </c>
      <c r="N232" s="120" t="s">
        <v>326</v>
      </c>
      <c r="O232" s="120" t="s">
        <v>326</v>
      </c>
      <c r="P232" s="120" t="s">
        <v>326</v>
      </c>
      <c r="Q232" s="120" t="s">
        <v>326</v>
      </c>
      <c r="R232" s="120" t="s">
        <v>326</v>
      </c>
      <c r="S232" s="120" t="s">
        <v>326</v>
      </c>
      <c r="T232" s="120" t="s">
        <v>326</v>
      </c>
    </row>
    <row r="233" spans="1:20" ht="32.25" customHeight="1" x14ac:dyDescent="0.2">
      <c r="A233" s="127" t="s">
        <v>366</v>
      </c>
      <c r="B233" s="127"/>
      <c r="C233" s="126" t="s">
        <v>326</v>
      </c>
      <c r="D233" s="126" t="s">
        <v>326</v>
      </c>
      <c r="E233" s="126" t="s">
        <v>326</v>
      </c>
      <c r="F233" s="126" t="s">
        <v>296</v>
      </c>
      <c r="G233" s="120" t="s">
        <v>326</v>
      </c>
      <c r="H233" s="120" t="s">
        <v>326</v>
      </c>
      <c r="I233" s="120" t="s">
        <v>326</v>
      </c>
      <c r="J233" s="120">
        <v>-147763</v>
      </c>
      <c r="K233" s="120" t="s">
        <v>326</v>
      </c>
      <c r="L233" s="120" t="s">
        <v>326</v>
      </c>
      <c r="M233" s="120" t="s">
        <v>326</v>
      </c>
      <c r="N233" s="120" t="s">
        <v>326</v>
      </c>
      <c r="O233" s="120" t="s">
        <v>326</v>
      </c>
      <c r="P233" s="120" t="s">
        <v>326</v>
      </c>
      <c r="Q233" s="120" t="s">
        <v>326</v>
      </c>
      <c r="R233" s="120" t="s">
        <v>326</v>
      </c>
      <c r="S233" s="120">
        <v>-147763</v>
      </c>
      <c r="T233" s="120" t="s">
        <v>326</v>
      </c>
    </row>
    <row r="234" spans="1:20" ht="32.25" customHeight="1" x14ac:dyDescent="0.2">
      <c r="A234" s="127" t="s">
        <v>365</v>
      </c>
      <c r="B234" s="127"/>
      <c r="C234" s="126" t="s">
        <v>326</v>
      </c>
      <c r="D234" s="126" t="s">
        <v>326</v>
      </c>
      <c r="E234" s="126" t="s">
        <v>326</v>
      </c>
      <c r="F234" s="126" t="s">
        <v>296</v>
      </c>
      <c r="G234" s="120" t="s">
        <v>326</v>
      </c>
      <c r="H234" s="120" t="s">
        <v>326</v>
      </c>
      <c r="I234" s="120" t="s">
        <v>326</v>
      </c>
      <c r="J234" s="120">
        <v>-1726653.76</v>
      </c>
      <c r="K234" s="120" t="s">
        <v>326</v>
      </c>
      <c r="L234" s="120" t="s">
        <v>326</v>
      </c>
      <c r="M234" s="120" t="s">
        <v>326</v>
      </c>
      <c r="N234" s="120" t="s">
        <v>326</v>
      </c>
      <c r="O234" s="120" t="s">
        <v>326</v>
      </c>
      <c r="P234" s="120" t="s">
        <v>326</v>
      </c>
      <c r="Q234" s="120" t="s">
        <v>326</v>
      </c>
      <c r="R234" s="120" t="s">
        <v>326</v>
      </c>
      <c r="S234" s="120">
        <v>-1726653.76</v>
      </c>
      <c r="T234" s="120" t="s">
        <v>326</v>
      </c>
    </row>
    <row r="235" spans="1:20" ht="32.25" customHeight="1" x14ac:dyDescent="0.2">
      <c r="A235" s="127" t="s">
        <v>364</v>
      </c>
      <c r="B235" s="127"/>
      <c r="C235" s="126" t="s">
        <v>326</v>
      </c>
      <c r="D235" s="126" t="s">
        <v>326</v>
      </c>
      <c r="E235" s="126" t="s">
        <v>326</v>
      </c>
      <c r="F235" s="126" t="s">
        <v>465</v>
      </c>
      <c r="G235" s="120" t="s">
        <v>326</v>
      </c>
      <c r="H235" s="120" t="s">
        <v>326</v>
      </c>
      <c r="I235" s="120" t="s">
        <v>326</v>
      </c>
      <c r="J235" s="120" t="s">
        <v>326</v>
      </c>
      <c r="K235" s="120" t="s">
        <v>326</v>
      </c>
      <c r="L235" s="120" t="s">
        <v>326</v>
      </c>
      <c r="M235" s="120" t="s">
        <v>326</v>
      </c>
      <c r="N235" s="120" t="s">
        <v>326</v>
      </c>
      <c r="O235" s="120" t="s">
        <v>326</v>
      </c>
      <c r="P235" s="120" t="s">
        <v>326</v>
      </c>
      <c r="Q235" s="120" t="s">
        <v>326</v>
      </c>
      <c r="R235" s="120" t="s">
        <v>326</v>
      </c>
      <c r="S235" s="120" t="s">
        <v>326</v>
      </c>
      <c r="T235" s="120" t="s">
        <v>326</v>
      </c>
    </row>
    <row r="236" spans="1:20" ht="32.25" customHeight="1" x14ac:dyDescent="0.2">
      <c r="A236" s="127" t="s">
        <v>363</v>
      </c>
      <c r="B236" s="127"/>
      <c r="C236" s="126" t="s">
        <v>326</v>
      </c>
      <c r="D236" s="126" t="s">
        <v>326</v>
      </c>
      <c r="E236" s="126" t="s">
        <v>326</v>
      </c>
      <c r="F236" s="126" t="s">
        <v>465</v>
      </c>
      <c r="G236" s="120" t="s">
        <v>326</v>
      </c>
      <c r="H236" s="120" t="s">
        <v>326</v>
      </c>
      <c r="I236" s="120" t="s">
        <v>326</v>
      </c>
      <c r="J236" s="120" t="s">
        <v>326</v>
      </c>
      <c r="K236" s="120" t="s">
        <v>326</v>
      </c>
      <c r="L236" s="120" t="s">
        <v>326</v>
      </c>
      <c r="M236" s="120" t="s">
        <v>326</v>
      </c>
      <c r="N236" s="120" t="s">
        <v>326</v>
      </c>
      <c r="O236" s="120" t="s">
        <v>326</v>
      </c>
      <c r="P236" s="120" t="s">
        <v>326</v>
      </c>
      <c r="Q236" s="120" t="s">
        <v>326</v>
      </c>
      <c r="R236" s="120" t="s">
        <v>326</v>
      </c>
      <c r="S236" s="120" t="s">
        <v>326</v>
      </c>
      <c r="T236" s="120" t="s">
        <v>326</v>
      </c>
    </row>
    <row r="237" spans="1:20" ht="32.25" customHeight="1" x14ac:dyDescent="0.2">
      <c r="A237" s="124" t="s">
        <v>361</v>
      </c>
      <c r="B237" s="124"/>
      <c r="C237" s="123" t="s">
        <v>326</v>
      </c>
      <c r="D237" s="123" t="s">
        <v>326</v>
      </c>
      <c r="E237" s="123" t="s">
        <v>326</v>
      </c>
      <c r="F237" s="123" t="s">
        <v>297</v>
      </c>
      <c r="G237" s="120" t="s">
        <v>326</v>
      </c>
      <c r="H237" s="120" t="s">
        <v>326</v>
      </c>
      <c r="I237" s="120" t="s">
        <v>326</v>
      </c>
      <c r="J237" s="120">
        <v>-1908768.3</v>
      </c>
      <c r="K237" s="120" t="s">
        <v>326</v>
      </c>
      <c r="L237" s="120" t="s">
        <v>326</v>
      </c>
      <c r="M237" s="120" t="s">
        <v>326</v>
      </c>
      <c r="N237" s="120">
        <v>1908768.3</v>
      </c>
      <c r="O237" s="120" t="s">
        <v>326</v>
      </c>
      <c r="P237" s="120" t="s">
        <v>326</v>
      </c>
      <c r="Q237" s="120" t="s">
        <v>326</v>
      </c>
      <c r="R237" s="120" t="s">
        <v>326</v>
      </c>
      <c r="S237" s="120" t="s">
        <v>326</v>
      </c>
      <c r="T237" s="120" t="s">
        <v>326</v>
      </c>
    </row>
    <row r="238" spans="1:20" ht="32.25" customHeight="1" x14ac:dyDescent="0.2">
      <c r="A238" s="125" t="s">
        <v>358</v>
      </c>
      <c r="B238" s="125"/>
      <c r="C238" s="121" t="s">
        <v>326</v>
      </c>
      <c r="D238" s="121" t="s">
        <v>326</v>
      </c>
      <c r="E238" s="121" t="s">
        <v>326</v>
      </c>
      <c r="F238" s="121" t="s">
        <v>464</v>
      </c>
      <c r="G238" s="120" t="s">
        <v>326</v>
      </c>
      <c r="H238" s="120" t="s">
        <v>326</v>
      </c>
      <c r="I238" s="120" t="s">
        <v>326</v>
      </c>
      <c r="J238" s="120" t="s">
        <v>326</v>
      </c>
      <c r="K238" s="120" t="s">
        <v>326</v>
      </c>
      <c r="L238" s="120" t="s">
        <v>326</v>
      </c>
      <c r="M238" s="120" t="s">
        <v>326</v>
      </c>
      <c r="N238" s="120" t="s">
        <v>326</v>
      </c>
      <c r="O238" s="120" t="s">
        <v>326</v>
      </c>
      <c r="P238" s="120" t="s">
        <v>326</v>
      </c>
      <c r="Q238" s="120" t="s">
        <v>326</v>
      </c>
      <c r="R238" s="120" t="s">
        <v>326</v>
      </c>
      <c r="S238" s="120" t="s">
        <v>326</v>
      </c>
      <c r="T238" s="120" t="s">
        <v>326</v>
      </c>
    </row>
    <row r="239" spans="1:20" ht="32.25" customHeight="1" x14ac:dyDescent="0.2">
      <c r="A239" s="124" t="s">
        <v>283</v>
      </c>
      <c r="B239" s="124"/>
      <c r="C239" s="123" t="s">
        <v>326</v>
      </c>
      <c r="D239" s="123" t="s">
        <v>326</v>
      </c>
      <c r="E239" s="123" t="s">
        <v>326</v>
      </c>
      <c r="F239" s="123" t="s">
        <v>463</v>
      </c>
      <c r="G239" s="120" t="s">
        <v>326</v>
      </c>
      <c r="H239" s="120" t="s">
        <v>326</v>
      </c>
      <c r="I239" s="120" t="s">
        <v>326</v>
      </c>
      <c r="J239" s="120" t="s">
        <v>326</v>
      </c>
      <c r="K239" s="120" t="s">
        <v>326</v>
      </c>
      <c r="L239" s="120" t="s">
        <v>326</v>
      </c>
      <c r="M239" s="120" t="s">
        <v>326</v>
      </c>
      <c r="N239" s="120" t="s">
        <v>326</v>
      </c>
      <c r="O239" s="120" t="s">
        <v>326</v>
      </c>
      <c r="P239" s="120" t="s">
        <v>326</v>
      </c>
      <c r="Q239" s="120" t="s">
        <v>326</v>
      </c>
      <c r="R239" s="120" t="s">
        <v>326</v>
      </c>
      <c r="S239" s="120" t="s">
        <v>326</v>
      </c>
      <c r="T239" s="120" t="s">
        <v>326</v>
      </c>
    </row>
    <row r="240" spans="1:20" ht="32.25" customHeight="1" x14ac:dyDescent="0.2">
      <c r="A240" s="124" t="s">
        <v>285</v>
      </c>
      <c r="B240" s="124"/>
      <c r="C240" s="123" t="s">
        <v>326</v>
      </c>
      <c r="D240" s="123" t="s">
        <v>326</v>
      </c>
      <c r="E240" s="123" t="s">
        <v>326</v>
      </c>
      <c r="F240" s="123" t="s">
        <v>462</v>
      </c>
      <c r="G240" s="120" t="s">
        <v>326</v>
      </c>
      <c r="H240" s="120" t="s">
        <v>326</v>
      </c>
      <c r="I240" s="120" t="s">
        <v>326</v>
      </c>
      <c r="J240" s="120" t="s">
        <v>326</v>
      </c>
      <c r="K240" s="120" t="s">
        <v>326</v>
      </c>
      <c r="L240" s="120" t="s">
        <v>326</v>
      </c>
      <c r="M240" s="120" t="s">
        <v>326</v>
      </c>
      <c r="N240" s="120" t="s">
        <v>326</v>
      </c>
      <c r="O240" s="120" t="s">
        <v>326</v>
      </c>
      <c r="P240" s="120" t="s">
        <v>326</v>
      </c>
      <c r="Q240" s="120" t="s">
        <v>326</v>
      </c>
      <c r="R240" s="120" t="s">
        <v>326</v>
      </c>
      <c r="S240" s="120" t="s">
        <v>326</v>
      </c>
      <c r="T240" s="120" t="s">
        <v>326</v>
      </c>
    </row>
    <row r="241" spans="1:20" ht="32.25" customHeight="1" x14ac:dyDescent="0.2">
      <c r="A241" s="122" t="s">
        <v>461</v>
      </c>
      <c r="B241" s="122"/>
      <c r="C241" s="121" t="s">
        <v>326</v>
      </c>
      <c r="D241" s="121" t="s">
        <v>326</v>
      </c>
      <c r="E241" s="121" t="s">
        <v>326</v>
      </c>
      <c r="F241" s="121" t="s">
        <v>460</v>
      </c>
      <c r="G241" s="120" t="s">
        <v>326</v>
      </c>
      <c r="H241" s="120" t="s">
        <v>326</v>
      </c>
      <c r="I241" s="120" t="s">
        <v>326</v>
      </c>
      <c r="J241" s="120" t="s">
        <v>326</v>
      </c>
      <c r="K241" s="120" t="s">
        <v>326</v>
      </c>
      <c r="L241" s="120" t="s">
        <v>326</v>
      </c>
      <c r="M241" s="120" t="s">
        <v>326</v>
      </c>
      <c r="N241" s="120" t="s">
        <v>326</v>
      </c>
      <c r="O241" s="120" t="s">
        <v>326</v>
      </c>
      <c r="P241" s="120" t="s">
        <v>326</v>
      </c>
      <c r="Q241" s="120" t="s">
        <v>326</v>
      </c>
      <c r="R241" s="120" t="s">
        <v>326</v>
      </c>
      <c r="S241" s="120" t="s">
        <v>326</v>
      </c>
      <c r="T241" s="120" t="s">
        <v>326</v>
      </c>
    </row>
    <row r="242" spans="1:20" ht="32.25" customHeight="1" x14ac:dyDescent="0.2">
      <c r="A242" s="125" t="s">
        <v>459</v>
      </c>
      <c r="B242" s="125"/>
      <c r="C242" s="121" t="s">
        <v>326</v>
      </c>
      <c r="D242" s="121" t="s">
        <v>326</v>
      </c>
      <c r="E242" s="121" t="s">
        <v>326</v>
      </c>
      <c r="F242" s="121" t="s">
        <v>458</v>
      </c>
      <c r="G242" s="120" t="s">
        <v>326</v>
      </c>
      <c r="H242" s="120" t="s">
        <v>326</v>
      </c>
      <c r="I242" s="120" t="s">
        <v>326</v>
      </c>
      <c r="J242" s="120" t="s">
        <v>326</v>
      </c>
      <c r="K242" s="120" t="s">
        <v>326</v>
      </c>
      <c r="L242" s="120" t="s">
        <v>326</v>
      </c>
      <c r="M242" s="120" t="s">
        <v>326</v>
      </c>
      <c r="N242" s="120" t="s">
        <v>326</v>
      </c>
      <c r="O242" s="120" t="s">
        <v>326</v>
      </c>
      <c r="P242" s="120" t="s">
        <v>326</v>
      </c>
      <c r="Q242" s="120" t="s">
        <v>326</v>
      </c>
      <c r="R242" s="120" t="s">
        <v>326</v>
      </c>
      <c r="S242" s="120" t="s">
        <v>326</v>
      </c>
      <c r="T242" s="120" t="s">
        <v>326</v>
      </c>
    </row>
    <row r="243" spans="1:20" ht="32.25" customHeight="1" x14ac:dyDescent="0.2">
      <c r="A243" s="124" t="s">
        <v>441</v>
      </c>
      <c r="B243" s="124"/>
      <c r="C243" s="123" t="s">
        <v>326</v>
      </c>
      <c r="D243" s="123" t="s">
        <v>326</v>
      </c>
      <c r="E243" s="123" t="s">
        <v>326</v>
      </c>
      <c r="F243" s="123" t="s">
        <v>457</v>
      </c>
      <c r="G243" s="120" t="s">
        <v>326</v>
      </c>
      <c r="H243" s="120" t="s">
        <v>326</v>
      </c>
      <c r="I243" s="120" t="s">
        <v>326</v>
      </c>
      <c r="J243" s="120" t="s">
        <v>326</v>
      </c>
      <c r="K243" s="120" t="s">
        <v>326</v>
      </c>
      <c r="L243" s="120" t="s">
        <v>326</v>
      </c>
      <c r="M243" s="120" t="s">
        <v>326</v>
      </c>
      <c r="N243" s="120" t="s">
        <v>326</v>
      </c>
      <c r="O243" s="120" t="s">
        <v>326</v>
      </c>
      <c r="P243" s="120" t="s">
        <v>326</v>
      </c>
      <c r="Q243" s="120" t="s">
        <v>326</v>
      </c>
      <c r="R243" s="120" t="s">
        <v>326</v>
      </c>
      <c r="S243" s="120" t="s">
        <v>326</v>
      </c>
      <c r="T243" s="120" t="s">
        <v>326</v>
      </c>
    </row>
    <row r="244" spans="1:20" ht="32.25" customHeight="1" x14ac:dyDescent="0.2">
      <c r="A244" s="124" t="s">
        <v>439</v>
      </c>
      <c r="B244" s="124"/>
      <c r="C244" s="123" t="s">
        <v>326</v>
      </c>
      <c r="D244" s="123" t="s">
        <v>326</v>
      </c>
      <c r="E244" s="123" t="s">
        <v>326</v>
      </c>
      <c r="F244" s="123" t="s">
        <v>456</v>
      </c>
      <c r="G244" s="120" t="s">
        <v>326</v>
      </c>
      <c r="H244" s="120" t="s">
        <v>326</v>
      </c>
      <c r="I244" s="120" t="s">
        <v>326</v>
      </c>
      <c r="J244" s="120" t="s">
        <v>326</v>
      </c>
      <c r="K244" s="120" t="s">
        <v>326</v>
      </c>
      <c r="L244" s="120" t="s">
        <v>326</v>
      </c>
      <c r="M244" s="120" t="s">
        <v>326</v>
      </c>
      <c r="N244" s="120" t="s">
        <v>326</v>
      </c>
      <c r="O244" s="120" t="s">
        <v>326</v>
      </c>
      <c r="P244" s="120" t="s">
        <v>326</v>
      </c>
      <c r="Q244" s="120" t="s">
        <v>326</v>
      </c>
      <c r="R244" s="120" t="s">
        <v>326</v>
      </c>
      <c r="S244" s="120" t="s">
        <v>326</v>
      </c>
      <c r="T244" s="120" t="s">
        <v>326</v>
      </c>
    </row>
    <row r="245" spans="1:20" ht="32.25" customHeight="1" x14ac:dyDescent="0.2">
      <c r="A245" s="125" t="s">
        <v>455</v>
      </c>
      <c r="B245" s="125"/>
      <c r="C245" s="121" t="s">
        <v>326</v>
      </c>
      <c r="D245" s="121" t="s">
        <v>326</v>
      </c>
      <c r="E245" s="121" t="s">
        <v>326</v>
      </c>
      <c r="F245" s="121" t="s">
        <v>454</v>
      </c>
      <c r="G245" s="120" t="s">
        <v>326</v>
      </c>
      <c r="H245" s="120" t="s">
        <v>326</v>
      </c>
      <c r="I245" s="120" t="s">
        <v>326</v>
      </c>
      <c r="J245" s="120" t="s">
        <v>326</v>
      </c>
      <c r="K245" s="120" t="s">
        <v>326</v>
      </c>
      <c r="L245" s="120" t="s">
        <v>326</v>
      </c>
      <c r="M245" s="120" t="s">
        <v>326</v>
      </c>
      <c r="N245" s="120" t="s">
        <v>326</v>
      </c>
      <c r="O245" s="120" t="s">
        <v>326</v>
      </c>
      <c r="P245" s="120" t="s">
        <v>326</v>
      </c>
      <c r="Q245" s="120" t="s">
        <v>326</v>
      </c>
      <c r="R245" s="120" t="s">
        <v>326</v>
      </c>
      <c r="S245" s="120" t="s">
        <v>326</v>
      </c>
      <c r="T245" s="120" t="s">
        <v>326</v>
      </c>
    </row>
    <row r="246" spans="1:20" ht="32.25" customHeight="1" x14ac:dyDescent="0.2">
      <c r="A246" s="124" t="s">
        <v>441</v>
      </c>
      <c r="B246" s="124"/>
      <c r="C246" s="123" t="s">
        <v>326</v>
      </c>
      <c r="D246" s="123" t="s">
        <v>326</v>
      </c>
      <c r="E246" s="123" t="s">
        <v>326</v>
      </c>
      <c r="F246" s="123" t="s">
        <v>453</v>
      </c>
      <c r="G246" s="120" t="s">
        <v>326</v>
      </c>
      <c r="H246" s="120" t="s">
        <v>326</v>
      </c>
      <c r="I246" s="120" t="s">
        <v>326</v>
      </c>
      <c r="J246" s="120" t="s">
        <v>326</v>
      </c>
      <c r="K246" s="120" t="s">
        <v>326</v>
      </c>
      <c r="L246" s="120" t="s">
        <v>326</v>
      </c>
      <c r="M246" s="120" t="s">
        <v>326</v>
      </c>
      <c r="N246" s="120" t="s">
        <v>326</v>
      </c>
      <c r="O246" s="120" t="s">
        <v>326</v>
      </c>
      <c r="P246" s="120" t="s">
        <v>326</v>
      </c>
      <c r="Q246" s="120" t="s">
        <v>326</v>
      </c>
      <c r="R246" s="120" t="s">
        <v>326</v>
      </c>
      <c r="S246" s="120" t="s">
        <v>326</v>
      </c>
      <c r="T246" s="120" t="s">
        <v>326</v>
      </c>
    </row>
    <row r="247" spans="1:20" ht="32.25" customHeight="1" x14ac:dyDescent="0.2">
      <c r="A247" s="124" t="s">
        <v>439</v>
      </c>
      <c r="B247" s="124"/>
      <c r="C247" s="123" t="s">
        <v>326</v>
      </c>
      <c r="D247" s="123" t="s">
        <v>326</v>
      </c>
      <c r="E247" s="123" t="s">
        <v>326</v>
      </c>
      <c r="F247" s="123" t="s">
        <v>452</v>
      </c>
      <c r="G247" s="120" t="s">
        <v>326</v>
      </c>
      <c r="H247" s="120" t="s">
        <v>326</v>
      </c>
      <c r="I247" s="120" t="s">
        <v>326</v>
      </c>
      <c r="J247" s="120" t="s">
        <v>326</v>
      </c>
      <c r="K247" s="120" t="s">
        <v>326</v>
      </c>
      <c r="L247" s="120" t="s">
        <v>326</v>
      </c>
      <c r="M247" s="120" t="s">
        <v>326</v>
      </c>
      <c r="N247" s="120" t="s">
        <v>326</v>
      </c>
      <c r="O247" s="120" t="s">
        <v>326</v>
      </c>
      <c r="P247" s="120" t="s">
        <v>326</v>
      </c>
      <c r="Q247" s="120" t="s">
        <v>326</v>
      </c>
      <c r="R247" s="120" t="s">
        <v>326</v>
      </c>
      <c r="S247" s="120" t="s">
        <v>326</v>
      </c>
      <c r="T247" s="120" t="s">
        <v>326</v>
      </c>
    </row>
    <row r="248" spans="1:20" ht="32.25" customHeight="1" x14ac:dyDescent="0.2">
      <c r="A248" s="125" t="s">
        <v>451</v>
      </c>
      <c r="B248" s="125"/>
      <c r="C248" s="121" t="s">
        <v>326</v>
      </c>
      <c r="D248" s="121" t="s">
        <v>326</v>
      </c>
      <c r="E248" s="121" t="s">
        <v>326</v>
      </c>
      <c r="F248" s="121" t="s">
        <v>450</v>
      </c>
      <c r="G248" s="120" t="s">
        <v>326</v>
      </c>
      <c r="H248" s="120" t="s">
        <v>326</v>
      </c>
      <c r="I248" s="120" t="s">
        <v>326</v>
      </c>
      <c r="J248" s="120" t="s">
        <v>326</v>
      </c>
      <c r="K248" s="120" t="s">
        <v>326</v>
      </c>
      <c r="L248" s="120" t="s">
        <v>326</v>
      </c>
      <c r="M248" s="120" t="s">
        <v>326</v>
      </c>
      <c r="N248" s="120" t="s">
        <v>326</v>
      </c>
      <c r="O248" s="120" t="s">
        <v>326</v>
      </c>
      <c r="P248" s="120" t="s">
        <v>326</v>
      </c>
      <c r="Q248" s="120" t="s">
        <v>326</v>
      </c>
      <c r="R248" s="120" t="s">
        <v>326</v>
      </c>
      <c r="S248" s="120" t="s">
        <v>326</v>
      </c>
      <c r="T248" s="120" t="s">
        <v>326</v>
      </c>
    </row>
    <row r="249" spans="1:20" ht="32.25" customHeight="1" x14ac:dyDescent="0.2">
      <c r="A249" s="124" t="s">
        <v>441</v>
      </c>
      <c r="B249" s="124"/>
      <c r="C249" s="123" t="s">
        <v>326</v>
      </c>
      <c r="D249" s="123" t="s">
        <v>326</v>
      </c>
      <c r="E249" s="123" t="s">
        <v>326</v>
      </c>
      <c r="F249" s="123" t="s">
        <v>449</v>
      </c>
      <c r="G249" s="120" t="s">
        <v>326</v>
      </c>
      <c r="H249" s="120" t="s">
        <v>326</v>
      </c>
      <c r="I249" s="120" t="s">
        <v>326</v>
      </c>
      <c r="J249" s="120" t="s">
        <v>326</v>
      </c>
      <c r="K249" s="120" t="s">
        <v>326</v>
      </c>
      <c r="L249" s="120" t="s">
        <v>326</v>
      </c>
      <c r="M249" s="120" t="s">
        <v>326</v>
      </c>
      <c r="N249" s="120" t="s">
        <v>326</v>
      </c>
      <c r="O249" s="120" t="s">
        <v>326</v>
      </c>
      <c r="P249" s="120" t="s">
        <v>326</v>
      </c>
      <c r="Q249" s="120" t="s">
        <v>326</v>
      </c>
      <c r="R249" s="120" t="s">
        <v>326</v>
      </c>
      <c r="S249" s="120" t="s">
        <v>326</v>
      </c>
      <c r="T249" s="120" t="s">
        <v>326</v>
      </c>
    </row>
    <row r="250" spans="1:20" ht="32.25" customHeight="1" x14ac:dyDescent="0.2">
      <c r="A250" s="124" t="s">
        <v>439</v>
      </c>
      <c r="B250" s="124"/>
      <c r="C250" s="123" t="s">
        <v>326</v>
      </c>
      <c r="D250" s="123" t="s">
        <v>326</v>
      </c>
      <c r="E250" s="123" t="s">
        <v>326</v>
      </c>
      <c r="F250" s="123" t="s">
        <v>448</v>
      </c>
      <c r="G250" s="120" t="s">
        <v>326</v>
      </c>
      <c r="H250" s="120" t="s">
        <v>326</v>
      </c>
      <c r="I250" s="120" t="s">
        <v>326</v>
      </c>
      <c r="J250" s="120" t="s">
        <v>326</v>
      </c>
      <c r="K250" s="120" t="s">
        <v>326</v>
      </c>
      <c r="L250" s="120" t="s">
        <v>326</v>
      </c>
      <c r="M250" s="120" t="s">
        <v>326</v>
      </c>
      <c r="N250" s="120" t="s">
        <v>326</v>
      </c>
      <c r="O250" s="120" t="s">
        <v>326</v>
      </c>
      <c r="P250" s="120" t="s">
        <v>326</v>
      </c>
      <c r="Q250" s="120" t="s">
        <v>326</v>
      </c>
      <c r="R250" s="120" t="s">
        <v>326</v>
      </c>
      <c r="S250" s="120" t="s">
        <v>326</v>
      </c>
      <c r="T250" s="120" t="s">
        <v>326</v>
      </c>
    </row>
    <row r="251" spans="1:20" ht="32.25" customHeight="1" x14ac:dyDescent="0.2">
      <c r="A251" s="125" t="s">
        <v>447</v>
      </c>
      <c r="B251" s="125"/>
      <c r="C251" s="121" t="s">
        <v>326</v>
      </c>
      <c r="D251" s="121" t="s">
        <v>326</v>
      </c>
      <c r="E251" s="121" t="s">
        <v>326</v>
      </c>
      <c r="F251" s="121" t="s">
        <v>446</v>
      </c>
      <c r="G251" s="120" t="s">
        <v>326</v>
      </c>
      <c r="H251" s="120" t="s">
        <v>326</v>
      </c>
      <c r="I251" s="120" t="s">
        <v>326</v>
      </c>
      <c r="J251" s="120" t="s">
        <v>326</v>
      </c>
      <c r="K251" s="120" t="s">
        <v>326</v>
      </c>
      <c r="L251" s="120" t="s">
        <v>326</v>
      </c>
      <c r="M251" s="120" t="s">
        <v>326</v>
      </c>
      <c r="N251" s="120" t="s">
        <v>326</v>
      </c>
      <c r="O251" s="120" t="s">
        <v>326</v>
      </c>
      <c r="P251" s="120" t="s">
        <v>326</v>
      </c>
      <c r="Q251" s="120" t="s">
        <v>326</v>
      </c>
      <c r="R251" s="120" t="s">
        <v>326</v>
      </c>
      <c r="S251" s="120" t="s">
        <v>326</v>
      </c>
      <c r="T251" s="120" t="s">
        <v>326</v>
      </c>
    </row>
    <row r="252" spans="1:20" ht="32.25" customHeight="1" x14ac:dyDescent="0.2">
      <c r="A252" s="124" t="s">
        <v>441</v>
      </c>
      <c r="B252" s="124"/>
      <c r="C252" s="123" t="s">
        <v>326</v>
      </c>
      <c r="D252" s="123" t="s">
        <v>326</v>
      </c>
      <c r="E252" s="123" t="s">
        <v>326</v>
      </c>
      <c r="F252" s="123" t="s">
        <v>445</v>
      </c>
      <c r="G252" s="120" t="s">
        <v>326</v>
      </c>
      <c r="H252" s="120" t="s">
        <v>326</v>
      </c>
      <c r="I252" s="120" t="s">
        <v>326</v>
      </c>
      <c r="J252" s="120" t="s">
        <v>326</v>
      </c>
      <c r="K252" s="120" t="s">
        <v>326</v>
      </c>
      <c r="L252" s="120" t="s">
        <v>326</v>
      </c>
      <c r="M252" s="120" t="s">
        <v>326</v>
      </c>
      <c r="N252" s="120" t="s">
        <v>326</v>
      </c>
      <c r="O252" s="120" t="s">
        <v>326</v>
      </c>
      <c r="P252" s="120" t="s">
        <v>326</v>
      </c>
      <c r="Q252" s="120" t="s">
        <v>326</v>
      </c>
      <c r="R252" s="120" t="s">
        <v>326</v>
      </c>
      <c r="S252" s="120" t="s">
        <v>326</v>
      </c>
      <c r="T252" s="120" t="s">
        <v>326</v>
      </c>
    </row>
    <row r="253" spans="1:20" ht="32.25" customHeight="1" x14ac:dyDescent="0.2">
      <c r="A253" s="124" t="s">
        <v>439</v>
      </c>
      <c r="B253" s="124"/>
      <c r="C253" s="123" t="s">
        <v>326</v>
      </c>
      <c r="D253" s="123" t="s">
        <v>326</v>
      </c>
      <c r="E253" s="123" t="s">
        <v>326</v>
      </c>
      <c r="F253" s="123" t="s">
        <v>444</v>
      </c>
      <c r="G253" s="120" t="s">
        <v>326</v>
      </c>
      <c r="H253" s="120" t="s">
        <v>326</v>
      </c>
      <c r="I253" s="120" t="s">
        <v>326</v>
      </c>
      <c r="J253" s="120" t="s">
        <v>326</v>
      </c>
      <c r="K253" s="120" t="s">
        <v>326</v>
      </c>
      <c r="L253" s="120" t="s">
        <v>326</v>
      </c>
      <c r="M253" s="120" t="s">
        <v>326</v>
      </c>
      <c r="N253" s="120" t="s">
        <v>326</v>
      </c>
      <c r="O253" s="120" t="s">
        <v>326</v>
      </c>
      <c r="P253" s="120" t="s">
        <v>326</v>
      </c>
      <c r="Q253" s="120" t="s">
        <v>326</v>
      </c>
      <c r="R253" s="120" t="s">
        <v>326</v>
      </c>
      <c r="S253" s="120" t="s">
        <v>326</v>
      </c>
      <c r="T253" s="120" t="s">
        <v>326</v>
      </c>
    </row>
    <row r="254" spans="1:20" ht="32.25" customHeight="1" x14ac:dyDescent="0.2">
      <c r="A254" s="125" t="s">
        <v>443</v>
      </c>
      <c r="B254" s="125"/>
      <c r="C254" s="121" t="s">
        <v>326</v>
      </c>
      <c r="D254" s="121" t="s">
        <v>326</v>
      </c>
      <c r="E254" s="121" t="s">
        <v>326</v>
      </c>
      <c r="F254" s="121" t="s">
        <v>442</v>
      </c>
      <c r="G254" s="120" t="s">
        <v>326</v>
      </c>
      <c r="H254" s="120" t="s">
        <v>326</v>
      </c>
      <c r="I254" s="120" t="s">
        <v>326</v>
      </c>
      <c r="J254" s="120" t="s">
        <v>326</v>
      </c>
      <c r="K254" s="120" t="s">
        <v>326</v>
      </c>
      <c r="L254" s="120" t="s">
        <v>326</v>
      </c>
      <c r="M254" s="120" t="s">
        <v>326</v>
      </c>
      <c r="N254" s="120" t="s">
        <v>326</v>
      </c>
      <c r="O254" s="120" t="s">
        <v>326</v>
      </c>
      <c r="P254" s="120" t="s">
        <v>326</v>
      </c>
      <c r="Q254" s="120" t="s">
        <v>326</v>
      </c>
      <c r="R254" s="120" t="s">
        <v>326</v>
      </c>
      <c r="S254" s="120" t="s">
        <v>326</v>
      </c>
      <c r="T254" s="120" t="s">
        <v>326</v>
      </c>
    </row>
    <row r="255" spans="1:20" ht="32.25" customHeight="1" x14ac:dyDescent="0.2">
      <c r="A255" s="124" t="s">
        <v>441</v>
      </c>
      <c r="B255" s="124"/>
      <c r="C255" s="123" t="s">
        <v>326</v>
      </c>
      <c r="D255" s="123" t="s">
        <v>326</v>
      </c>
      <c r="E255" s="123" t="s">
        <v>326</v>
      </c>
      <c r="F255" s="123" t="s">
        <v>440</v>
      </c>
      <c r="G255" s="120" t="s">
        <v>326</v>
      </c>
      <c r="H255" s="120" t="s">
        <v>326</v>
      </c>
      <c r="I255" s="120" t="s">
        <v>326</v>
      </c>
      <c r="J255" s="120" t="s">
        <v>326</v>
      </c>
      <c r="K255" s="120" t="s">
        <v>326</v>
      </c>
      <c r="L255" s="120" t="s">
        <v>326</v>
      </c>
      <c r="M255" s="120" t="s">
        <v>326</v>
      </c>
      <c r="N255" s="120" t="s">
        <v>326</v>
      </c>
      <c r="O255" s="120" t="s">
        <v>326</v>
      </c>
      <c r="P255" s="120" t="s">
        <v>326</v>
      </c>
      <c r="Q255" s="120" t="s">
        <v>326</v>
      </c>
      <c r="R255" s="120" t="s">
        <v>326</v>
      </c>
      <c r="S255" s="120" t="s">
        <v>326</v>
      </c>
      <c r="T255" s="120" t="s">
        <v>326</v>
      </c>
    </row>
    <row r="256" spans="1:20" ht="32.25" customHeight="1" x14ac:dyDescent="0.2">
      <c r="A256" s="124" t="s">
        <v>439</v>
      </c>
      <c r="B256" s="124"/>
      <c r="C256" s="123" t="s">
        <v>326</v>
      </c>
      <c r="D256" s="123" t="s">
        <v>326</v>
      </c>
      <c r="E256" s="123" t="s">
        <v>326</v>
      </c>
      <c r="F256" s="123" t="s">
        <v>438</v>
      </c>
      <c r="G256" s="120" t="s">
        <v>326</v>
      </c>
      <c r="H256" s="120" t="s">
        <v>326</v>
      </c>
      <c r="I256" s="120" t="s">
        <v>326</v>
      </c>
      <c r="J256" s="120" t="s">
        <v>326</v>
      </c>
      <c r="K256" s="120" t="s">
        <v>326</v>
      </c>
      <c r="L256" s="120" t="s">
        <v>326</v>
      </c>
      <c r="M256" s="120" t="s">
        <v>326</v>
      </c>
      <c r="N256" s="120" t="s">
        <v>326</v>
      </c>
      <c r="O256" s="120" t="s">
        <v>326</v>
      </c>
      <c r="P256" s="120" t="s">
        <v>326</v>
      </c>
      <c r="Q256" s="120" t="s">
        <v>326</v>
      </c>
      <c r="R256" s="120" t="s">
        <v>326</v>
      </c>
      <c r="S256" s="120" t="s">
        <v>326</v>
      </c>
      <c r="T256" s="120" t="s">
        <v>326</v>
      </c>
    </row>
    <row r="257" spans="1:20" ht="32.25" customHeight="1" x14ac:dyDescent="0.2">
      <c r="A257" s="125" t="s">
        <v>388</v>
      </c>
      <c r="B257" s="125"/>
      <c r="C257" s="121" t="s">
        <v>326</v>
      </c>
      <c r="D257" s="121" t="s">
        <v>326</v>
      </c>
      <c r="E257" s="121" t="s">
        <v>326</v>
      </c>
      <c r="F257" s="121" t="s">
        <v>437</v>
      </c>
      <c r="G257" s="120" t="s">
        <v>326</v>
      </c>
      <c r="H257" s="120" t="s">
        <v>326</v>
      </c>
      <c r="I257" s="120" t="s">
        <v>326</v>
      </c>
      <c r="J257" s="120" t="s">
        <v>326</v>
      </c>
      <c r="K257" s="120" t="s">
        <v>326</v>
      </c>
      <c r="L257" s="120" t="s">
        <v>326</v>
      </c>
      <c r="M257" s="120" t="s">
        <v>326</v>
      </c>
      <c r="N257" s="120" t="s">
        <v>326</v>
      </c>
      <c r="O257" s="120" t="s">
        <v>326</v>
      </c>
      <c r="P257" s="120" t="s">
        <v>326</v>
      </c>
      <c r="Q257" s="120" t="s">
        <v>326</v>
      </c>
      <c r="R257" s="120" t="s">
        <v>326</v>
      </c>
      <c r="S257" s="120" t="s">
        <v>326</v>
      </c>
      <c r="T257" s="120" t="s">
        <v>326</v>
      </c>
    </row>
    <row r="258" spans="1:20" ht="32.25" customHeight="1" x14ac:dyDescent="0.2">
      <c r="A258" s="124" t="s">
        <v>309</v>
      </c>
      <c r="B258" s="124"/>
      <c r="C258" s="123" t="s">
        <v>326</v>
      </c>
      <c r="D258" s="123" t="s">
        <v>326</v>
      </c>
      <c r="E258" s="123" t="s">
        <v>326</v>
      </c>
      <c r="F258" s="123" t="s">
        <v>436</v>
      </c>
      <c r="G258" s="120" t="s">
        <v>326</v>
      </c>
      <c r="H258" s="120" t="s">
        <v>326</v>
      </c>
      <c r="I258" s="120" t="s">
        <v>326</v>
      </c>
      <c r="J258" s="120" t="s">
        <v>326</v>
      </c>
      <c r="K258" s="120" t="s">
        <v>326</v>
      </c>
      <c r="L258" s="120" t="s">
        <v>326</v>
      </c>
      <c r="M258" s="120" t="s">
        <v>326</v>
      </c>
      <c r="N258" s="120" t="s">
        <v>326</v>
      </c>
      <c r="O258" s="120" t="s">
        <v>326</v>
      </c>
      <c r="P258" s="120" t="s">
        <v>326</v>
      </c>
      <c r="Q258" s="120" t="s">
        <v>326</v>
      </c>
      <c r="R258" s="120" t="s">
        <v>326</v>
      </c>
      <c r="S258" s="120" t="s">
        <v>326</v>
      </c>
      <c r="T258" s="120" t="s">
        <v>326</v>
      </c>
    </row>
    <row r="259" spans="1:20" ht="32.25" customHeight="1" x14ac:dyDescent="0.2">
      <c r="A259" s="124" t="s">
        <v>382</v>
      </c>
      <c r="B259" s="124"/>
      <c r="C259" s="123" t="s">
        <v>326</v>
      </c>
      <c r="D259" s="123" t="s">
        <v>326</v>
      </c>
      <c r="E259" s="123" t="s">
        <v>326</v>
      </c>
      <c r="F259" s="123" t="s">
        <v>435</v>
      </c>
      <c r="G259" s="120" t="s">
        <v>326</v>
      </c>
      <c r="H259" s="120" t="s">
        <v>326</v>
      </c>
      <c r="I259" s="120" t="s">
        <v>326</v>
      </c>
      <c r="J259" s="120" t="s">
        <v>326</v>
      </c>
      <c r="K259" s="120" t="s">
        <v>326</v>
      </c>
      <c r="L259" s="120" t="s">
        <v>326</v>
      </c>
      <c r="M259" s="120" t="s">
        <v>326</v>
      </c>
      <c r="N259" s="120" t="s">
        <v>326</v>
      </c>
      <c r="O259" s="120" t="s">
        <v>326</v>
      </c>
      <c r="P259" s="120" t="s">
        <v>326</v>
      </c>
      <c r="Q259" s="120" t="s">
        <v>326</v>
      </c>
      <c r="R259" s="120" t="s">
        <v>326</v>
      </c>
      <c r="S259" s="120" t="s">
        <v>326</v>
      </c>
      <c r="T259" s="120" t="s">
        <v>326</v>
      </c>
    </row>
    <row r="260" spans="1:20" ht="32.25" customHeight="1" x14ac:dyDescent="0.2">
      <c r="A260" s="125" t="s">
        <v>396</v>
      </c>
      <c r="B260" s="125"/>
      <c r="C260" s="121" t="s">
        <v>326</v>
      </c>
      <c r="D260" s="121" t="s">
        <v>326</v>
      </c>
      <c r="E260" s="121" t="s">
        <v>326</v>
      </c>
      <c r="F260" s="121" t="s">
        <v>434</v>
      </c>
      <c r="G260" s="120" t="s">
        <v>326</v>
      </c>
      <c r="H260" s="120" t="s">
        <v>326</v>
      </c>
      <c r="I260" s="120" t="s">
        <v>326</v>
      </c>
      <c r="J260" s="120" t="s">
        <v>326</v>
      </c>
      <c r="K260" s="120" t="s">
        <v>326</v>
      </c>
      <c r="L260" s="120" t="s">
        <v>326</v>
      </c>
      <c r="M260" s="120" t="s">
        <v>326</v>
      </c>
      <c r="N260" s="120" t="s">
        <v>326</v>
      </c>
      <c r="O260" s="120" t="s">
        <v>326</v>
      </c>
      <c r="P260" s="120" t="s">
        <v>326</v>
      </c>
      <c r="Q260" s="120" t="s">
        <v>326</v>
      </c>
      <c r="R260" s="120" t="s">
        <v>326</v>
      </c>
      <c r="S260" s="120" t="s">
        <v>326</v>
      </c>
      <c r="T260" s="120" t="s">
        <v>326</v>
      </c>
    </row>
    <row r="261" spans="1:20" ht="32.25" customHeight="1" x14ac:dyDescent="0.2">
      <c r="A261" s="122" t="s">
        <v>433</v>
      </c>
      <c r="B261" s="122"/>
      <c r="C261" s="121" t="s">
        <v>326</v>
      </c>
      <c r="D261" s="121" t="s">
        <v>326</v>
      </c>
      <c r="E261" s="121" t="s">
        <v>326</v>
      </c>
      <c r="F261" s="121" t="s">
        <v>326</v>
      </c>
      <c r="G261" s="120" t="s">
        <v>326</v>
      </c>
      <c r="H261" s="120" t="s">
        <v>326</v>
      </c>
      <c r="I261" s="120" t="s">
        <v>326</v>
      </c>
      <c r="J261" s="120">
        <v>2849363.45</v>
      </c>
      <c r="K261" s="120" t="s">
        <v>326</v>
      </c>
      <c r="L261" s="120" t="s">
        <v>326</v>
      </c>
      <c r="M261" s="120" t="s">
        <v>326</v>
      </c>
      <c r="N261" s="120">
        <v>-7553615.6299999999</v>
      </c>
      <c r="O261" s="120" t="s">
        <v>326</v>
      </c>
      <c r="P261" s="120" t="s">
        <v>326</v>
      </c>
      <c r="Q261" s="120" t="s">
        <v>326</v>
      </c>
      <c r="R261" s="120" t="s">
        <v>326</v>
      </c>
      <c r="S261" s="120">
        <v>-4704252.18</v>
      </c>
      <c r="T261" s="120" t="s">
        <v>326</v>
      </c>
    </row>
    <row r="262" spans="1:20" ht="32.25" customHeight="1" x14ac:dyDescent="0.2">
      <c r="A262" s="122" t="s">
        <v>432</v>
      </c>
      <c r="B262" s="122"/>
      <c r="C262" s="121" t="s">
        <v>326</v>
      </c>
      <c r="D262" s="121" t="s">
        <v>326</v>
      </c>
      <c r="E262" s="121" t="s">
        <v>326</v>
      </c>
      <c r="F262" s="121" t="s">
        <v>326</v>
      </c>
      <c r="G262" s="120" t="s">
        <v>326</v>
      </c>
      <c r="H262" s="120" t="s">
        <v>326</v>
      </c>
      <c r="I262" s="120" t="s">
        <v>326</v>
      </c>
      <c r="J262" s="120">
        <v>1270472.69</v>
      </c>
      <c r="K262" s="120" t="s">
        <v>326</v>
      </c>
      <c r="L262" s="120" t="s">
        <v>326</v>
      </c>
      <c r="M262" s="120" t="s">
        <v>326</v>
      </c>
      <c r="N262" s="120">
        <v>-7553615.6299999999</v>
      </c>
      <c r="O262" s="120" t="s">
        <v>326</v>
      </c>
      <c r="P262" s="120" t="s">
        <v>326</v>
      </c>
      <c r="Q262" s="120" t="s">
        <v>326</v>
      </c>
      <c r="R262" s="120" t="s">
        <v>326</v>
      </c>
      <c r="S262" s="120">
        <v>-6283142.9400000004</v>
      </c>
      <c r="T262" s="120" t="s">
        <v>326</v>
      </c>
    </row>
    <row r="263" spans="1:20" ht="32.25" customHeight="1" x14ac:dyDescent="0.2">
      <c r="A263" s="122" t="s">
        <v>431</v>
      </c>
      <c r="B263" s="122"/>
      <c r="C263" s="121" t="s">
        <v>326</v>
      </c>
      <c r="D263" s="121" t="s">
        <v>326</v>
      </c>
      <c r="E263" s="121" t="s">
        <v>326</v>
      </c>
      <c r="F263" s="121" t="s">
        <v>326</v>
      </c>
      <c r="G263" s="120" t="s">
        <v>326</v>
      </c>
      <c r="H263" s="120" t="s">
        <v>326</v>
      </c>
      <c r="I263" s="120" t="s">
        <v>326</v>
      </c>
      <c r="J263" s="120" t="s">
        <v>326</v>
      </c>
      <c r="K263" s="120" t="s">
        <v>326</v>
      </c>
      <c r="L263" s="120" t="s">
        <v>326</v>
      </c>
      <c r="M263" s="120" t="s">
        <v>326</v>
      </c>
      <c r="N263" s="120" t="s">
        <v>326</v>
      </c>
      <c r="O263" s="120" t="s">
        <v>326</v>
      </c>
      <c r="P263" s="120" t="s">
        <v>326</v>
      </c>
      <c r="Q263" s="120" t="s">
        <v>326</v>
      </c>
      <c r="R263" s="120" t="s">
        <v>326</v>
      </c>
      <c r="S263" s="120" t="s">
        <v>326</v>
      </c>
      <c r="T263" s="120" t="s">
        <v>326</v>
      </c>
    </row>
    <row r="264" spans="1:20" ht="32.25" customHeight="1" x14ac:dyDescent="0.2">
      <c r="A264" s="122" t="s">
        <v>430</v>
      </c>
      <c r="B264" s="122"/>
      <c r="C264" s="121" t="s">
        <v>326</v>
      </c>
      <c r="D264" s="121" t="s">
        <v>326</v>
      </c>
      <c r="E264" s="121" t="s">
        <v>326</v>
      </c>
      <c r="F264" s="121" t="s">
        <v>429</v>
      </c>
      <c r="G264" s="120" t="s">
        <v>326</v>
      </c>
      <c r="H264" s="120" t="s">
        <v>326</v>
      </c>
      <c r="I264" s="120" t="s">
        <v>326</v>
      </c>
      <c r="J264" s="120" t="s">
        <v>326</v>
      </c>
      <c r="K264" s="120" t="s">
        <v>326</v>
      </c>
      <c r="L264" s="120" t="s">
        <v>326</v>
      </c>
      <c r="M264" s="120" t="s">
        <v>326</v>
      </c>
      <c r="N264" s="120" t="s">
        <v>326</v>
      </c>
      <c r="O264" s="120" t="s">
        <v>326</v>
      </c>
      <c r="P264" s="120" t="s">
        <v>326</v>
      </c>
      <c r="Q264" s="120" t="s">
        <v>326</v>
      </c>
      <c r="R264" s="120" t="s">
        <v>326</v>
      </c>
      <c r="S264" s="120" t="s">
        <v>326</v>
      </c>
      <c r="T264" s="120" t="s">
        <v>326</v>
      </c>
    </row>
    <row r="265" spans="1:20" ht="32.25" customHeight="1" x14ac:dyDescent="0.2">
      <c r="A265" s="125" t="s">
        <v>428</v>
      </c>
      <c r="B265" s="125"/>
      <c r="C265" s="121" t="s">
        <v>326</v>
      </c>
      <c r="D265" s="121" t="s">
        <v>326</v>
      </c>
      <c r="E265" s="121" t="s">
        <v>326</v>
      </c>
      <c r="F265" s="121" t="s">
        <v>427</v>
      </c>
      <c r="G265" s="120" t="s">
        <v>326</v>
      </c>
      <c r="H265" s="120" t="s">
        <v>326</v>
      </c>
      <c r="I265" s="120" t="s">
        <v>326</v>
      </c>
      <c r="J265" s="120" t="s">
        <v>326</v>
      </c>
      <c r="K265" s="120" t="s">
        <v>326</v>
      </c>
      <c r="L265" s="120" t="s">
        <v>326</v>
      </c>
      <c r="M265" s="120" t="s">
        <v>326</v>
      </c>
      <c r="N265" s="120" t="s">
        <v>326</v>
      </c>
      <c r="O265" s="120" t="s">
        <v>326</v>
      </c>
      <c r="P265" s="120" t="s">
        <v>326</v>
      </c>
      <c r="Q265" s="120" t="s">
        <v>326</v>
      </c>
      <c r="R265" s="120" t="s">
        <v>326</v>
      </c>
      <c r="S265" s="120" t="s">
        <v>326</v>
      </c>
      <c r="T265" s="120" t="s">
        <v>326</v>
      </c>
    </row>
    <row r="266" spans="1:20" ht="32.25" customHeight="1" x14ac:dyDescent="0.2">
      <c r="A266" s="124" t="s">
        <v>426</v>
      </c>
      <c r="B266" s="124"/>
      <c r="C266" s="123" t="s">
        <v>326</v>
      </c>
      <c r="D266" s="123" t="s">
        <v>326</v>
      </c>
      <c r="E266" s="123" t="s">
        <v>326</v>
      </c>
      <c r="F266" s="123" t="s">
        <v>425</v>
      </c>
      <c r="G266" s="120" t="s">
        <v>326</v>
      </c>
      <c r="H266" s="120" t="s">
        <v>326</v>
      </c>
      <c r="I266" s="120" t="s">
        <v>326</v>
      </c>
      <c r="J266" s="120" t="s">
        <v>326</v>
      </c>
      <c r="K266" s="120" t="s">
        <v>326</v>
      </c>
      <c r="L266" s="120" t="s">
        <v>326</v>
      </c>
      <c r="M266" s="120" t="s">
        <v>326</v>
      </c>
      <c r="N266" s="120" t="s">
        <v>326</v>
      </c>
      <c r="O266" s="120" t="s">
        <v>326</v>
      </c>
      <c r="P266" s="120" t="s">
        <v>326</v>
      </c>
      <c r="Q266" s="120" t="s">
        <v>326</v>
      </c>
      <c r="R266" s="120" t="s">
        <v>326</v>
      </c>
      <c r="S266" s="120" t="s">
        <v>326</v>
      </c>
      <c r="T266" s="120" t="s">
        <v>326</v>
      </c>
    </row>
    <row r="267" spans="1:20" ht="32.25" customHeight="1" x14ac:dyDescent="0.2">
      <c r="A267" s="127" t="s">
        <v>404</v>
      </c>
      <c r="B267" s="127"/>
      <c r="C267" s="126" t="s">
        <v>326</v>
      </c>
      <c r="D267" s="126" t="s">
        <v>326</v>
      </c>
      <c r="E267" s="126" t="s">
        <v>326</v>
      </c>
      <c r="F267" s="126" t="s">
        <v>424</v>
      </c>
      <c r="G267" s="120" t="s">
        <v>326</v>
      </c>
      <c r="H267" s="120" t="s">
        <v>326</v>
      </c>
      <c r="I267" s="120" t="s">
        <v>326</v>
      </c>
      <c r="J267" s="120" t="s">
        <v>326</v>
      </c>
      <c r="K267" s="120" t="s">
        <v>326</v>
      </c>
      <c r="L267" s="120" t="s">
        <v>326</v>
      </c>
      <c r="M267" s="120" t="s">
        <v>326</v>
      </c>
      <c r="N267" s="120" t="s">
        <v>326</v>
      </c>
      <c r="O267" s="120" t="s">
        <v>326</v>
      </c>
      <c r="P267" s="120" t="s">
        <v>326</v>
      </c>
      <c r="Q267" s="120" t="s">
        <v>326</v>
      </c>
      <c r="R267" s="120" t="s">
        <v>326</v>
      </c>
      <c r="S267" s="120" t="s">
        <v>326</v>
      </c>
      <c r="T267" s="120" t="s">
        <v>326</v>
      </c>
    </row>
    <row r="268" spans="1:20" ht="32.25" customHeight="1" x14ac:dyDescent="0.2">
      <c r="A268" s="127" t="s">
        <v>402</v>
      </c>
      <c r="B268" s="127"/>
      <c r="C268" s="126" t="s">
        <v>326</v>
      </c>
      <c r="D268" s="126" t="s">
        <v>326</v>
      </c>
      <c r="E268" s="126" t="s">
        <v>326</v>
      </c>
      <c r="F268" s="126" t="s">
        <v>423</v>
      </c>
      <c r="G268" s="120" t="s">
        <v>326</v>
      </c>
      <c r="H268" s="120" t="s">
        <v>326</v>
      </c>
      <c r="I268" s="120" t="s">
        <v>326</v>
      </c>
      <c r="J268" s="120" t="s">
        <v>326</v>
      </c>
      <c r="K268" s="120" t="s">
        <v>326</v>
      </c>
      <c r="L268" s="120" t="s">
        <v>326</v>
      </c>
      <c r="M268" s="120" t="s">
        <v>326</v>
      </c>
      <c r="N268" s="120" t="s">
        <v>326</v>
      </c>
      <c r="O268" s="120" t="s">
        <v>326</v>
      </c>
      <c r="P268" s="120" t="s">
        <v>326</v>
      </c>
      <c r="Q268" s="120" t="s">
        <v>326</v>
      </c>
      <c r="R268" s="120" t="s">
        <v>326</v>
      </c>
      <c r="S268" s="120" t="s">
        <v>326</v>
      </c>
      <c r="T268" s="120" t="s">
        <v>326</v>
      </c>
    </row>
    <row r="269" spans="1:20" ht="32.25" customHeight="1" x14ac:dyDescent="0.2">
      <c r="A269" s="127" t="s">
        <v>400</v>
      </c>
      <c r="B269" s="127"/>
      <c r="C269" s="126" t="s">
        <v>326</v>
      </c>
      <c r="D269" s="126" t="s">
        <v>326</v>
      </c>
      <c r="E269" s="126" t="s">
        <v>326</v>
      </c>
      <c r="F269" s="126" t="s">
        <v>422</v>
      </c>
      <c r="G269" s="120" t="s">
        <v>326</v>
      </c>
      <c r="H269" s="120" t="s">
        <v>326</v>
      </c>
      <c r="I269" s="120" t="s">
        <v>326</v>
      </c>
      <c r="J269" s="120" t="s">
        <v>326</v>
      </c>
      <c r="K269" s="120" t="s">
        <v>326</v>
      </c>
      <c r="L269" s="120" t="s">
        <v>326</v>
      </c>
      <c r="M269" s="120" t="s">
        <v>326</v>
      </c>
      <c r="N269" s="120" t="s">
        <v>326</v>
      </c>
      <c r="O269" s="120" t="s">
        <v>326</v>
      </c>
      <c r="P269" s="120" t="s">
        <v>326</v>
      </c>
      <c r="Q269" s="120" t="s">
        <v>326</v>
      </c>
      <c r="R269" s="120" t="s">
        <v>326</v>
      </c>
      <c r="S269" s="120" t="s">
        <v>326</v>
      </c>
      <c r="T269" s="120" t="s">
        <v>326</v>
      </c>
    </row>
    <row r="270" spans="1:20" ht="32.25" customHeight="1" x14ac:dyDescent="0.2">
      <c r="A270" s="127" t="s">
        <v>398</v>
      </c>
      <c r="B270" s="127"/>
      <c r="C270" s="126" t="s">
        <v>326</v>
      </c>
      <c r="D270" s="126" t="s">
        <v>326</v>
      </c>
      <c r="E270" s="126" t="s">
        <v>326</v>
      </c>
      <c r="F270" s="126" t="s">
        <v>421</v>
      </c>
      <c r="G270" s="120" t="s">
        <v>326</v>
      </c>
      <c r="H270" s="120" t="s">
        <v>326</v>
      </c>
      <c r="I270" s="120" t="s">
        <v>326</v>
      </c>
      <c r="J270" s="120" t="s">
        <v>326</v>
      </c>
      <c r="K270" s="120" t="s">
        <v>326</v>
      </c>
      <c r="L270" s="120" t="s">
        <v>326</v>
      </c>
      <c r="M270" s="120" t="s">
        <v>326</v>
      </c>
      <c r="N270" s="120" t="s">
        <v>326</v>
      </c>
      <c r="O270" s="120" t="s">
        <v>326</v>
      </c>
      <c r="P270" s="120" t="s">
        <v>326</v>
      </c>
      <c r="Q270" s="120" t="s">
        <v>326</v>
      </c>
      <c r="R270" s="120" t="s">
        <v>326</v>
      </c>
      <c r="S270" s="120" t="s">
        <v>326</v>
      </c>
      <c r="T270" s="120" t="s">
        <v>326</v>
      </c>
    </row>
    <row r="271" spans="1:20" ht="32.25" customHeight="1" x14ac:dyDescent="0.2">
      <c r="A271" s="124" t="s">
        <v>420</v>
      </c>
      <c r="B271" s="124"/>
      <c r="C271" s="123" t="s">
        <v>326</v>
      </c>
      <c r="D271" s="123" t="s">
        <v>326</v>
      </c>
      <c r="E271" s="123" t="s">
        <v>326</v>
      </c>
      <c r="F271" s="123" t="s">
        <v>419</v>
      </c>
      <c r="G271" s="120" t="s">
        <v>326</v>
      </c>
      <c r="H271" s="120" t="s">
        <v>326</v>
      </c>
      <c r="I271" s="120" t="s">
        <v>326</v>
      </c>
      <c r="J271" s="120" t="s">
        <v>326</v>
      </c>
      <c r="K271" s="120" t="s">
        <v>326</v>
      </c>
      <c r="L271" s="120" t="s">
        <v>326</v>
      </c>
      <c r="M271" s="120" t="s">
        <v>326</v>
      </c>
      <c r="N271" s="120" t="s">
        <v>326</v>
      </c>
      <c r="O271" s="120" t="s">
        <v>326</v>
      </c>
      <c r="P271" s="120" t="s">
        <v>326</v>
      </c>
      <c r="Q271" s="120" t="s">
        <v>326</v>
      </c>
      <c r="R271" s="120" t="s">
        <v>326</v>
      </c>
      <c r="S271" s="120" t="s">
        <v>326</v>
      </c>
      <c r="T271" s="120" t="s">
        <v>326</v>
      </c>
    </row>
    <row r="272" spans="1:20" ht="32.25" customHeight="1" x14ac:dyDescent="0.2">
      <c r="A272" s="127" t="s">
        <v>404</v>
      </c>
      <c r="B272" s="127"/>
      <c r="C272" s="126" t="s">
        <v>326</v>
      </c>
      <c r="D272" s="126" t="s">
        <v>326</v>
      </c>
      <c r="E272" s="126" t="s">
        <v>326</v>
      </c>
      <c r="F272" s="126" t="s">
        <v>418</v>
      </c>
      <c r="G272" s="120" t="s">
        <v>326</v>
      </c>
      <c r="H272" s="120" t="s">
        <v>326</v>
      </c>
      <c r="I272" s="120" t="s">
        <v>326</v>
      </c>
      <c r="J272" s="120" t="s">
        <v>326</v>
      </c>
      <c r="K272" s="120" t="s">
        <v>326</v>
      </c>
      <c r="L272" s="120" t="s">
        <v>326</v>
      </c>
      <c r="M272" s="120" t="s">
        <v>326</v>
      </c>
      <c r="N272" s="120" t="s">
        <v>326</v>
      </c>
      <c r="O272" s="120" t="s">
        <v>326</v>
      </c>
      <c r="P272" s="120" t="s">
        <v>326</v>
      </c>
      <c r="Q272" s="120" t="s">
        <v>326</v>
      </c>
      <c r="R272" s="120" t="s">
        <v>326</v>
      </c>
      <c r="S272" s="120" t="s">
        <v>326</v>
      </c>
      <c r="T272" s="120" t="s">
        <v>326</v>
      </c>
    </row>
    <row r="273" spans="1:20" ht="32.25" customHeight="1" x14ac:dyDescent="0.2">
      <c r="A273" s="127" t="s">
        <v>402</v>
      </c>
      <c r="B273" s="127"/>
      <c r="C273" s="126" t="s">
        <v>326</v>
      </c>
      <c r="D273" s="126" t="s">
        <v>326</v>
      </c>
      <c r="E273" s="126" t="s">
        <v>326</v>
      </c>
      <c r="F273" s="126" t="s">
        <v>417</v>
      </c>
      <c r="G273" s="120" t="s">
        <v>326</v>
      </c>
      <c r="H273" s="120" t="s">
        <v>326</v>
      </c>
      <c r="I273" s="120" t="s">
        <v>326</v>
      </c>
      <c r="J273" s="120" t="s">
        <v>326</v>
      </c>
      <c r="K273" s="120" t="s">
        <v>326</v>
      </c>
      <c r="L273" s="120" t="s">
        <v>326</v>
      </c>
      <c r="M273" s="120" t="s">
        <v>326</v>
      </c>
      <c r="N273" s="120" t="s">
        <v>326</v>
      </c>
      <c r="O273" s="120" t="s">
        <v>326</v>
      </c>
      <c r="P273" s="120" t="s">
        <v>326</v>
      </c>
      <c r="Q273" s="120" t="s">
        <v>326</v>
      </c>
      <c r="R273" s="120" t="s">
        <v>326</v>
      </c>
      <c r="S273" s="120" t="s">
        <v>326</v>
      </c>
      <c r="T273" s="120" t="s">
        <v>326</v>
      </c>
    </row>
    <row r="274" spans="1:20" ht="32.25" customHeight="1" x14ac:dyDescent="0.2">
      <c r="A274" s="127" t="s">
        <v>400</v>
      </c>
      <c r="B274" s="127"/>
      <c r="C274" s="126" t="s">
        <v>326</v>
      </c>
      <c r="D274" s="126" t="s">
        <v>326</v>
      </c>
      <c r="E274" s="126" t="s">
        <v>326</v>
      </c>
      <c r="F274" s="126" t="s">
        <v>416</v>
      </c>
      <c r="G274" s="120" t="s">
        <v>326</v>
      </c>
      <c r="H274" s="120" t="s">
        <v>326</v>
      </c>
      <c r="I274" s="120" t="s">
        <v>326</v>
      </c>
      <c r="J274" s="120" t="s">
        <v>326</v>
      </c>
      <c r="K274" s="120" t="s">
        <v>326</v>
      </c>
      <c r="L274" s="120" t="s">
        <v>326</v>
      </c>
      <c r="M274" s="120" t="s">
        <v>326</v>
      </c>
      <c r="N274" s="120" t="s">
        <v>326</v>
      </c>
      <c r="O274" s="120" t="s">
        <v>326</v>
      </c>
      <c r="P274" s="120" t="s">
        <v>326</v>
      </c>
      <c r="Q274" s="120" t="s">
        <v>326</v>
      </c>
      <c r="R274" s="120" t="s">
        <v>326</v>
      </c>
      <c r="S274" s="120" t="s">
        <v>326</v>
      </c>
      <c r="T274" s="120" t="s">
        <v>326</v>
      </c>
    </row>
    <row r="275" spans="1:20" ht="32.25" customHeight="1" x14ac:dyDescent="0.2">
      <c r="A275" s="127" t="s">
        <v>398</v>
      </c>
      <c r="B275" s="127"/>
      <c r="C275" s="126" t="s">
        <v>326</v>
      </c>
      <c r="D275" s="126" t="s">
        <v>326</v>
      </c>
      <c r="E275" s="126" t="s">
        <v>326</v>
      </c>
      <c r="F275" s="126" t="s">
        <v>415</v>
      </c>
      <c r="G275" s="120" t="s">
        <v>326</v>
      </c>
      <c r="H275" s="120" t="s">
        <v>326</v>
      </c>
      <c r="I275" s="120" t="s">
        <v>326</v>
      </c>
      <c r="J275" s="120" t="s">
        <v>326</v>
      </c>
      <c r="K275" s="120" t="s">
        <v>326</v>
      </c>
      <c r="L275" s="120" t="s">
        <v>326</v>
      </c>
      <c r="M275" s="120" t="s">
        <v>326</v>
      </c>
      <c r="N275" s="120" t="s">
        <v>326</v>
      </c>
      <c r="O275" s="120" t="s">
        <v>326</v>
      </c>
      <c r="P275" s="120" t="s">
        <v>326</v>
      </c>
      <c r="Q275" s="120" t="s">
        <v>326</v>
      </c>
      <c r="R275" s="120" t="s">
        <v>326</v>
      </c>
      <c r="S275" s="120" t="s">
        <v>326</v>
      </c>
      <c r="T275" s="120" t="s">
        <v>326</v>
      </c>
    </row>
    <row r="276" spans="1:20" ht="32.25" customHeight="1" x14ac:dyDescent="0.2">
      <c r="A276" s="125" t="s">
        <v>414</v>
      </c>
      <c r="B276" s="125"/>
      <c r="C276" s="121" t="s">
        <v>326</v>
      </c>
      <c r="D276" s="121" t="s">
        <v>326</v>
      </c>
      <c r="E276" s="121" t="s">
        <v>326</v>
      </c>
      <c r="F276" s="121" t="s">
        <v>413</v>
      </c>
      <c r="G276" s="120" t="s">
        <v>326</v>
      </c>
      <c r="H276" s="120" t="s">
        <v>326</v>
      </c>
      <c r="I276" s="120" t="s">
        <v>326</v>
      </c>
      <c r="J276" s="120" t="s">
        <v>326</v>
      </c>
      <c r="K276" s="120" t="s">
        <v>326</v>
      </c>
      <c r="L276" s="120" t="s">
        <v>326</v>
      </c>
      <c r="M276" s="120" t="s">
        <v>326</v>
      </c>
      <c r="N276" s="120" t="s">
        <v>326</v>
      </c>
      <c r="O276" s="120" t="s">
        <v>326</v>
      </c>
      <c r="P276" s="120" t="s">
        <v>326</v>
      </c>
      <c r="Q276" s="120" t="s">
        <v>326</v>
      </c>
      <c r="R276" s="120" t="s">
        <v>326</v>
      </c>
      <c r="S276" s="120" t="s">
        <v>326</v>
      </c>
      <c r="T276" s="120" t="s">
        <v>326</v>
      </c>
    </row>
    <row r="277" spans="1:20" ht="32.25" customHeight="1" x14ac:dyDescent="0.2">
      <c r="A277" s="124" t="s">
        <v>412</v>
      </c>
      <c r="B277" s="124"/>
      <c r="C277" s="123" t="s">
        <v>326</v>
      </c>
      <c r="D277" s="123" t="s">
        <v>326</v>
      </c>
      <c r="E277" s="123" t="s">
        <v>326</v>
      </c>
      <c r="F277" s="123" t="s">
        <v>411</v>
      </c>
      <c r="G277" s="120" t="s">
        <v>326</v>
      </c>
      <c r="H277" s="120" t="s">
        <v>326</v>
      </c>
      <c r="I277" s="120" t="s">
        <v>326</v>
      </c>
      <c r="J277" s="120" t="s">
        <v>326</v>
      </c>
      <c r="K277" s="120" t="s">
        <v>326</v>
      </c>
      <c r="L277" s="120" t="s">
        <v>326</v>
      </c>
      <c r="M277" s="120" t="s">
        <v>326</v>
      </c>
      <c r="N277" s="120" t="s">
        <v>326</v>
      </c>
      <c r="O277" s="120" t="s">
        <v>326</v>
      </c>
      <c r="P277" s="120" t="s">
        <v>326</v>
      </c>
      <c r="Q277" s="120" t="s">
        <v>326</v>
      </c>
      <c r="R277" s="120" t="s">
        <v>326</v>
      </c>
      <c r="S277" s="120" t="s">
        <v>326</v>
      </c>
      <c r="T277" s="120" t="s">
        <v>326</v>
      </c>
    </row>
    <row r="278" spans="1:20" ht="32.25" customHeight="1" x14ac:dyDescent="0.2">
      <c r="A278" s="127" t="s">
        <v>404</v>
      </c>
      <c r="B278" s="127"/>
      <c r="C278" s="126" t="s">
        <v>326</v>
      </c>
      <c r="D278" s="126" t="s">
        <v>326</v>
      </c>
      <c r="E278" s="126" t="s">
        <v>326</v>
      </c>
      <c r="F278" s="126" t="s">
        <v>410</v>
      </c>
      <c r="G278" s="120" t="s">
        <v>326</v>
      </c>
      <c r="H278" s="120" t="s">
        <v>326</v>
      </c>
      <c r="I278" s="120" t="s">
        <v>326</v>
      </c>
      <c r="J278" s="120" t="s">
        <v>326</v>
      </c>
      <c r="K278" s="120" t="s">
        <v>326</v>
      </c>
      <c r="L278" s="120" t="s">
        <v>326</v>
      </c>
      <c r="M278" s="120" t="s">
        <v>326</v>
      </c>
      <c r="N278" s="120" t="s">
        <v>326</v>
      </c>
      <c r="O278" s="120" t="s">
        <v>326</v>
      </c>
      <c r="P278" s="120" t="s">
        <v>326</v>
      </c>
      <c r="Q278" s="120" t="s">
        <v>326</v>
      </c>
      <c r="R278" s="120" t="s">
        <v>326</v>
      </c>
      <c r="S278" s="120" t="s">
        <v>326</v>
      </c>
      <c r="T278" s="120" t="s">
        <v>326</v>
      </c>
    </row>
    <row r="279" spans="1:20" ht="32.25" customHeight="1" x14ac:dyDescent="0.2">
      <c r="A279" s="127" t="s">
        <v>402</v>
      </c>
      <c r="B279" s="127"/>
      <c r="C279" s="126" t="s">
        <v>326</v>
      </c>
      <c r="D279" s="126" t="s">
        <v>326</v>
      </c>
      <c r="E279" s="126" t="s">
        <v>326</v>
      </c>
      <c r="F279" s="126" t="s">
        <v>409</v>
      </c>
      <c r="G279" s="120" t="s">
        <v>326</v>
      </c>
      <c r="H279" s="120" t="s">
        <v>326</v>
      </c>
      <c r="I279" s="120" t="s">
        <v>326</v>
      </c>
      <c r="J279" s="120" t="s">
        <v>326</v>
      </c>
      <c r="K279" s="120" t="s">
        <v>326</v>
      </c>
      <c r="L279" s="120" t="s">
        <v>326</v>
      </c>
      <c r="M279" s="120" t="s">
        <v>326</v>
      </c>
      <c r="N279" s="120" t="s">
        <v>326</v>
      </c>
      <c r="O279" s="120" t="s">
        <v>326</v>
      </c>
      <c r="P279" s="120" t="s">
        <v>326</v>
      </c>
      <c r="Q279" s="120" t="s">
        <v>326</v>
      </c>
      <c r="R279" s="120" t="s">
        <v>326</v>
      </c>
      <c r="S279" s="120" t="s">
        <v>326</v>
      </c>
      <c r="T279" s="120" t="s">
        <v>326</v>
      </c>
    </row>
    <row r="280" spans="1:20" ht="32.25" customHeight="1" x14ac:dyDescent="0.2">
      <c r="A280" s="127" t="s">
        <v>400</v>
      </c>
      <c r="B280" s="127"/>
      <c r="C280" s="126" t="s">
        <v>326</v>
      </c>
      <c r="D280" s="126" t="s">
        <v>326</v>
      </c>
      <c r="E280" s="126" t="s">
        <v>326</v>
      </c>
      <c r="F280" s="126" t="s">
        <v>408</v>
      </c>
      <c r="G280" s="120" t="s">
        <v>326</v>
      </c>
      <c r="H280" s="120" t="s">
        <v>326</v>
      </c>
      <c r="I280" s="120" t="s">
        <v>326</v>
      </c>
      <c r="J280" s="120" t="s">
        <v>326</v>
      </c>
      <c r="K280" s="120" t="s">
        <v>326</v>
      </c>
      <c r="L280" s="120" t="s">
        <v>326</v>
      </c>
      <c r="M280" s="120" t="s">
        <v>326</v>
      </c>
      <c r="N280" s="120" t="s">
        <v>326</v>
      </c>
      <c r="O280" s="120" t="s">
        <v>326</v>
      </c>
      <c r="P280" s="120" t="s">
        <v>326</v>
      </c>
      <c r="Q280" s="120" t="s">
        <v>326</v>
      </c>
      <c r="R280" s="120" t="s">
        <v>326</v>
      </c>
      <c r="S280" s="120" t="s">
        <v>326</v>
      </c>
      <c r="T280" s="120" t="s">
        <v>326</v>
      </c>
    </row>
    <row r="281" spans="1:20" ht="32.25" customHeight="1" x14ac:dyDescent="0.2">
      <c r="A281" s="127" t="s">
        <v>398</v>
      </c>
      <c r="B281" s="127"/>
      <c r="C281" s="126" t="s">
        <v>326</v>
      </c>
      <c r="D281" s="126" t="s">
        <v>326</v>
      </c>
      <c r="E281" s="126" t="s">
        <v>326</v>
      </c>
      <c r="F281" s="126" t="s">
        <v>407</v>
      </c>
      <c r="G281" s="120" t="s">
        <v>326</v>
      </c>
      <c r="H281" s="120" t="s">
        <v>326</v>
      </c>
      <c r="I281" s="120" t="s">
        <v>326</v>
      </c>
      <c r="J281" s="120" t="s">
        <v>326</v>
      </c>
      <c r="K281" s="120" t="s">
        <v>326</v>
      </c>
      <c r="L281" s="120" t="s">
        <v>326</v>
      </c>
      <c r="M281" s="120" t="s">
        <v>326</v>
      </c>
      <c r="N281" s="120" t="s">
        <v>326</v>
      </c>
      <c r="O281" s="120" t="s">
        <v>326</v>
      </c>
      <c r="P281" s="120" t="s">
        <v>326</v>
      </c>
      <c r="Q281" s="120" t="s">
        <v>326</v>
      </c>
      <c r="R281" s="120" t="s">
        <v>326</v>
      </c>
      <c r="S281" s="120" t="s">
        <v>326</v>
      </c>
      <c r="T281" s="120" t="s">
        <v>326</v>
      </c>
    </row>
    <row r="282" spans="1:20" ht="32.25" customHeight="1" x14ac:dyDescent="0.2">
      <c r="A282" s="124" t="s">
        <v>406</v>
      </c>
      <c r="B282" s="124"/>
      <c r="C282" s="123" t="s">
        <v>326</v>
      </c>
      <c r="D282" s="123" t="s">
        <v>326</v>
      </c>
      <c r="E282" s="123" t="s">
        <v>326</v>
      </c>
      <c r="F282" s="123" t="s">
        <v>405</v>
      </c>
      <c r="G282" s="120" t="s">
        <v>326</v>
      </c>
      <c r="H282" s="120" t="s">
        <v>326</v>
      </c>
      <c r="I282" s="120" t="s">
        <v>326</v>
      </c>
      <c r="J282" s="120" t="s">
        <v>326</v>
      </c>
      <c r="K282" s="120" t="s">
        <v>326</v>
      </c>
      <c r="L282" s="120" t="s">
        <v>326</v>
      </c>
      <c r="M282" s="120" t="s">
        <v>326</v>
      </c>
      <c r="N282" s="120" t="s">
        <v>326</v>
      </c>
      <c r="O282" s="120" t="s">
        <v>326</v>
      </c>
      <c r="P282" s="120" t="s">
        <v>326</v>
      </c>
      <c r="Q282" s="120" t="s">
        <v>326</v>
      </c>
      <c r="R282" s="120" t="s">
        <v>326</v>
      </c>
      <c r="S282" s="120" t="s">
        <v>326</v>
      </c>
      <c r="T282" s="120" t="s">
        <v>326</v>
      </c>
    </row>
    <row r="283" spans="1:20" ht="32.25" customHeight="1" x14ac:dyDescent="0.2">
      <c r="A283" s="127" t="s">
        <v>404</v>
      </c>
      <c r="B283" s="127"/>
      <c r="C283" s="126" t="s">
        <v>326</v>
      </c>
      <c r="D283" s="126" t="s">
        <v>326</v>
      </c>
      <c r="E283" s="126" t="s">
        <v>326</v>
      </c>
      <c r="F283" s="126" t="s">
        <v>403</v>
      </c>
      <c r="G283" s="120" t="s">
        <v>326</v>
      </c>
      <c r="H283" s="120" t="s">
        <v>326</v>
      </c>
      <c r="I283" s="120" t="s">
        <v>326</v>
      </c>
      <c r="J283" s="120" t="s">
        <v>326</v>
      </c>
      <c r="K283" s="120" t="s">
        <v>326</v>
      </c>
      <c r="L283" s="120" t="s">
        <v>326</v>
      </c>
      <c r="M283" s="120" t="s">
        <v>326</v>
      </c>
      <c r="N283" s="120" t="s">
        <v>326</v>
      </c>
      <c r="O283" s="120" t="s">
        <v>326</v>
      </c>
      <c r="P283" s="120" t="s">
        <v>326</v>
      </c>
      <c r="Q283" s="120" t="s">
        <v>326</v>
      </c>
      <c r="R283" s="120" t="s">
        <v>326</v>
      </c>
      <c r="S283" s="120" t="s">
        <v>326</v>
      </c>
      <c r="T283" s="120" t="s">
        <v>326</v>
      </c>
    </row>
    <row r="284" spans="1:20" ht="32.25" customHeight="1" x14ac:dyDescent="0.2">
      <c r="A284" s="127" t="s">
        <v>402</v>
      </c>
      <c r="B284" s="127"/>
      <c r="C284" s="126" t="s">
        <v>326</v>
      </c>
      <c r="D284" s="126" t="s">
        <v>326</v>
      </c>
      <c r="E284" s="126" t="s">
        <v>326</v>
      </c>
      <c r="F284" s="126" t="s">
        <v>401</v>
      </c>
      <c r="G284" s="120" t="s">
        <v>326</v>
      </c>
      <c r="H284" s="120" t="s">
        <v>326</v>
      </c>
      <c r="I284" s="120" t="s">
        <v>326</v>
      </c>
      <c r="J284" s="120" t="s">
        <v>326</v>
      </c>
      <c r="K284" s="120" t="s">
        <v>326</v>
      </c>
      <c r="L284" s="120" t="s">
        <v>326</v>
      </c>
      <c r="M284" s="120" t="s">
        <v>326</v>
      </c>
      <c r="N284" s="120" t="s">
        <v>326</v>
      </c>
      <c r="O284" s="120" t="s">
        <v>326</v>
      </c>
      <c r="P284" s="120" t="s">
        <v>326</v>
      </c>
      <c r="Q284" s="120" t="s">
        <v>326</v>
      </c>
      <c r="R284" s="120" t="s">
        <v>326</v>
      </c>
      <c r="S284" s="120" t="s">
        <v>326</v>
      </c>
      <c r="T284" s="120" t="s">
        <v>326</v>
      </c>
    </row>
    <row r="285" spans="1:20" ht="32.25" customHeight="1" x14ac:dyDescent="0.2">
      <c r="A285" s="127" t="s">
        <v>400</v>
      </c>
      <c r="B285" s="127"/>
      <c r="C285" s="126" t="s">
        <v>326</v>
      </c>
      <c r="D285" s="126" t="s">
        <v>326</v>
      </c>
      <c r="E285" s="126" t="s">
        <v>326</v>
      </c>
      <c r="F285" s="126" t="s">
        <v>399</v>
      </c>
      <c r="G285" s="120" t="s">
        <v>326</v>
      </c>
      <c r="H285" s="120" t="s">
        <v>326</v>
      </c>
      <c r="I285" s="120" t="s">
        <v>326</v>
      </c>
      <c r="J285" s="120" t="s">
        <v>326</v>
      </c>
      <c r="K285" s="120" t="s">
        <v>326</v>
      </c>
      <c r="L285" s="120" t="s">
        <v>326</v>
      </c>
      <c r="M285" s="120" t="s">
        <v>326</v>
      </c>
      <c r="N285" s="120" t="s">
        <v>326</v>
      </c>
      <c r="O285" s="120" t="s">
        <v>326</v>
      </c>
      <c r="P285" s="120" t="s">
        <v>326</v>
      </c>
      <c r="Q285" s="120" t="s">
        <v>326</v>
      </c>
      <c r="R285" s="120" t="s">
        <v>326</v>
      </c>
      <c r="S285" s="120" t="s">
        <v>326</v>
      </c>
      <c r="T285" s="120" t="s">
        <v>326</v>
      </c>
    </row>
    <row r="286" spans="1:20" ht="32.25" customHeight="1" x14ac:dyDescent="0.2">
      <c r="A286" s="127" t="s">
        <v>398</v>
      </c>
      <c r="B286" s="127"/>
      <c r="C286" s="126" t="s">
        <v>326</v>
      </c>
      <c r="D286" s="126" t="s">
        <v>326</v>
      </c>
      <c r="E286" s="126" t="s">
        <v>326</v>
      </c>
      <c r="F286" s="126" t="s">
        <v>397</v>
      </c>
      <c r="G286" s="120" t="s">
        <v>326</v>
      </c>
      <c r="H286" s="120" t="s">
        <v>326</v>
      </c>
      <c r="I286" s="120" t="s">
        <v>326</v>
      </c>
      <c r="J286" s="120" t="s">
        <v>326</v>
      </c>
      <c r="K286" s="120" t="s">
        <v>326</v>
      </c>
      <c r="L286" s="120" t="s">
        <v>326</v>
      </c>
      <c r="M286" s="120" t="s">
        <v>326</v>
      </c>
      <c r="N286" s="120" t="s">
        <v>326</v>
      </c>
      <c r="O286" s="120" t="s">
        <v>326</v>
      </c>
      <c r="P286" s="120" t="s">
        <v>326</v>
      </c>
      <c r="Q286" s="120" t="s">
        <v>326</v>
      </c>
      <c r="R286" s="120" t="s">
        <v>326</v>
      </c>
      <c r="S286" s="120" t="s">
        <v>326</v>
      </c>
      <c r="T286" s="120" t="s">
        <v>326</v>
      </c>
    </row>
    <row r="287" spans="1:20" ht="32.25" customHeight="1" x14ac:dyDescent="0.2">
      <c r="A287" s="125" t="s">
        <v>396</v>
      </c>
      <c r="B287" s="125"/>
      <c r="C287" s="121" t="s">
        <v>326</v>
      </c>
      <c r="D287" s="121" t="s">
        <v>326</v>
      </c>
      <c r="E287" s="121" t="s">
        <v>326</v>
      </c>
      <c r="F287" s="121" t="s">
        <v>395</v>
      </c>
      <c r="G287" s="120" t="s">
        <v>326</v>
      </c>
      <c r="H287" s="120" t="s">
        <v>326</v>
      </c>
      <c r="I287" s="120" t="s">
        <v>326</v>
      </c>
      <c r="J287" s="120" t="s">
        <v>326</v>
      </c>
      <c r="K287" s="120" t="s">
        <v>326</v>
      </c>
      <c r="L287" s="120" t="s">
        <v>326</v>
      </c>
      <c r="M287" s="120" t="s">
        <v>326</v>
      </c>
      <c r="N287" s="120" t="s">
        <v>326</v>
      </c>
      <c r="O287" s="120" t="s">
        <v>326</v>
      </c>
      <c r="P287" s="120" t="s">
        <v>326</v>
      </c>
      <c r="Q287" s="120" t="s">
        <v>326</v>
      </c>
      <c r="R287" s="120" t="s">
        <v>326</v>
      </c>
      <c r="S287" s="120" t="s">
        <v>326</v>
      </c>
      <c r="T287" s="120" t="s">
        <v>326</v>
      </c>
    </row>
    <row r="288" spans="1:20" ht="32.25" customHeight="1" x14ac:dyDescent="0.2">
      <c r="A288" s="124" t="s">
        <v>394</v>
      </c>
      <c r="B288" s="124"/>
      <c r="C288" s="123" t="s">
        <v>326</v>
      </c>
      <c r="D288" s="123" t="s">
        <v>326</v>
      </c>
      <c r="E288" s="123" t="s">
        <v>326</v>
      </c>
      <c r="F288" s="123" t="s">
        <v>393</v>
      </c>
      <c r="G288" s="120" t="s">
        <v>326</v>
      </c>
      <c r="H288" s="120" t="s">
        <v>326</v>
      </c>
      <c r="I288" s="120" t="s">
        <v>326</v>
      </c>
      <c r="J288" s="120" t="s">
        <v>326</v>
      </c>
      <c r="K288" s="120" t="s">
        <v>326</v>
      </c>
      <c r="L288" s="120" t="s">
        <v>326</v>
      </c>
      <c r="M288" s="120" t="s">
        <v>326</v>
      </c>
      <c r="N288" s="120" t="s">
        <v>326</v>
      </c>
      <c r="O288" s="120" t="s">
        <v>326</v>
      </c>
      <c r="P288" s="120" t="s">
        <v>326</v>
      </c>
      <c r="Q288" s="120" t="s">
        <v>326</v>
      </c>
      <c r="R288" s="120" t="s">
        <v>326</v>
      </c>
      <c r="S288" s="120" t="s">
        <v>326</v>
      </c>
      <c r="T288" s="120" t="s">
        <v>326</v>
      </c>
    </row>
    <row r="289" spans="1:20" ht="32.25" customHeight="1" x14ac:dyDescent="0.2">
      <c r="A289" s="124" t="s">
        <v>392</v>
      </c>
      <c r="B289" s="124"/>
      <c r="C289" s="123" t="s">
        <v>326</v>
      </c>
      <c r="D289" s="123" t="s">
        <v>326</v>
      </c>
      <c r="E289" s="123" t="s">
        <v>326</v>
      </c>
      <c r="F289" s="123" t="s">
        <v>391</v>
      </c>
      <c r="G289" s="120" t="s">
        <v>326</v>
      </c>
      <c r="H289" s="120" t="s">
        <v>326</v>
      </c>
      <c r="I289" s="120" t="s">
        <v>326</v>
      </c>
      <c r="J289" s="120" t="s">
        <v>326</v>
      </c>
      <c r="K289" s="120" t="s">
        <v>326</v>
      </c>
      <c r="L289" s="120" t="s">
        <v>326</v>
      </c>
      <c r="M289" s="120" t="s">
        <v>326</v>
      </c>
      <c r="N289" s="120" t="s">
        <v>326</v>
      </c>
      <c r="O289" s="120" t="s">
        <v>326</v>
      </c>
      <c r="P289" s="120" t="s">
        <v>326</v>
      </c>
      <c r="Q289" s="120" t="s">
        <v>326</v>
      </c>
      <c r="R289" s="120" t="s">
        <v>326</v>
      </c>
      <c r="S289" s="120" t="s">
        <v>326</v>
      </c>
      <c r="T289" s="120" t="s">
        <v>326</v>
      </c>
    </row>
    <row r="290" spans="1:20" ht="32.25" customHeight="1" x14ac:dyDescent="0.2">
      <c r="A290" s="122" t="s">
        <v>390</v>
      </c>
      <c r="B290" s="122"/>
      <c r="C290" s="121" t="s">
        <v>326</v>
      </c>
      <c r="D290" s="121" t="s">
        <v>326</v>
      </c>
      <c r="E290" s="121" t="s">
        <v>326</v>
      </c>
      <c r="F290" s="121" t="s">
        <v>299</v>
      </c>
      <c r="G290" s="120">
        <v>12876106.15</v>
      </c>
      <c r="H290" s="120">
        <v>12876106.15</v>
      </c>
      <c r="I290" s="120" t="s">
        <v>326</v>
      </c>
      <c r="J290" s="120">
        <v>2849363.45</v>
      </c>
      <c r="K290" s="120">
        <v>2745270</v>
      </c>
      <c r="L290" s="120">
        <v>2745270</v>
      </c>
      <c r="M290" s="120" t="s">
        <v>326</v>
      </c>
      <c r="N290" s="120">
        <v>-7553615.6299999999</v>
      </c>
      <c r="O290" s="120" t="s">
        <v>326</v>
      </c>
      <c r="P290" s="120">
        <v>15621376.15</v>
      </c>
      <c r="Q290" s="120">
        <v>15621376.15</v>
      </c>
      <c r="R290" s="120" t="s">
        <v>326</v>
      </c>
      <c r="S290" s="120">
        <v>-4704252.18</v>
      </c>
      <c r="T290" s="120" t="s">
        <v>326</v>
      </c>
    </row>
    <row r="291" spans="1:20" ht="32.25" customHeight="1" x14ac:dyDescent="0.2">
      <c r="A291" s="122" t="s">
        <v>389</v>
      </c>
      <c r="B291" s="122"/>
      <c r="C291" s="121" t="s">
        <v>326</v>
      </c>
      <c r="D291" s="121" t="s">
        <v>326</v>
      </c>
      <c r="E291" s="121" t="s">
        <v>326</v>
      </c>
      <c r="F291" s="121" t="s">
        <v>299</v>
      </c>
      <c r="G291" s="120" t="s">
        <v>326</v>
      </c>
      <c r="H291" s="120" t="s">
        <v>326</v>
      </c>
      <c r="I291" s="120" t="s">
        <v>326</v>
      </c>
      <c r="J291" s="120">
        <v>1270472.69</v>
      </c>
      <c r="K291" s="120" t="s">
        <v>326</v>
      </c>
      <c r="L291" s="120" t="s">
        <v>326</v>
      </c>
      <c r="M291" s="120" t="s">
        <v>326</v>
      </c>
      <c r="N291" s="120">
        <v>-7553615.6299999999</v>
      </c>
      <c r="O291" s="120" t="s">
        <v>326</v>
      </c>
      <c r="P291" s="120" t="s">
        <v>326</v>
      </c>
      <c r="Q291" s="120" t="s">
        <v>326</v>
      </c>
      <c r="R291" s="120" t="s">
        <v>326</v>
      </c>
      <c r="S291" s="120">
        <v>-6283142.9400000004</v>
      </c>
      <c r="T291" s="120" t="s">
        <v>326</v>
      </c>
    </row>
    <row r="292" spans="1:20" ht="32.25" customHeight="1" x14ac:dyDescent="0.2">
      <c r="A292" s="125" t="s">
        <v>388</v>
      </c>
      <c r="B292" s="125"/>
      <c r="C292" s="121" t="s">
        <v>326</v>
      </c>
      <c r="D292" s="121" t="s">
        <v>326</v>
      </c>
      <c r="E292" s="121" t="s">
        <v>326</v>
      </c>
      <c r="F292" s="121" t="s">
        <v>387</v>
      </c>
      <c r="G292" s="120" t="s">
        <v>326</v>
      </c>
      <c r="H292" s="120" t="s">
        <v>326</v>
      </c>
      <c r="I292" s="120" t="s">
        <v>326</v>
      </c>
      <c r="J292" s="120" t="s">
        <v>326</v>
      </c>
      <c r="K292" s="120" t="s">
        <v>326</v>
      </c>
      <c r="L292" s="120" t="s">
        <v>326</v>
      </c>
      <c r="M292" s="120" t="s">
        <v>326</v>
      </c>
      <c r="N292" s="120" t="s">
        <v>326</v>
      </c>
      <c r="O292" s="120" t="s">
        <v>326</v>
      </c>
      <c r="P292" s="120" t="s">
        <v>326</v>
      </c>
      <c r="Q292" s="120" t="s">
        <v>326</v>
      </c>
      <c r="R292" s="120" t="s">
        <v>326</v>
      </c>
      <c r="S292" s="120" t="s">
        <v>326</v>
      </c>
      <c r="T292" s="120" t="s">
        <v>326</v>
      </c>
    </row>
    <row r="293" spans="1:20" ht="32.25" customHeight="1" x14ac:dyDescent="0.2">
      <c r="A293" s="124" t="s">
        <v>386</v>
      </c>
      <c r="B293" s="124"/>
      <c r="C293" s="123" t="s">
        <v>326</v>
      </c>
      <c r="D293" s="123" t="s">
        <v>326</v>
      </c>
      <c r="E293" s="123" t="s">
        <v>326</v>
      </c>
      <c r="F293" s="123" t="s">
        <v>385</v>
      </c>
      <c r="G293" s="120" t="s">
        <v>326</v>
      </c>
      <c r="H293" s="120" t="s">
        <v>326</v>
      </c>
      <c r="I293" s="120" t="s">
        <v>326</v>
      </c>
      <c r="J293" s="120" t="s">
        <v>326</v>
      </c>
      <c r="K293" s="120">
        <v>82000000</v>
      </c>
      <c r="L293" s="120">
        <v>82000000</v>
      </c>
      <c r="M293" s="120" t="s">
        <v>326</v>
      </c>
      <c r="N293" s="120">
        <v>82000000</v>
      </c>
      <c r="O293" s="120" t="s">
        <v>326</v>
      </c>
      <c r="P293" s="120">
        <v>82000000</v>
      </c>
      <c r="Q293" s="120">
        <v>82000000</v>
      </c>
      <c r="R293" s="120" t="s">
        <v>326</v>
      </c>
      <c r="S293" s="120">
        <v>82000000</v>
      </c>
      <c r="T293" s="120" t="s">
        <v>326</v>
      </c>
    </row>
    <row r="294" spans="1:20" ht="32.25" customHeight="1" x14ac:dyDescent="0.2">
      <c r="A294" s="127" t="s">
        <v>289</v>
      </c>
      <c r="B294" s="127"/>
      <c r="C294" s="126" t="s">
        <v>326</v>
      </c>
      <c r="D294" s="126" t="s">
        <v>326</v>
      </c>
      <c r="E294" s="126" t="s">
        <v>326</v>
      </c>
      <c r="F294" s="126" t="s">
        <v>301</v>
      </c>
      <c r="G294" s="120" t="s">
        <v>326</v>
      </c>
      <c r="H294" s="120" t="s">
        <v>326</v>
      </c>
      <c r="I294" s="120" t="s">
        <v>326</v>
      </c>
      <c r="J294" s="120" t="s">
        <v>326</v>
      </c>
      <c r="K294" s="120">
        <v>82000000</v>
      </c>
      <c r="L294" s="120">
        <v>82000000</v>
      </c>
      <c r="M294" s="120" t="s">
        <v>326</v>
      </c>
      <c r="N294" s="120">
        <v>82000000</v>
      </c>
      <c r="O294" s="120" t="s">
        <v>326</v>
      </c>
      <c r="P294" s="120">
        <v>82000000</v>
      </c>
      <c r="Q294" s="120">
        <v>82000000</v>
      </c>
      <c r="R294" s="120" t="s">
        <v>326</v>
      </c>
      <c r="S294" s="120">
        <v>82000000</v>
      </c>
      <c r="T294" s="120" t="s">
        <v>326</v>
      </c>
    </row>
    <row r="295" spans="1:20" ht="32.25" customHeight="1" x14ac:dyDescent="0.2">
      <c r="A295" s="127" t="s">
        <v>384</v>
      </c>
      <c r="B295" s="127"/>
      <c r="C295" s="126" t="s">
        <v>326</v>
      </c>
      <c r="D295" s="126" t="s">
        <v>326</v>
      </c>
      <c r="E295" s="126" t="s">
        <v>326</v>
      </c>
      <c r="F295" s="126" t="s">
        <v>383</v>
      </c>
      <c r="G295" s="120" t="s">
        <v>326</v>
      </c>
      <c r="H295" s="120" t="s">
        <v>326</v>
      </c>
      <c r="I295" s="120" t="s">
        <v>326</v>
      </c>
      <c r="J295" s="120" t="s">
        <v>326</v>
      </c>
      <c r="K295" s="120" t="s">
        <v>326</v>
      </c>
      <c r="L295" s="120" t="s">
        <v>326</v>
      </c>
      <c r="M295" s="120" t="s">
        <v>326</v>
      </c>
      <c r="N295" s="120" t="s">
        <v>326</v>
      </c>
      <c r="O295" s="120" t="s">
        <v>326</v>
      </c>
      <c r="P295" s="120" t="s">
        <v>326</v>
      </c>
      <c r="Q295" s="120" t="s">
        <v>326</v>
      </c>
      <c r="R295" s="120" t="s">
        <v>326</v>
      </c>
      <c r="S295" s="120" t="s">
        <v>326</v>
      </c>
      <c r="T295" s="120" t="s">
        <v>326</v>
      </c>
    </row>
    <row r="296" spans="1:20" ht="32.25" customHeight="1" x14ac:dyDescent="0.2">
      <c r="A296" s="124" t="s">
        <v>382</v>
      </c>
      <c r="B296" s="124"/>
      <c r="C296" s="123" t="s">
        <v>326</v>
      </c>
      <c r="D296" s="123" t="s">
        <v>326</v>
      </c>
      <c r="E296" s="123" t="s">
        <v>326</v>
      </c>
      <c r="F296" s="123" t="s">
        <v>381</v>
      </c>
      <c r="G296" s="120" t="s">
        <v>326</v>
      </c>
      <c r="H296" s="120" t="s">
        <v>326</v>
      </c>
      <c r="I296" s="120" t="s">
        <v>326</v>
      </c>
      <c r="J296" s="120" t="s">
        <v>326</v>
      </c>
      <c r="K296" s="120">
        <v>-82000000</v>
      </c>
      <c r="L296" s="120">
        <v>-82000000</v>
      </c>
      <c r="M296" s="120" t="s">
        <v>326</v>
      </c>
      <c r="N296" s="120">
        <v>-82000000</v>
      </c>
      <c r="O296" s="120" t="s">
        <v>326</v>
      </c>
      <c r="P296" s="120">
        <v>-82000000</v>
      </c>
      <c r="Q296" s="120">
        <v>-82000000</v>
      </c>
      <c r="R296" s="120" t="s">
        <v>326</v>
      </c>
      <c r="S296" s="120">
        <v>-82000000</v>
      </c>
      <c r="T296" s="120" t="s">
        <v>326</v>
      </c>
    </row>
    <row r="297" spans="1:20" ht="32.25" customHeight="1" x14ac:dyDescent="0.2">
      <c r="A297" s="127" t="s">
        <v>291</v>
      </c>
      <c r="B297" s="127"/>
      <c r="C297" s="126" t="s">
        <v>326</v>
      </c>
      <c r="D297" s="126" t="s">
        <v>326</v>
      </c>
      <c r="E297" s="126" t="s">
        <v>326</v>
      </c>
      <c r="F297" s="126" t="s">
        <v>302</v>
      </c>
      <c r="G297" s="120" t="s">
        <v>326</v>
      </c>
      <c r="H297" s="120" t="s">
        <v>326</v>
      </c>
      <c r="I297" s="120" t="s">
        <v>326</v>
      </c>
      <c r="J297" s="120" t="s">
        <v>326</v>
      </c>
      <c r="K297" s="120">
        <v>-82000000</v>
      </c>
      <c r="L297" s="120">
        <v>-82000000</v>
      </c>
      <c r="M297" s="120" t="s">
        <v>326</v>
      </c>
      <c r="N297" s="120">
        <v>-82000000</v>
      </c>
      <c r="O297" s="120" t="s">
        <v>326</v>
      </c>
      <c r="P297" s="120">
        <v>-82000000</v>
      </c>
      <c r="Q297" s="120">
        <v>-82000000</v>
      </c>
      <c r="R297" s="120" t="s">
        <v>326</v>
      </c>
      <c r="S297" s="120">
        <v>-82000000</v>
      </c>
      <c r="T297" s="120" t="s">
        <v>326</v>
      </c>
    </row>
    <row r="298" spans="1:20" ht="32.25" customHeight="1" x14ac:dyDescent="0.2">
      <c r="A298" s="127" t="s">
        <v>380</v>
      </c>
      <c r="B298" s="127"/>
      <c r="C298" s="126" t="s">
        <v>326</v>
      </c>
      <c r="D298" s="126" t="s">
        <v>326</v>
      </c>
      <c r="E298" s="126" t="s">
        <v>326</v>
      </c>
      <c r="F298" s="126" t="s">
        <v>379</v>
      </c>
      <c r="G298" s="120" t="s">
        <v>326</v>
      </c>
      <c r="H298" s="120" t="s">
        <v>326</v>
      </c>
      <c r="I298" s="120" t="s">
        <v>326</v>
      </c>
      <c r="J298" s="120" t="s">
        <v>326</v>
      </c>
      <c r="K298" s="120" t="s">
        <v>326</v>
      </c>
      <c r="L298" s="120" t="s">
        <v>326</v>
      </c>
      <c r="M298" s="120" t="s">
        <v>326</v>
      </c>
      <c r="N298" s="120" t="s">
        <v>326</v>
      </c>
      <c r="O298" s="120" t="s">
        <v>326</v>
      </c>
      <c r="P298" s="120" t="s">
        <v>326</v>
      </c>
      <c r="Q298" s="120" t="s">
        <v>326</v>
      </c>
      <c r="R298" s="120" t="s">
        <v>326</v>
      </c>
      <c r="S298" s="120" t="s">
        <v>326</v>
      </c>
      <c r="T298" s="120" t="s">
        <v>326</v>
      </c>
    </row>
    <row r="299" spans="1:20" ht="32.25" customHeight="1" x14ac:dyDescent="0.2">
      <c r="A299" s="125" t="s">
        <v>378</v>
      </c>
      <c r="B299" s="125"/>
      <c r="C299" s="121" t="s">
        <v>326</v>
      </c>
      <c r="D299" s="121" t="s">
        <v>326</v>
      </c>
      <c r="E299" s="121" t="s">
        <v>326</v>
      </c>
      <c r="F299" s="121" t="s">
        <v>303</v>
      </c>
      <c r="G299" s="120">
        <v>12876106.15</v>
      </c>
      <c r="H299" s="120">
        <v>12876106.15</v>
      </c>
      <c r="I299" s="120" t="s">
        <v>326</v>
      </c>
      <c r="J299" s="120">
        <v>2849363.45</v>
      </c>
      <c r="K299" s="120">
        <v>2745270</v>
      </c>
      <c r="L299" s="120">
        <v>2745270</v>
      </c>
      <c r="M299" s="120" t="s">
        <v>326</v>
      </c>
      <c r="N299" s="120">
        <v>-7553615.6299999999</v>
      </c>
      <c r="O299" s="120" t="s">
        <v>326</v>
      </c>
      <c r="P299" s="120">
        <v>15621376.15</v>
      </c>
      <c r="Q299" s="120">
        <v>15621376.15</v>
      </c>
      <c r="R299" s="120" t="s">
        <v>326</v>
      </c>
      <c r="S299" s="120">
        <v>-4704252.18</v>
      </c>
      <c r="T299" s="120" t="s">
        <v>326</v>
      </c>
    </row>
    <row r="300" spans="1:20" ht="32.25" customHeight="1" x14ac:dyDescent="0.2">
      <c r="A300" s="125" t="s">
        <v>377</v>
      </c>
      <c r="B300" s="125"/>
      <c r="C300" s="121" t="s">
        <v>326</v>
      </c>
      <c r="D300" s="121" t="s">
        <v>326</v>
      </c>
      <c r="E300" s="121" t="s">
        <v>326</v>
      </c>
      <c r="F300" s="121" t="s">
        <v>303</v>
      </c>
      <c r="G300" s="120" t="s">
        <v>326</v>
      </c>
      <c r="H300" s="120" t="s">
        <v>326</v>
      </c>
      <c r="I300" s="120" t="s">
        <v>326</v>
      </c>
      <c r="J300" s="120">
        <v>1270472.69</v>
      </c>
      <c r="K300" s="120" t="s">
        <v>326</v>
      </c>
      <c r="L300" s="120" t="s">
        <v>326</v>
      </c>
      <c r="M300" s="120" t="s">
        <v>326</v>
      </c>
      <c r="N300" s="120">
        <v>-7553615.6299999999</v>
      </c>
      <c r="O300" s="120" t="s">
        <v>326</v>
      </c>
      <c r="P300" s="120" t="s">
        <v>326</v>
      </c>
      <c r="Q300" s="120" t="s">
        <v>326</v>
      </c>
      <c r="R300" s="120" t="s">
        <v>326</v>
      </c>
      <c r="S300" s="120">
        <v>-6283142.9400000004</v>
      </c>
      <c r="T300" s="120" t="s">
        <v>326</v>
      </c>
    </row>
    <row r="301" spans="1:20" ht="32.25" customHeight="1" x14ac:dyDescent="0.2">
      <c r="A301" s="124" t="s">
        <v>283</v>
      </c>
      <c r="B301" s="124"/>
      <c r="C301" s="123" t="s">
        <v>326</v>
      </c>
      <c r="D301" s="123" t="s">
        <v>326</v>
      </c>
      <c r="E301" s="123" t="s">
        <v>326</v>
      </c>
      <c r="F301" s="123" t="s">
        <v>305</v>
      </c>
      <c r="G301" s="120">
        <v>19118170.41</v>
      </c>
      <c r="H301" s="120">
        <v>19118170.41</v>
      </c>
      <c r="I301" s="120" t="s">
        <v>326</v>
      </c>
      <c r="J301" s="120">
        <v>19118170.41</v>
      </c>
      <c r="K301" s="120">
        <v>84330046.040000007</v>
      </c>
      <c r="L301" s="120">
        <v>84330046.040000007</v>
      </c>
      <c r="M301" s="120" t="s">
        <v>326</v>
      </c>
      <c r="N301" s="120">
        <v>84828737.060000002</v>
      </c>
      <c r="O301" s="120" t="s">
        <v>326</v>
      </c>
      <c r="P301" s="120">
        <v>103448216.45</v>
      </c>
      <c r="Q301" s="120">
        <v>103448216.45</v>
      </c>
      <c r="R301" s="120" t="s">
        <v>326</v>
      </c>
      <c r="S301" s="120">
        <v>103946907.47</v>
      </c>
      <c r="T301" s="120" t="s">
        <v>326</v>
      </c>
    </row>
    <row r="302" spans="1:20" ht="32.25" customHeight="1" x14ac:dyDescent="0.2">
      <c r="A302" s="124" t="s">
        <v>285</v>
      </c>
      <c r="B302" s="124"/>
      <c r="C302" s="123" t="s">
        <v>326</v>
      </c>
      <c r="D302" s="123" t="s">
        <v>326</v>
      </c>
      <c r="E302" s="123" t="s">
        <v>326</v>
      </c>
      <c r="F302" s="123" t="s">
        <v>306</v>
      </c>
      <c r="G302" s="120">
        <v>3962752.26</v>
      </c>
      <c r="H302" s="120">
        <v>3962752.26</v>
      </c>
      <c r="I302" s="120" t="s">
        <v>326</v>
      </c>
      <c r="J302" s="120">
        <v>14212275.66</v>
      </c>
      <c r="K302" s="120">
        <v>83864088.040000007</v>
      </c>
      <c r="L302" s="120">
        <v>83864088.040000007</v>
      </c>
      <c r="M302" s="120" t="s">
        <v>326</v>
      </c>
      <c r="N302" s="120">
        <v>94285120.989999995</v>
      </c>
      <c r="O302" s="120" t="s">
        <v>326</v>
      </c>
      <c r="P302" s="120">
        <v>87826840.299999997</v>
      </c>
      <c r="Q302" s="120">
        <v>87826840.299999997</v>
      </c>
      <c r="R302" s="120" t="s">
        <v>326</v>
      </c>
      <c r="S302" s="120">
        <v>108497396.65000001</v>
      </c>
      <c r="T302" s="120" t="s">
        <v>326</v>
      </c>
    </row>
    <row r="303" spans="1:20" ht="32.25" customHeight="1" x14ac:dyDescent="0.2">
      <c r="A303" s="124" t="s">
        <v>366</v>
      </c>
      <c r="B303" s="124"/>
      <c r="C303" s="123" t="s">
        <v>326</v>
      </c>
      <c r="D303" s="123" t="s">
        <v>326</v>
      </c>
      <c r="E303" s="123" t="s">
        <v>326</v>
      </c>
      <c r="F303" s="123" t="s">
        <v>376</v>
      </c>
      <c r="G303" s="120" t="s">
        <v>326</v>
      </c>
      <c r="H303" s="120" t="s">
        <v>326</v>
      </c>
      <c r="I303" s="120" t="s">
        <v>326</v>
      </c>
      <c r="J303" s="120">
        <v>-147763</v>
      </c>
      <c r="K303" s="120" t="s">
        <v>326</v>
      </c>
      <c r="L303" s="120" t="s">
        <v>326</v>
      </c>
      <c r="M303" s="120" t="s">
        <v>326</v>
      </c>
      <c r="N303" s="120">
        <v>-6000</v>
      </c>
      <c r="O303" s="120" t="s">
        <v>326</v>
      </c>
      <c r="P303" s="120" t="s">
        <v>326</v>
      </c>
      <c r="Q303" s="120" t="s">
        <v>326</v>
      </c>
      <c r="R303" s="120" t="s">
        <v>326</v>
      </c>
      <c r="S303" s="120">
        <v>-153763</v>
      </c>
      <c r="T303" s="120" t="s">
        <v>326</v>
      </c>
    </row>
    <row r="304" spans="1:20" ht="32.25" customHeight="1" x14ac:dyDescent="0.2">
      <c r="A304" s="124" t="s">
        <v>365</v>
      </c>
      <c r="B304" s="124"/>
      <c r="C304" s="123" t="s">
        <v>326</v>
      </c>
      <c r="D304" s="123" t="s">
        <v>326</v>
      </c>
      <c r="E304" s="123" t="s">
        <v>326</v>
      </c>
      <c r="F304" s="123" t="s">
        <v>376</v>
      </c>
      <c r="G304" s="120" t="s">
        <v>326</v>
      </c>
      <c r="H304" s="120" t="s">
        <v>326</v>
      </c>
      <c r="I304" s="120" t="s">
        <v>326</v>
      </c>
      <c r="J304" s="120">
        <v>-1726653.76</v>
      </c>
      <c r="K304" s="120" t="s">
        <v>326</v>
      </c>
      <c r="L304" s="120" t="s">
        <v>326</v>
      </c>
      <c r="M304" s="120" t="s">
        <v>326</v>
      </c>
      <c r="N304" s="120">
        <v>-6000</v>
      </c>
      <c r="O304" s="120" t="s">
        <v>326</v>
      </c>
      <c r="P304" s="120" t="s">
        <v>326</v>
      </c>
      <c r="Q304" s="120" t="s">
        <v>326</v>
      </c>
      <c r="R304" s="120" t="s">
        <v>326</v>
      </c>
      <c r="S304" s="120">
        <v>-1732653.76</v>
      </c>
      <c r="T304" s="120" t="s">
        <v>326</v>
      </c>
    </row>
    <row r="305" spans="1:20" ht="32.25" customHeight="1" x14ac:dyDescent="0.2">
      <c r="A305" s="127" t="s">
        <v>375</v>
      </c>
      <c r="B305" s="127"/>
      <c r="C305" s="126" t="s">
        <v>326</v>
      </c>
      <c r="D305" s="126" t="s">
        <v>326</v>
      </c>
      <c r="E305" s="126" t="s">
        <v>326</v>
      </c>
      <c r="F305" s="126" t="s">
        <v>373</v>
      </c>
      <c r="G305" s="120" t="s">
        <v>326</v>
      </c>
      <c r="H305" s="120" t="s">
        <v>326</v>
      </c>
      <c r="I305" s="120" t="s">
        <v>326</v>
      </c>
      <c r="J305" s="120" t="s">
        <v>326</v>
      </c>
      <c r="K305" s="120" t="s">
        <v>326</v>
      </c>
      <c r="L305" s="120" t="s">
        <v>326</v>
      </c>
      <c r="M305" s="120" t="s">
        <v>326</v>
      </c>
      <c r="N305" s="120" t="s">
        <v>326</v>
      </c>
      <c r="O305" s="120" t="s">
        <v>326</v>
      </c>
      <c r="P305" s="120" t="s">
        <v>326</v>
      </c>
      <c r="Q305" s="120" t="s">
        <v>326</v>
      </c>
      <c r="R305" s="120" t="s">
        <v>326</v>
      </c>
      <c r="S305" s="120" t="s">
        <v>326</v>
      </c>
      <c r="T305" s="120" t="s">
        <v>326</v>
      </c>
    </row>
    <row r="306" spans="1:20" ht="32.25" customHeight="1" x14ac:dyDescent="0.2">
      <c r="A306" s="127" t="s">
        <v>374</v>
      </c>
      <c r="B306" s="127"/>
      <c r="C306" s="126" t="s">
        <v>326</v>
      </c>
      <c r="D306" s="126" t="s">
        <v>326</v>
      </c>
      <c r="E306" s="126" t="s">
        <v>326</v>
      </c>
      <c r="F306" s="126" t="s">
        <v>373</v>
      </c>
      <c r="G306" s="120" t="s">
        <v>326</v>
      </c>
      <c r="H306" s="120" t="s">
        <v>326</v>
      </c>
      <c r="I306" s="120" t="s">
        <v>326</v>
      </c>
      <c r="J306" s="120" t="s">
        <v>326</v>
      </c>
      <c r="K306" s="120" t="s">
        <v>326</v>
      </c>
      <c r="L306" s="120" t="s">
        <v>326</v>
      </c>
      <c r="M306" s="120" t="s">
        <v>326</v>
      </c>
      <c r="N306" s="120" t="s">
        <v>326</v>
      </c>
      <c r="O306" s="120" t="s">
        <v>326</v>
      </c>
      <c r="P306" s="120" t="s">
        <v>326</v>
      </c>
      <c r="Q306" s="120" t="s">
        <v>326</v>
      </c>
      <c r="R306" s="120" t="s">
        <v>326</v>
      </c>
      <c r="S306" s="120" t="s">
        <v>326</v>
      </c>
      <c r="T306" s="120" t="s">
        <v>326</v>
      </c>
    </row>
    <row r="307" spans="1:20" ht="32.25" customHeight="1" x14ac:dyDescent="0.2">
      <c r="A307" s="127" t="s">
        <v>372</v>
      </c>
      <c r="B307" s="127"/>
      <c r="C307" s="126" t="s">
        <v>326</v>
      </c>
      <c r="D307" s="126" t="s">
        <v>326</v>
      </c>
      <c r="E307" s="126" t="s">
        <v>326</v>
      </c>
      <c r="F307" s="126" t="s">
        <v>370</v>
      </c>
      <c r="G307" s="120" t="s">
        <v>326</v>
      </c>
      <c r="H307" s="120" t="s">
        <v>326</v>
      </c>
      <c r="I307" s="120" t="s">
        <v>326</v>
      </c>
      <c r="J307" s="120" t="s">
        <v>326</v>
      </c>
      <c r="K307" s="120" t="s">
        <v>326</v>
      </c>
      <c r="L307" s="120" t="s">
        <v>326</v>
      </c>
      <c r="M307" s="120" t="s">
        <v>326</v>
      </c>
      <c r="N307" s="120" t="s">
        <v>326</v>
      </c>
      <c r="O307" s="120" t="s">
        <v>326</v>
      </c>
      <c r="P307" s="120" t="s">
        <v>326</v>
      </c>
      <c r="Q307" s="120" t="s">
        <v>326</v>
      </c>
      <c r="R307" s="120" t="s">
        <v>326</v>
      </c>
      <c r="S307" s="120" t="s">
        <v>326</v>
      </c>
      <c r="T307" s="120" t="s">
        <v>326</v>
      </c>
    </row>
    <row r="308" spans="1:20" ht="32.25" customHeight="1" x14ac:dyDescent="0.2">
      <c r="A308" s="127" t="s">
        <v>371</v>
      </c>
      <c r="B308" s="127"/>
      <c r="C308" s="126" t="s">
        <v>326</v>
      </c>
      <c r="D308" s="126" t="s">
        <v>326</v>
      </c>
      <c r="E308" s="126" t="s">
        <v>326</v>
      </c>
      <c r="F308" s="126" t="s">
        <v>370</v>
      </c>
      <c r="G308" s="120" t="s">
        <v>326</v>
      </c>
      <c r="H308" s="120" t="s">
        <v>326</v>
      </c>
      <c r="I308" s="120" t="s">
        <v>326</v>
      </c>
      <c r="J308" s="120" t="s">
        <v>326</v>
      </c>
      <c r="K308" s="120" t="s">
        <v>326</v>
      </c>
      <c r="L308" s="120" t="s">
        <v>326</v>
      </c>
      <c r="M308" s="120" t="s">
        <v>326</v>
      </c>
      <c r="N308" s="120" t="s">
        <v>326</v>
      </c>
      <c r="O308" s="120" t="s">
        <v>326</v>
      </c>
      <c r="P308" s="120" t="s">
        <v>326</v>
      </c>
      <c r="Q308" s="120" t="s">
        <v>326</v>
      </c>
      <c r="R308" s="120" t="s">
        <v>326</v>
      </c>
      <c r="S308" s="120" t="s">
        <v>326</v>
      </c>
      <c r="T308" s="120" t="s">
        <v>326</v>
      </c>
    </row>
    <row r="309" spans="1:20" ht="32.25" customHeight="1" x14ac:dyDescent="0.2">
      <c r="A309" s="127" t="s">
        <v>369</v>
      </c>
      <c r="B309" s="127"/>
      <c r="C309" s="126" t="s">
        <v>326</v>
      </c>
      <c r="D309" s="126" t="s">
        <v>326</v>
      </c>
      <c r="E309" s="126" t="s">
        <v>326</v>
      </c>
      <c r="F309" s="126" t="s">
        <v>367</v>
      </c>
      <c r="G309" s="120" t="s">
        <v>326</v>
      </c>
      <c r="H309" s="120" t="s">
        <v>326</v>
      </c>
      <c r="I309" s="120" t="s">
        <v>326</v>
      </c>
      <c r="J309" s="120" t="s">
        <v>326</v>
      </c>
      <c r="K309" s="120" t="s">
        <v>326</v>
      </c>
      <c r="L309" s="120" t="s">
        <v>326</v>
      </c>
      <c r="M309" s="120" t="s">
        <v>326</v>
      </c>
      <c r="N309" s="120" t="s">
        <v>326</v>
      </c>
      <c r="O309" s="120" t="s">
        <v>326</v>
      </c>
      <c r="P309" s="120" t="s">
        <v>326</v>
      </c>
      <c r="Q309" s="120" t="s">
        <v>326</v>
      </c>
      <c r="R309" s="120" t="s">
        <v>326</v>
      </c>
      <c r="S309" s="120" t="s">
        <v>326</v>
      </c>
      <c r="T309" s="120" t="s">
        <v>326</v>
      </c>
    </row>
    <row r="310" spans="1:20" ht="32.25" customHeight="1" x14ac:dyDescent="0.2">
      <c r="A310" s="127" t="s">
        <v>368</v>
      </c>
      <c r="B310" s="127"/>
      <c r="C310" s="126" t="s">
        <v>326</v>
      </c>
      <c r="D310" s="126" t="s">
        <v>326</v>
      </c>
      <c r="E310" s="126" t="s">
        <v>326</v>
      </c>
      <c r="F310" s="126" t="s">
        <v>367</v>
      </c>
      <c r="G310" s="120" t="s">
        <v>326</v>
      </c>
      <c r="H310" s="120" t="s">
        <v>326</v>
      </c>
      <c r="I310" s="120" t="s">
        <v>326</v>
      </c>
      <c r="J310" s="120" t="s">
        <v>326</v>
      </c>
      <c r="K310" s="120" t="s">
        <v>326</v>
      </c>
      <c r="L310" s="120" t="s">
        <v>326</v>
      </c>
      <c r="M310" s="120" t="s">
        <v>326</v>
      </c>
      <c r="N310" s="120" t="s">
        <v>326</v>
      </c>
      <c r="O310" s="120" t="s">
        <v>326</v>
      </c>
      <c r="P310" s="120" t="s">
        <v>326</v>
      </c>
      <c r="Q310" s="120" t="s">
        <v>326</v>
      </c>
      <c r="R310" s="120" t="s">
        <v>326</v>
      </c>
      <c r="S310" s="120" t="s">
        <v>326</v>
      </c>
      <c r="T310" s="120" t="s">
        <v>326</v>
      </c>
    </row>
    <row r="311" spans="1:20" ht="32.25" customHeight="1" x14ac:dyDescent="0.2">
      <c r="A311" s="127" t="s">
        <v>366</v>
      </c>
      <c r="B311" s="127"/>
      <c r="C311" s="126" t="s">
        <v>326</v>
      </c>
      <c r="D311" s="126" t="s">
        <v>326</v>
      </c>
      <c r="E311" s="126" t="s">
        <v>326</v>
      </c>
      <c r="F311" s="126" t="s">
        <v>307</v>
      </c>
      <c r="G311" s="120" t="s">
        <v>326</v>
      </c>
      <c r="H311" s="120" t="s">
        <v>326</v>
      </c>
      <c r="I311" s="120" t="s">
        <v>326</v>
      </c>
      <c r="J311" s="120">
        <v>-147763</v>
      </c>
      <c r="K311" s="120" t="s">
        <v>326</v>
      </c>
      <c r="L311" s="120" t="s">
        <v>326</v>
      </c>
      <c r="M311" s="120" t="s">
        <v>326</v>
      </c>
      <c r="N311" s="120">
        <v>-6000</v>
      </c>
      <c r="O311" s="120" t="s">
        <v>326</v>
      </c>
      <c r="P311" s="120" t="s">
        <v>326</v>
      </c>
      <c r="Q311" s="120" t="s">
        <v>326</v>
      </c>
      <c r="R311" s="120" t="s">
        <v>326</v>
      </c>
      <c r="S311" s="120">
        <v>-153763</v>
      </c>
      <c r="T311" s="120" t="s">
        <v>326</v>
      </c>
    </row>
    <row r="312" spans="1:20" ht="32.25" customHeight="1" x14ac:dyDescent="0.2">
      <c r="A312" s="127" t="s">
        <v>365</v>
      </c>
      <c r="B312" s="127"/>
      <c r="C312" s="126" t="s">
        <v>326</v>
      </c>
      <c r="D312" s="126" t="s">
        <v>326</v>
      </c>
      <c r="E312" s="126" t="s">
        <v>326</v>
      </c>
      <c r="F312" s="126" t="s">
        <v>307</v>
      </c>
      <c r="G312" s="120" t="s">
        <v>326</v>
      </c>
      <c r="H312" s="120" t="s">
        <v>326</v>
      </c>
      <c r="I312" s="120" t="s">
        <v>326</v>
      </c>
      <c r="J312" s="120">
        <v>-1726653.76</v>
      </c>
      <c r="K312" s="120" t="s">
        <v>326</v>
      </c>
      <c r="L312" s="120" t="s">
        <v>326</v>
      </c>
      <c r="M312" s="120" t="s">
        <v>326</v>
      </c>
      <c r="N312" s="120">
        <v>-6000</v>
      </c>
      <c r="O312" s="120" t="s">
        <v>326</v>
      </c>
      <c r="P312" s="120" t="s">
        <v>326</v>
      </c>
      <c r="Q312" s="120" t="s">
        <v>326</v>
      </c>
      <c r="R312" s="120" t="s">
        <v>326</v>
      </c>
      <c r="S312" s="120">
        <v>-1732653.76</v>
      </c>
      <c r="T312" s="120" t="s">
        <v>326</v>
      </c>
    </row>
    <row r="313" spans="1:20" ht="32.25" customHeight="1" x14ac:dyDescent="0.2">
      <c r="A313" s="127" t="s">
        <v>364</v>
      </c>
      <c r="B313" s="127"/>
      <c r="C313" s="126" t="s">
        <v>326</v>
      </c>
      <c r="D313" s="126" t="s">
        <v>326</v>
      </c>
      <c r="E313" s="126" t="s">
        <v>326</v>
      </c>
      <c r="F313" s="126" t="s">
        <v>362</v>
      </c>
      <c r="G313" s="120" t="s">
        <v>326</v>
      </c>
      <c r="H313" s="120" t="s">
        <v>326</v>
      </c>
      <c r="I313" s="120" t="s">
        <v>326</v>
      </c>
      <c r="J313" s="120" t="s">
        <v>326</v>
      </c>
      <c r="K313" s="120" t="s">
        <v>326</v>
      </c>
      <c r="L313" s="120" t="s">
        <v>326</v>
      </c>
      <c r="M313" s="120" t="s">
        <v>326</v>
      </c>
      <c r="N313" s="120" t="s">
        <v>326</v>
      </c>
      <c r="O313" s="120" t="s">
        <v>326</v>
      </c>
      <c r="P313" s="120" t="s">
        <v>326</v>
      </c>
      <c r="Q313" s="120" t="s">
        <v>326</v>
      </c>
      <c r="R313" s="120" t="s">
        <v>326</v>
      </c>
      <c r="S313" s="120" t="s">
        <v>326</v>
      </c>
      <c r="T313" s="120" t="s">
        <v>326</v>
      </c>
    </row>
    <row r="314" spans="1:20" ht="32.25" customHeight="1" x14ac:dyDescent="0.2">
      <c r="A314" s="127" t="s">
        <v>363</v>
      </c>
      <c r="B314" s="127"/>
      <c r="C314" s="126" t="s">
        <v>326</v>
      </c>
      <c r="D314" s="126" t="s">
        <v>326</v>
      </c>
      <c r="E314" s="126" t="s">
        <v>326</v>
      </c>
      <c r="F314" s="126" t="s">
        <v>362</v>
      </c>
      <c r="G314" s="120" t="s">
        <v>326</v>
      </c>
      <c r="H314" s="120" t="s">
        <v>326</v>
      </c>
      <c r="I314" s="120" t="s">
        <v>326</v>
      </c>
      <c r="J314" s="120" t="s">
        <v>326</v>
      </c>
      <c r="K314" s="120" t="s">
        <v>326</v>
      </c>
      <c r="L314" s="120" t="s">
        <v>326</v>
      </c>
      <c r="M314" s="120" t="s">
        <v>326</v>
      </c>
      <c r="N314" s="120" t="s">
        <v>326</v>
      </c>
      <c r="O314" s="120" t="s">
        <v>326</v>
      </c>
      <c r="P314" s="120" t="s">
        <v>326</v>
      </c>
      <c r="Q314" s="120" t="s">
        <v>326</v>
      </c>
      <c r="R314" s="120" t="s">
        <v>326</v>
      </c>
      <c r="S314" s="120" t="s">
        <v>326</v>
      </c>
      <c r="T314" s="120" t="s">
        <v>326</v>
      </c>
    </row>
    <row r="315" spans="1:20" ht="32.25" customHeight="1" x14ac:dyDescent="0.2">
      <c r="A315" s="124" t="s">
        <v>361</v>
      </c>
      <c r="B315" s="124"/>
      <c r="C315" s="123" t="s">
        <v>326</v>
      </c>
      <c r="D315" s="123" t="s">
        <v>326</v>
      </c>
      <c r="E315" s="123" t="s">
        <v>326</v>
      </c>
      <c r="F315" s="123" t="s">
        <v>308</v>
      </c>
      <c r="G315" s="120">
        <v>-2279312</v>
      </c>
      <c r="H315" s="120">
        <v>-2279312</v>
      </c>
      <c r="I315" s="120" t="s">
        <v>326</v>
      </c>
      <c r="J315" s="120">
        <v>-1908768.3</v>
      </c>
      <c r="K315" s="120">
        <v>2279312</v>
      </c>
      <c r="L315" s="120">
        <v>2279312</v>
      </c>
      <c r="M315" s="120" t="s">
        <v>326</v>
      </c>
      <c r="N315" s="120">
        <v>1908768.3</v>
      </c>
      <c r="O315" s="120" t="s">
        <v>326</v>
      </c>
      <c r="P315" s="120" t="s">
        <v>326</v>
      </c>
      <c r="Q315" s="120" t="s">
        <v>326</v>
      </c>
      <c r="R315" s="120" t="s">
        <v>326</v>
      </c>
      <c r="S315" s="120" t="s">
        <v>326</v>
      </c>
      <c r="T315" s="120" t="s">
        <v>326</v>
      </c>
    </row>
    <row r="316" spans="1:20" ht="32.25" customHeight="1" x14ac:dyDescent="0.2">
      <c r="A316" s="125" t="s">
        <v>360</v>
      </c>
      <c r="B316" s="125"/>
      <c r="C316" s="121" t="s">
        <v>326</v>
      </c>
      <c r="D316" s="121" t="s">
        <v>326</v>
      </c>
      <c r="E316" s="121" t="s">
        <v>326</v>
      </c>
      <c r="F316" s="121" t="s">
        <v>359</v>
      </c>
      <c r="G316" s="120" t="s">
        <v>326</v>
      </c>
      <c r="H316" s="120" t="s">
        <v>326</v>
      </c>
      <c r="I316" s="120" t="s">
        <v>326</v>
      </c>
      <c r="J316" s="120" t="s">
        <v>326</v>
      </c>
      <c r="K316" s="120" t="s">
        <v>326</v>
      </c>
      <c r="L316" s="120" t="s">
        <v>326</v>
      </c>
      <c r="M316" s="120" t="s">
        <v>326</v>
      </c>
      <c r="N316" s="120" t="s">
        <v>326</v>
      </c>
      <c r="O316" s="120" t="s">
        <v>326</v>
      </c>
      <c r="P316" s="120" t="s">
        <v>326</v>
      </c>
      <c r="Q316" s="120" t="s">
        <v>326</v>
      </c>
      <c r="R316" s="120" t="s">
        <v>326</v>
      </c>
      <c r="S316" s="120" t="s">
        <v>326</v>
      </c>
      <c r="T316" s="120" t="s">
        <v>326</v>
      </c>
    </row>
    <row r="317" spans="1:20" ht="32.25" customHeight="1" x14ac:dyDescent="0.2">
      <c r="A317" s="125" t="s">
        <v>358</v>
      </c>
      <c r="B317" s="125"/>
      <c r="C317" s="121" t="s">
        <v>326</v>
      </c>
      <c r="D317" s="121" t="s">
        <v>326</v>
      </c>
      <c r="E317" s="121" t="s">
        <v>326</v>
      </c>
      <c r="F317" s="121" t="s">
        <v>357</v>
      </c>
      <c r="G317" s="120" t="s">
        <v>326</v>
      </c>
      <c r="H317" s="120" t="s">
        <v>326</v>
      </c>
      <c r="I317" s="120" t="s">
        <v>326</v>
      </c>
      <c r="J317" s="120" t="s">
        <v>326</v>
      </c>
      <c r="K317" s="120" t="s">
        <v>326</v>
      </c>
      <c r="L317" s="120" t="s">
        <v>326</v>
      </c>
      <c r="M317" s="120" t="s">
        <v>326</v>
      </c>
      <c r="N317" s="120" t="s">
        <v>326</v>
      </c>
      <c r="O317" s="120" t="s">
        <v>326</v>
      </c>
      <c r="P317" s="120" t="s">
        <v>326</v>
      </c>
      <c r="Q317" s="120" t="s">
        <v>326</v>
      </c>
      <c r="R317" s="120" t="s">
        <v>326</v>
      </c>
      <c r="S317" s="120" t="s">
        <v>326</v>
      </c>
      <c r="T317" s="120" t="s">
        <v>326</v>
      </c>
    </row>
    <row r="318" spans="1:20" ht="32.25" customHeight="1" x14ac:dyDescent="0.2">
      <c r="A318" s="124" t="s">
        <v>283</v>
      </c>
      <c r="B318" s="124"/>
      <c r="C318" s="123" t="s">
        <v>326</v>
      </c>
      <c r="D318" s="123" t="s">
        <v>326</v>
      </c>
      <c r="E318" s="123" t="s">
        <v>326</v>
      </c>
      <c r="F318" s="123" t="s">
        <v>356</v>
      </c>
      <c r="G318" s="120" t="s">
        <v>326</v>
      </c>
      <c r="H318" s="120" t="s">
        <v>326</v>
      </c>
      <c r="I318" s="120" t="s">
        <v>326</v>
      </c>
      <c r="J318" s="120" t="s">
        <v>326</v>
      </c>
      <c r="K318" s="120" t="s">
        <v>326</v>
      </c>
      <c r="L318" s="120" t="s">
        <v>326</v>
      </c>
      <c r="M318" s="120" t="s">
        <v>326</v>
      </c>
      <c r="N318" s="120" t="s">
        <v>326</v>
      </c>
      <c r="O318" s="120" t="s">
        <v>326</v>
      </c>
      <c r="P318" s="120" t="s">
        <v>326</v>
      </c>
      <c r="Q318" s="120" t="s">
        <v>326</v>
      </c>
      <c r="R318" s="120" t="s">
        <v>326</v>
      </c>
      <c r="S318" s="120" t="s">
        <v>326</v>
      </c>
      <c r="T318" s="120" t="s">
        <v>326</v>
      </c>
    </row>
    <row r="319" spans="1:20" ht="32.25" customHeight="1" x14ac:dyDescent="0.2">
      <c r="A319" s="124" t="s">
        <v>285</v>
      </c>
      <c r="B319" s="124"/>
      <c r="C319" s="123" t="s">
        <v>326</v>
      </c>
      <c r="D319" s="123" t="s">
        <v>326</v>
      </c>
      <c r="E319" s="123" t="s">
        <v>326</v>
      </c>
      <c r="F319" s="123" t="s">
        <v>355</v>
      </c>
      <c r="G319" s="120" t="s">
        <v>326</v>
      </c>
      <c r="H319" s="120" t="s">
        <v>326</v>
      </c>
      <c r="I319" s="120" t="s">
        <v>326</v>
      </c>
      <c r="J319" s="120" t="s">
        <v>326</v>
      </c>
      <c r="K319" s="120" t="s">
        <v>326</v>
      </c>
      <c r="L319" s="120" t="s">
        <v>326</v>
      </c>
      <c r="M319" s="120" t="s">
        <v>326</v>
      </c>
      <c r="N319" s="120" t="s">
        <v>326</v>
      </c>
      <c r="O319" s="120" t="s">
        <v>326</v>
      </c>
      <c r="P319" s="120" t="s">
        <v>326</v>
      </c>
      <c r="Q319" s="120" t="s">
        <v>326</v>
      </c>
      <c r="R319" s="120" t="s">
        <v>326</v>
      </c>
      <c r="S319" s="120" t="s">
        <v>326</v>
      </c>
      <c r="T319" s="120" t="s">
        <v>326</v>
      </c>
    </row>
    <row r="320" spans="1:20" ht="22.9" customHeight="1" x14ac:dyDescent="0.2">
      <c r="A320" s="122" t="s">
        <v>354</v>
      </c>
      <c r="B320" s="122"/>
      <c r="C320" s="121" t="s">
        <v>326</v>
      </c>
      <c r="D320" s="121" t="s">
        <v>326</v>
      </c>
      <c r="E320" s="121" t="s">
        <v>326</v>
      </c>
      <c r="F320" s="121" t="s">
        <v>326</v>
      </c>
      <c r="G320" s="120">
        <v>12876106.15</v>
      </c>
      <c r="H320" s="120">
        <v>12876106.15</v>
      </c>
      <c r="I320" s="120" t="s">
        <v>326</v>
      </c>
      <c r="J320" s="120">
        <v>2849363.45</v>
      </c>
      <c r="K320" s="120">
        <v>2745270</v>
      </c>
      <c r="L320" s="120">
        <v>2745270</v>
      </c>
      <c r="M320" s="120" t="s">
        <v>326</v>
      </c>
      <c r="N320" s="120">
        <v>-7553615.6299999999</v>
      </c>
      <c r="O320" s="120" t="s">
        <v>326</v>
      </c>
      <c r="P320" s="120">
        <v>15621376.15</v>
      </c>
      <c r="Q320" s="120">
        <v>15621376.15</v>
      </c>
      <c r="R320" s="120" t="s">
        <v>326</v>
      </c>
      <c r="S320" s="120">
        <v>-4704252.18</v>
      </c>
      <c r="T320" s="120" t="s">
        <v>326</v>
      </c>
    </row>
    <row r="321" spans="1:20" ht="22.9" customHeight="1" x14ac:dyDescent="0.2">
      <c r="A321" s="122" t="s">
        <v>353</v>
      </c>
      <c r="B321" s="122"/>
      <c r="C321" s="121" t="s">
        <v>326</v>
      </c>
      <c r="D321" s="121" t="s">
        <v>326</v>
      </c>
      <c r="E321" s="121" t="s">
        <v>326</v>
      </c>
      <c r="F321" s="121" t="s">
        <v>326</v>
      </c>
      <c r="G321" s="120" t="s">
        <v>326</v>
      </c>
      <c r="H321" s="120" t="s">
        <v>326</v>
      </c>
      <c r="I321" s="120" t="s">
        <v>326</v>
      </c>
      <c r="J321" s="120">
        <v>1270472.69</v>
      </c>
      <c r="K321" s="120" t="s">
        <v>326</v>
      </c>
      <c r="L321" s="120" t="s">
        <v>326</v>
      </c>
      <c r="M321" s="120" t="s">
        <v>326</v>
      </c>
      <c r="N321" s="120">
        <v>-7553615.6299999999</v>
      </c>
      <c r="O321" s="120" t="s">
        <v>326</v>
      </c>
      <c r="P321" s="120" t="s">
        <v>326</v>
      </c>
      <c r="Q321" s="120" t="s">
        <v>326</v>
      </c>
      <c r="R321" s="120" t="s">
        <v>326</v>
      </c>
      <c r="S321" s="120">
        <v>-6283142.9400000004</v>
      </c>
      <c r="T321" s="120" t="s">
        <v>326</v>
      </c>
    </row>
    <row r="322" spans="1:20" ht="13.7" customHeight="1" x14ac:dyDescent="0.2">
      <c r="A322" s="113" t="s">
        <v>326</v>
      </c>
      <c r="B322" s="113"/>
      <c r="C322" s="113"/>
      <c r="D322" s="113"/>
      <c r="E322" s="113"/>
      <c r="F322" s="113"/>
      <c r="G322" s="113"/>
      <c r="H322" s="113"/>
      <c r="I322" s="115" t="s">
        <v>326</v>
      </c>
      <c r="J322" s="115"/>
      <c r="K322" s="115"/>
      <c r="L322" s="113" t="s">
        <v>326</v>
      </c>
      <c r="M322" s="113"/>
      <c r="N322" s="113"/>
      <c r="O322" s="113"/>
      <c r="P322" s="113"/>
      <c r="Q322" s="113"/>
      <c r="R322" s="113"/>
      <c r="S322" s="113"/>
      <c r="T322" s="113"/>
    </row>
    <row r="323" spans="1:20" ht="13.7" customHeight="1" x14ac:dyDescent="0.2">
      <c r="A323" s="113" t="s">
        <v>326</v>
      </c>
      <c r="B323" s="113"/>
      <c r="C323" s="113"/>
      <c r="D323" s="113"/>
      <c r="E323" s="113"/>
      <c r="F323" s="113"/>
      <c r="G323" s="113"/>
      <c r="H323" s="113"/>
      <c r="I323" s="116" t="s">
        <v>326</v>
      </c>
      <c r="J323" s="116"/>
      <c r="K323" s="116"/>
      <c r="L323" s="113" t="s">
        <v>326</v>
      </c>
      <c r="M323" s="113"/>
      <c r="N323" s="113"/>
      <c r="O323" s="113"/>
      <c r="P323" s="113"/>
      <c r="Q323" s="113"/>
      <c r="R323" s="113"/>
      <c r="S323" s="113"/>
      <c r="T323" s="113"/>
    </row>
    <row r="324" spans="1:20" ht="12.95" customHeight="1" x14ac:dyDescent="0.2">
      <c r="A324" s="116" t="s">
        <v>774</v>
      </c>
      <c r="B324" s="116"/>
      <c r="C324" s="116"/>
      <c r="D324" s="116"/>
      <c r="E324" s="116"/>
      <c r="F324" s="116"/>
      <c r="G324" s="116"/>
      <c r="H324" s="116"/>
      <c r="I324" s="116"/>
      <c r="J324" s="116"/>
      <c r="K324" s="116"/>
      <c r="L324" s="117"/>
      <c r="M324" s="117"/>
      <c r="N324" s="117"/>
      <c r="O324" s="117"/>
      <c r="P324" s="117"/>
      <c r="Q324" s="117"/>
      <c r="R324" s="117"/>
      <c r="S324" s="117"/>
      <c r="T324" s="117"/>
    </row>
    <row r="325" spans="1:20" ht="13.7" customHeight="1" x14ac:dyDescent="0.2">
      <c r="A325" s="113"/>
      <c r="B325" s="113"/>
      <c r="C325" s="113"/>
      <c r="D325" s="113"/>
      <c r="E325" s="113"/>
      <c r="F325" s="113"/>
      <c r="G325" s="113"/>
      <c r="H325" s="113"/>
      <c r="I325" s="115"/>
      <c r="J325" s="115"/>
      <c r="K325" s="115"/>
      <c r="L325" s="113"/>
      <c r="M325" s="113"/>
      <c r="N325" s="113"/>
      <c r="O325" s="113"/>
      <c r="P325" s="113"/>
      <c r="Q325" s="113"/>
      <c r="R325" s="113"/>
      <c r="S325" s="113"/>
      <c r="T325" s="113"/>
    </row>
    <row r="326" spans="1:20" ht="23.25" customHeight="1" x14ac:dyDescent="0.2">
      <c r="A326" s="116"/>
      <c r="B326" s="116"/>
      <c r="C326" s="116"/>
      <c r="D326" s="116"/>
      <c r="E326" s="116"/>
      <c r="F326" s="116"/>
      <c r="G326" s="116"/>
      <c r="H326" s="116"/>
      <c r="I326" s="115"/>
      <c r="J326" s="115"/>
      <c r="K326" s="115"/>
      <c r="L326" s="117"/>
      <c r="M326" s="117"/>
      <c r="N326" s="117"/>
      <c r="O326" s="117"/>
      <c r="P326" s="117"/>
      <c r="Q326" s="117"/>
      <c r="R326" s="117"/>
      <c r="S326" s="117"/>
      <c r="T326" s="117"/>
    </row>
    <row r="327" spans="1:20" ht="13.7" customHeight="1" x14ac:dyDescent="0.2">
      <c r="A327" s="113" t="s">
        <v>326</v>
      </c>
      <c r="B327" s="113"/>
      <c r="C327" s="113"/>
      <c r="D327" s="113"/>
      <c r="E327" s="113"/>
      <c r="F327" s="113"/>
      <c r="G327" s="113"/>
      <c r="H327" s="113"/>
      <c r="I327" s="115" t="s">
        <v>326</v>
      </c>
      <c r="J327" s="115"/>
      <c r="K327" s="115"/>
      <c r="L327" s="113" t="s">
        <v>326</v>
      </c>
      <c r="M327" s="113"/>
      <c r="N327" s="113"/>
      <c r="O327" s="113"/>
      <c r="P327" s="113"/>
      <c r="Q327" s="113"/>
      <c r="R327" s="113"/>
      <c r="S327" s="113"/>
      <c r="T327" s="113"/>
    </row>
    <row r="328" spans="1:20" ht="13.7" customHeight="1" x14ac:dyDescent="0.2">
      <c r="A328" s="119" t="s">
        <v>326</v>
      </c>
      <c r="B328" s="119"/>
      <c r="C328" s="119"/>
      <c r="D328" s="119"/>
      <c r="E328" s="119"/>
      <c r="F328" s="119"/>
      <c r="G328" s="119"/>
      <c r="H328" s="119"/>
      <c r="I328" s="115" t="s">
        <v>326</v>
      </c>
      <c r="J328" s="115"/>
      <c r="K328" s="115"/>
      <c r="L328" s="113" t="s">
        <v>326</v>
      </c>
      <c r="M328" s="113"/>
      <c r="N328" s="113"/>
      <c r="O328" s="113"/>
      <c r="P328" s="113"/>
      <c r="Q328" s="113"/>
      <c r="R328" s="113"/>
      <c r="S328" s="113"/>
      <c r="T328" s="113"/>
    </row>
    <row r="329" spans="1:20" ht="325.35000000000002" customHeight="1" x14ac:dyDescent="0.2"/>
    <row r="330" spans="1:20" ht="68.650000000000006" customHeight="1" x14ac:dyDescent="0.2">
      <c r="B330" s="118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</row>
  </sheetData>
  <mergeCells count="360">
    <mergeCell ref="R9:R10"/>
    <mergeCell ref="A1:Q1"/>
    <mergeCell ref="R1:T1"/>
    <mergeCell ref="A2:Q2"/>
    <mergeCell ref="R2:T2"/>
    <mergeCell ref="A3:T3"/>
    <mergeCell ref="A4:T4"/>
    <mergeCell ref="A5:T5"/>
    <mergeCell ref="A6:T6"/>
    <mergeCell ref="A7:T7"/>
    <mergeCell ref="J9:J10"/>
    <mergeCell ref="K9:K10"/>
    <mergeCell ref="L9:L10"/>
    <mergeCell ref="M9:M10"/>
    <mergeCell ref="P9:P10"/>
    <mergeCell ref="Q9:Q10"/>
    <mergeCell ref="G8:J8"/>
    <mergeCell ref="K8:O8"/>
    <mergeCell ref="P8:T8"/>
    <mergeCell ref="N9:O9"/>
    <mergeCell ref="S9:T9"/>
    <mergeCell ref="A8:B10"/>
    <mergeCell ref="C8:F10"/>
    <mergeCell ref="G9:G10"/>
    <mergeCell ref="H9:H10"/>
    <mergeCell ref="I9:I10"/>
    <mergeCell ref="A27:B27"/>
    <mergeCell ref="A11:B11"/>
    <mergeCell ref="C11:F11"/>
    <mergeCell ref="A12:B12"/>
    <mergeCell ref="A13:B13"/>
    <mergeCell ref="A14:B14"/>
    <mergeCell ref="A15:B15"/>
    <mergeCell ref="A16:B16"/>
    <mergeCell ref="A17:B17"/>
    <mergeCell ref="A18:B18"/>
    <mergeCell ref="A35:B35"/>
    <mergeCell ref="A36:B36"/>
    <mergeCell ref="A19:B19"/>
    <mergeCell ref="A20:B20"/>
    <mergeCell ref="A21:B21"/>
    <mergeCell ref="A22:B22"/>
    <mergeCell ref="A23:B23"/>
    <mergeCell ref="A24:B24"/>
    <mergeCell ref="A25:B25"/>
    <mergeCell ref="A26:B26"/>
    <mergeCell ref="A43:B43"/>
    <mergeCell ref="A44:B44"/>
    <mergeCell ref="A45:B45"/>
    <mergeCell ref="A28:B28"/>
    <mergeCell ref="A29:B29"/>
    <mergeCell ref="A30:B30"/>
    <mergeCell ref="A31:B31"/>
    <mergeCell ref="A32:B32"/>
    <mergeCell ref="A33:B33"/>
    <mergeCell ref="A34:B34"/>
    <mergeCell ref="A37:B37"/>
    <mergeCell ref="A38:B38"/>
    <mergeCell ref="A39:B39"/>
    <mergeCell ref="A40:B40"/>
    <mergeCell ref="A41:B41"/>
    <mergeCell ref="A42:B42"/>
    <mergeCell ref="A63:B63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71:B71"/>
    <mergeCell ref="A72:B72"/>
    <mergeCell ref="A55:B55"/>
    <mergeCell ref="A56:B56"/>
    <mergeCell ref="A57:B57"/>
    <mergeCell ref="A58:B58"/>
    <mergeCell ref="A59:B59"/>
    <mergeCell ref="A60:B60"/>
    <mergeCell ref="A61:B61"/>
    <mergeCell ref="A62:B62"/>
    <mergeCell ref="A79:B79"/>
    <mergeCell ref="A80:B80"/>
    <mergeCell ref="A81:B81"/>
    <mergeCell ref="A64:B64"/>
    <mergeCell ref="A65:B65"/>
    <mergeCell ref="A66:B66"/>
    <mergeCell ref="A67:B67"/>
    <mergeCell ref="A68:B68"/>
    <mergeCell ref="A69:B69"/>
    <mergeCell ref="A70:B70"/>
    <mergeCell ref="A73:B73"/>
    <mergeCell ref="A74:B74"/>
    <mergeCell ref="A75:B75"/>
    <mergeCell ref="A76:B76"/>
    <mergeCell ref="A77:B77"/>
    <mergeCell ref="A78:B78"/>
    <mergeCell ref="A99:B99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107:B107"/>
    <mergeCell ref="A108:B108"/>
    <mergeCell ref="A91:B91"/>
    <mergeCell ref="A92:B92"/>
    <mergeCell ref="A93:B93"/>
    <mergeCell ref="A94:B94"/>
    <mergeCell ref="A95:B95"/>
    <mergeCell ref="A96:B96"/>
    <mergeCell ref="A97:B97"/>
    <mergeCell ref="A98:B98"/>
    <mergeCell ref="A115:B115"/>
    <mergeCell ref="A116:B116"/>
    <mergeCell ref="A117:B117"/>
    <mergeCell ref="A100:B100"/>
    <mergeCell ref="A101:B101"/>
    <mergeCell ref="A102:B102"/>
    <mergeCell ref="A103:B103"/>
    <mergeCell ref="A104:B104"/>
    <mergeCell ref="A105:B105"/>
    <mergeCell ref="A106:B106"/>
    <mergeCell ref="A109:B109"/>
    <mergeCell ref="A110:B110"/>
    <mergeCell ref="A111:B111"/>
    <mergeCell ref="A112:B112"/>
    <mergeCell ref="A113:B113"/>
    <mergeCell ref="A114:B114"/>
    <mergeCell ref="A135:B13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43:B143"/>
    <mergeCell ref="A144:B144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51:B151"/>
    <mergeCell ref="A152:B152"/>
    <mergeCell ref="A153:B153"/>
    <mergeCell ref="A136:B136"/>
    <mergeCell ref="A137:B137"/>
    <mergeCell ref="A138:B138"/>
    <mergeCell ref="A139:B139"/>
    <mergeCell ref="A140:B140"/>
    <mergeCell ref="A141:B141"/>
    <mergeCell ref="A142:B142"/>
    <mergeCell ref="A145:B145"/>
    <mergeCell ref="A146:B146"/>
    <mergeCell ref="A147:B147"/>
    <mergeCell ref="A148:B148"/>
    <mergeCell ref="A149:B149"/>
    <mergeCell ref="A150:B150"/>
    <mergeCell ref="A171:B171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79:B179"/>
    <mergeCell ref="A180:B180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87:B187"/>
    <mergeCell ref="A188:B188"/>
    <mergeCell ref="A189:B189"/>
    <mergeCell ref="A172:B172"/>
    <mergeCell ref="A173:B173"/>
    <mergeCell ref="A174:B174"/>
    <mergeCell ref="A175:B175"/>
    <mergeCell ref="A176:B176"/>
    <mergeCell ref="A177:B177"/>
    <mergeCell ref="A178:B178"/>
    <mergeCell ref="A181:B181"/>
    <mergeCell ref="A182:B182"/>
    <mergeCell ref="A183:B183"/>
    <mergeCell ref="A184:B184"/>
    <mergeCell ref="A185:B185"/>
    <mergeCell ref="A186:B186"/>
    <mergeCell ref="A207:B207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215:B215"/>
    <mergeCell ref="A216:B216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23:B223"/>
    <mergeCell ref="A224:B224"/>
    <mergeCell ref="A225:B225"/>
    <mergeCell ref="A208:B208"/>
    <mergeCell ref="A209:B209"/>
    <mergeCell ref="A210:B210"/>
    <mergeCell ref="A211:B211"/>
    <mergeCell ref="A212:B212"/>
    <mergeCell ref="A213:B213"/>
    <mergeCell ref="A214:B214"/>
    <mergeCell ref="A217:B217"/>
    <mergeCell ref="A218:B218"/>
    <mergeCell ref="A219:B219"/>
    <mergeCell ref="A220:B220"/>
    <mergeCell ref="A221:B221"/>
    <mergeCell ref="A222:B222"/>
    <mergeCell ref="A243:B243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51:B251"/>
    <mergeCell ref="A252:B252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59:B259"/>
    <mergeCell ref="A260:B260"/>
    <mergeCell ref="A261:B261"/>
    <mergeCell ref="A244:B244"/>
    <mergeCell ref="A245:B245"/>
    <mergeCell ref="A246:B246"/>
    <mergeCell ref="A247:B247"/>
    <mergeCell ref="A248:B248"/>
    <mergeCell ref="A249:B249"/>
    <mergeCell ref="A250:B250"/>
    <mergeCell ref="A253:B253"/>
    <mergeCell ref="A254:B254"/>
    <mergeCell ref="A255:B255"/>
    <mergeCell ref="A256:B256"/>
    <mergeCell ref="A257:B257"/>
    <mergeCell ref="A258:B258"/>
    <mergeCell ref="A279:B279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87:B287"/>
    <mergeCell ref="A288:B288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95:B295"/>
    <mergeCell ref="A296:B296"/>
    <mergeCell ref="A297:B297"/>
    <mergeCell ref="A280:B280"/>
    <mergeCell ref="A281:B281"/>
    <mergeCell ref="A282:B282"/>
    <mergeCell ref="A283:B283"/>
    <mergeCell ref="A284:B284"/>
    <mergeCell ref="A285:B285"/>
    <mergeCell ref="A286:B286"/>
    <mergeCell ref="A289:B289"/>
    <mergeCell ref="A290:B290"/>
    <mergeCell ref="A291:B291"/>
    <mergeCell ref="A292:B292"/>
    <mergeCell ref="A293:B293"/>
    <mergeCell ref="A294:B294"/>
    <mergeCell ref="A315:B315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I322:K322"/>
    <mergeCell ref="L322:T322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25:H325"/>
    <mergeCell ref="I325:K325"/>
    <mergeCell ref="L325:T325"/>
    <mergeCell ref="A316:B316"/>
    <mergeCell ref="A317:B317"/>
    <mergeCell ref="A318:B318"/>
    <mergeCell ref="A319:B319"/>
    <mergeCell ref="A320:B320"/>
    <mergeCell ref="A321:B321"/>
    <mergeCell ref="A322:H322"/>
    <mergeCell ref="A323:H323"/>
    <mergeCell ref="I323:K323"/>
    <mergeCell ref="L323:T323"/>
    <mergeCell ref="A324:H324"/>
    <mergeCell ref="I324:K324"/>
    <mergeCell ref="L324:T324"/>
    <mergeCell ref="B330:T330"/>
    <mergeCell ref="A326:H326"/>
    <mergeCell ref="I326:K326"/>
    <mergeCell ref="L326:T326"/>
    <mergeCell ref="A327:H327"/>
    <mergeCell ref="I327:K327"/>
    <mergeCell ref="L327:T327"/>
    <mergeCell ref="A328:H328"/>
    <mergeCell ref="I328:K328"/>
    <mergeCell ref="L328:T328"/>
  </mergeCells>
  <pageMargins left="0.39" right="0.39" top="0.39" bottom="0.39" header="0" footer="0"/>
  <pageSetup paperSize="9" orientation="landscape" horizontalDpi="300" verticalDpi="300" r:id="rId1"/>
  <rowBreaks count="9" manualBreakCount="9">
    <brk id="29" max="16383" man="1"/>
    <brk id="68" max="16383" man="1"/>
    <brk id="101" max="16383" man="1"/>
    <brk id="140" max="16383" man="1"/>
    <brk id="180" max="16383" man="1"/>
    <brk id="232" max="16383" man="1"/>
    <brk id="279" max="16383" man="1"/>
    <brk id="320" max="16383" man="1"/>
    <brk id="33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DBF77-5F5E-4D8C-86C5-497ADF40EF14}">
  <dimension ref="A1"/>
  <sheetViews>
    <sheetView view="pageBreakPreview" zoomScale="60"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Д О Д А Т О К </vt:lpstr>
      <vt:lpstr> зведена форма</vt:lpstr>
      <vt:lpstr>Аркуш3</vt:lpstr>
      <vt:lpstr>'Д О Д А Т О К '!Заголовки_для_друку</vt:lpstr>
      <vt:lpstr>'Д О Д А Т О К 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delux</cp:lastModifiedBy>
  <cp:lastPrinted>2020-01-24T06:37:23Z</cp:lastPrinted>
  <dcterms:created xsi:type="dcterms:W3CDTF">2020-01-11T07:15:52Z</dcterms:created>
  <dcterms:modified xsi:type="dcterms:W3CDTF">2021-02-05T10:31:17Z</dcterms:modified>
</cp:coreProperties>
</file>