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570" windowHeight="7845" tabRatio="594"/>
  </bookViews>
  <sheets>
    <sheet name="Навігація документом" sheetId="1" r:id="rId1"/>
    <sheet name="Загальна характеристика громади" sheetId="2" r:id="rId2"/>
    <sheet name="1.0. Опис громади" sheetId="3" r:id="rId3"/>
    <sheet name="2.0.Місцеве економічне середови" sheetId="4" r:id="rId4"/>
    <sheet name="3.0 Населення" sheetId="5" r:id="rId5"/>
    <sheet name="4.0. Трудові ресурси" sheetId="6" r:id="rId6"/>
    <sheet name="5.0.Ринки" sheetId="7" r:id="rId7"/>
    <sheet name="6.0.Економічна база" sheetId="8" r:id="rId8"/>
    <sheet name="7.0.Інфраструктура" sheetId="9" r:id="rId9"/>
    <sheet name="8.0.Комунікації та ком.посслуги" sheetId="10" r:id="rId10"/>
    <sheet name="9.0.Навколишнє середовище" sheetId="11" r:id="rId11"/>
    <sheet name="10.0.Життя в громаді" sheetId="12" r:id="rId12"/>
    <sheet name="11.0.Професійні послуги" sheetId="13" r:id="rId13"/>
    <sheet name="12.0.Соціальний капітал" sheetId="14" r:id="rId14"/>
    <sheet name="13.0 Місцеве самоврядування" sheetId="21" r:id="rId15"/>
    <sheet name="14.0.Податки" sheetId="16" r:id="rId16"/>
    <sheet name="15.0.Громадські організації в О" sheetId="17" r:id="rId17"/>
    <sheet name="16.0.Природні ресурси" sheetId="18" r:id="rId18"/>
    <sheet name="17.0.Стратегія розвитку ТГ" sheetId="19" r:id="rId19"/>
    <sheet name="18.0. SWOT аналіз" sheetId="20" r:id="rId20"/>
  </sheets>
  <calcPr calcId="152511"/>
</workbook>
</file>

<file path=xl/calcChain.xml><?xml version="1.0" encoding="utf-8"?>
<calcChain xmlns="http://schemas.openxmlformats.org/spreadsheetml/2006/main">
  <c r="I14" i="6" l="1"/>
  <c r="G14" i="6"/>
  <c r="G16" i="6"/>
  <c r="I13" i="6" l="1"/>
  <c r="I35" i="5" l="1"/>
  <c r="J34" i="5"/>
  <c r="K34" i="5" s="1"/>
  <c r="D55" i="19" l="1"/>
  <c r="A4" i="17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H11" i="12" l="1"/>
  <c r="H7" i="8" l="1"/>
  <c r="I7" i="8"/>
  <c r="G7" i="8"/>
  <c r="F9" i="5"/>
  <c r="D18" i="9" l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I15" i="6" l="1"/>
  <c r="I8" i="6"/>
  <c r="I9" i="6"/>
  <c r="I10" i="6"/>
  <c r="I11" i="6"/>
  <c r="I12" i="6"/>
  <c r="I7" i="6"/>
  <c r="H23" i="8"/>
  <c r="H24" i="8"/>
  <c r="H25" i="8"/>
  <c r="H26" i="8"/>
  <c r="H27" i="8"/>
  <c r="H28" i="8"/>
  <c r="H30" i="8"/>
  <c r="H22" i="8"/>
  <c r="F29" i="8"/>
  <c r="H29" i="8" s="1"/>
  <c r="I19" i="8"/>
  <c r="H19" i="8"/>
  <c r="G19" i="8"/>
  <c r="F19" i="8"/>
  <c r="I16" i="6" l="1"/>
  <c r="J16" i="6" s="1"/>
  <c r="D4" i="7"/>
  <c r="C4" i="6" l="1"/>
  <c r="D42" i="5"/>
  <c r="G42" i="5"/>
  <c r="D45" i="5"/>
  <c r="G45" i="5"/>
  <c r="O35" i="5" l="1"/>
  <c r="O36" i="5"/>
  <c r="M36" i="5"/>
  <c r="N34" i="5"/>
  <c r="O34" i="5" s="1"/>
  <c r="L35" i="5"/>
  <c r="M35" i="5" s="1"/>
  <c r="L34" i="5"/>
  <c r="M34" i="5" s="1"/>
  <c r="K35" i="5"/>
  <c r="K36" i="5"/>
  <c r="I36" i="5"/>
  <c r="H34" i="5"/>
  <c r="I34" i="5" s="1"/>
  <c r="G35" i="5"/>
  <c r="G36" i="5"/>
  <c r="F34" i="5"/>
  <c r="G34" i="5" s="1"/>
  <c r="D36" i="5"/>
  <c r="E36" i="5" s="1"/>
  <c r="D35" i="5"/>
  <c r="E35" i="5" s="1"/>
  <c r="D34" i="5"/>
  <c r="E34" i="5" s="1"/>
  <c r="E9" i="5"/>
  <c r="D9" i="5"/>
  <c r="C9" i="5"/>
  <c r="E7" i="4" l="1"/>
  <c r="E9" i="4"/>
  <c r="E10" i="4"/>
  <c r="E11" i="4"/>
  <c r="E12" i="4"/>
  <c r="D8" i="4"/>
  <c r="E8" i="4" s="1"/>
  <c r="E6" i="4"/>
  <c r="J7" i="13" l="1"/>
  <c r="D4" i="10"/>
  <c r="F7" i="8"/>
  <c r="F45" i="5"/>
  <c r="F42" i="5"/>
  <c r="E42" i="5"/>
</calcChain>
</file>

<file path=xl/comments1.xml><?xml version="1.0" encoding="utf-8"?>
<comments xmlns="http://schemas.openxmlformats.org/spreadsheetml/2006/main">
  <authors>
    <author>1</author>
  </authors>
  <commentList>
    <comment ref="I16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А інші 66% ??? Розшифруйте всі, вкажіть інші, ..Якщо це не зайняті вкажіть що це безробіття, в тому числі скільки офіційно зареєстрованих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D8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Чи є хоча  б комунальні розпочаті будівництва? Вкажіть форму власності і кількість. Якщо ні то ставте 0</t>
        </r>
      </text>
    </comment>
    <comment ref="N8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Щодо приватної :Вкажіть ,якщо є незакриті дозволи (рішення) на будівництво, що надані за період 22-24 роки. Або вкажіть що такі не надавались  вкажіть форму приватна і ставте 0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I61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Вкажіть кількість  ліжкомісць або планову кількість обслуговування населення. Можна зазначити наприклад з 1 до 2 тис обо інше</t>
        </r>
      </text>
    </comment>
  </commentList>
</comments>
</file>

<file path=xl/sharedStrings.xml><?xml version="1.0" encoding="utf-8"?>
<sst xmlns="http://schemas.openxmlformats.org/spreadsheetml/2006/main" count="1594" uniqueCount="1093">
  <si>
    <t xml:space="preserve">Зміст документу економічного профілю громади: </t>
  </si>
  <si>
    <t>1.0. Опис громади</t>
  </si>
  <si>
    <t xml:space="preserve">Загальна характеристика громади </t>
  </si>
  <si>
    <t>1. Опис громади</t>
  </si>
  <si>
    <t>№</t>
  </si>
  <si>
    <t xml:space="preserve">Поле </t>
  </si>
  <si>
    <t xml:space="preserve">Історія </t>
  </si>
  <si>
    <t xml:space="preserve">Опис </t>
  </si>
  <si>
    <t xml:space="preserve">Бачення громади та ключові цінності (Community Vision Statement and Core Values) </t>
  </si>
  <si>
    <t>Опис</t>
  </si>
  <si>
    <t xml:space="preserve">Традиції </t>
  </si>
  <si>
    <t>Географічне розташування</t>
  </si>
  <si>
    <t>Значення для субрегіону, області, країни</t>
  </si>
  <si>
    <t>Конкурентні переваги на фоні сусідів</t>
  </si>
  <si>
    <t>Соціальні зв'язки громади</t>
  </si>
  <si>
    <t>2. Місцеве економічне середовище</t>
  </si>
  <si>
    <t xml:space="preserve">3. Населення </t>
  </si>
  <si>
    <t xml:space="preserve">Адміністративний центр </t>
  </si>
  <si>
    <t>Кількість населення</t>
  </si>
  <si>
    <t>Код ЄДРПОУ</t>
  </si>
  <si>
    <t>Вік</t>
  </si>
  <si>
    <t>Місяць, Рік</t>
  </si>
  <si>
    <t xml:space="preserve">Опис події: </t>
  </si>
  <si>
    <t>Код КОАТУУ</t>
  </si>
  <si>
    <t xml:space="preserve">Кількість юридичних осіб </t>
  </si>
  <si>
    <t>Густота населення</t>
  </si>
  <si>
    <t>% зростання / зменшення населення за мінулий рік</t>
  </si>
  <si>
    <t xml:space="preserve">Кількість фізичних осіб підприємців </t>
  </si>
  <si>
    <t>Демографічні тенденції (опис)</t>
  </si>
  <si>
    <t xml:space="preserve">Вікова структура населення </t>
  </si>
  <si>
    <t>Моделі міграції</t>
  </si>
  <si>
    <t>4. Трудові ресурси</t>
  </si>
  <si>
    <t>Трудові ресурси за професіями та промисловістю</t>
  </si>
  <si>
    <t xml:space="preserve">Сфери зайнятості населення та частка по кожній сфері від загальної кількості зайнятих </t>
  </si>
  <si>
    <t>Тенденції зміни зайнятості</t>
  </si>
  <si>
    <t xml:space="preserve">Середня заробітня платня </t>
  </si>
  <si>
    <t xml:space="preserve">Зайнятість населення за видами діяльності </t>
  </si>
  <si>
    <t>5. Ринки</t>
  </si>
  <si>
    <t>Торгова площа</t>
  </si>
  <si>
    <t xml:space="preserve">Споживчий ринок </t>
  </si>
  <si>
    <t>Специфічні огляди сектору та перспективи</t>
  </si>
  <si>
    <t xml:space="preserve">Доходи бюджету в громаді </t>
  </si>
  <si>
    <t xml:space="preserve">Структура видатків бюджету в громаді </t>
  </si>
  <si>
    <t>Економічний прогноз та нові індустрії</t>
  </si>
  <si>
    <t>Інвестиції</t>
  </si>
  <si>
    <t xml:space="preserve">7. Інфраструктура </t>
  </si>
  <si>
    <t xml:space="preserve">Транспортна мережа та потужності </t>
  </si>
  <si>
    <t xml:space="preserve">8. Комунікації та комунальні послуги </t>
  </si>
  <si>
    <t xml:space="preserve">Водопостачання </t>
  </si>
  <si>
    <t>Поштова адреса</t>
  </si>
  <si>
    <t xml:space="preserve">Каналізація </t>
  </si>
  <si>
    <t xml:space="preserve">Офіційний е-мейл </t>
  </si>
  <si>
    <t xml:space="preserve">Очисні споруди </t>
  </si>
  <si>
    <t xml:space="preserve">Теплопостачання </t>
  </si>
  <si>
    <t xml:space="preserve">Управління поводження з побутовими відходами </t>
  </si>
  <si>
    <t xml:space="preserve">Контактні телефони </t>
  </si>
  <si>
    <t xml:space="preserve">9. Навколишнє середовище </t>
  </si>
  <si>
    <t>Землекористування та землеволодіння</t>
  </si>
  <si>
    <t>Голова</t>
  </si>
  <si>
    <t xml:space="preserve">Розвиток житлового будівництва </t>
  </si>
  <si>
    <t>Розвиток комерційного будівництва</t>
  </si>
  <si>
    <t>Житловий фонд громади</t>
  </si>
  <si>
    <t xml:space="preserve">10. Життя в громаді </t>
  </si>
  <si>
    <t xml:space="preserve">Назва населеного пункту </t>
  </si>
  <si>
    <t>Освітні послуги</t>
  </si>
  <si>
    <t xml:space="preserve">Безпека та захист </t>
  </si>
  <si>
    <t>Житло, здоров'я та оздоровлення</t>
  </si>
  <si>
    <t>Відпочинок, культурні та соціальні об'єкти</t>
  </si>
  <si>
    <t>Можливості для розміщення гостей у готелях, пансіонатах, турбазах, готелях</t>
  </si>
  <si>
    <t xml:space="preserve">Місткість споруд культурно-спортивного призначення </t>
  </si>
  <si>
    <t>Розвиток мережі зв'язку, наявність та якість доступу до Інтернет</t>
  </si>
  <si>
    <t>ПІБ Старости / Голови</t>
  </si>
  <si>
    <t>Адреса</t>
  </si>
  <si>
    <t>Email</t>
  </si>
  <si>
    <t xml:space="preserve">11. Професійні послуги </t>
  </si>
  <si>
    <t>12. Соціальний капітал</t>
  </si>
  <si>
    <t xml:space="preserve">13. Місцеве самоврядування </t>
  </si>
  <si>
    <t>Мер та Рада</t>
  </si>
  <si>
    <t>Муніципальні послуги</t>
  </si>
  <si>
    <t xml:space="preserve">Підтримка місцевого економічного розвитку </t>
  </si>
  <si>
    <t>14. Податки</t>
  </si>
  <si>
    <t xml:space="preserve">Ставки місцевих податків </t>
  </si>
  <si>
    <t>Ставки оренди землі</t>
  </si>
  <si>
    <t xml:space="preserve">Бачення громади </t>
  </si>
  <si>
    <t>Основні цінності</t>
  </si>
  <si>
    <t>Фокус місцевого економічного розвитку та стратегії</t>
  </si>
  <si>
    <t>Стратегічні та операційні цілі</t>
  </si>
  <si>
    <t>Джерела фінансування завдань</t>
  </si>
  <si>
    <t xml:space="preserve">18. SWOT аналіз </t>
  </si>
  <si>
    <t xml:space="preserve">№ </t>
  </si>
  <si>
    <t>Назва міста / селища побратима</t>
  </si>
  <si>
    <t xml:space="preserve">Країна </t>
  </si>
  <si>
    <t>Посилання на сайт</t>
  </si>
  <si>
    <t xml:space="preserve">Лого / Герб / Фото </t>
  </si>
  <si>
    <t xml:space="preserve">2.0. Місцеве економічне середовище </t>
  </si>
  <si>
    <t xml:space="preserve">Структура земельного фонду ОТГ </t>
  </si>
  <si>
    <t xml:space="preserve">Поле  </t>
  </si>
  <si>
    <t>Значення</t>
  </si>
  <si>
    <t>Назва</t>
  </si>
  <si>
    <t>Площа, га</t>
  </si>
  <si>
    <t>%</t>
  </si>
  <si>
    <t>Загальна площа земель</t>
  </si>
  <si>
    <t>Сільськогосподарські землі,
 у тому числі:</t>
  </si>
  <si>
    <t>Землі лісогосподарського призначення,
 у тому числі:</t>
  </si>
  <si>
    <t>Забудовані землі,
 у тому числі:</t>
  </si>
  <si>
    <t>землі житлової та громадської забудови</t>
  </si>
  <si>
    <t>землі промисловості, транспорту, зв’язку, енергетики, оборони та іншого призначення</t>
  </si>
  <si>
    <t>Землі рекреаційного призначення</t>
  </si>
  <si>
    <t>Води</t>
  </si>
  <si>
    <t>Землі запасу</t>
  </si>
  <si>
    <t>Промислові та комерційні землі</t>
  </si>
  <si>
    <t>Площа земельної ділянки</t>
  </si>
  <si>
    <t xml:space="preserve">Кадастровий номер </t>
  </si>
  <si>
    <t xml:space="preserve">Цільове призначення </t>
  </si>
  <si>
    <t xml:space="preserve">3.0.Населення (Population Profile) </t>
  </si>
  <si>
    <t>Вікові характеристики населення (Population Age Distribution, Density, Diversity and Growth)</t>
  </si>
  <si>
    <t xml:space="preserve">4.0 Характеристика та тенденції робочої сили (Labor Force Characteristics and Trends) </t>
  </si>
  <si>
    <t xml:space="preserve">Трудові ресурси за професіями та промисловістю (Labor Force by Occupation and Industry) </t>
  </si>
  <si>
    <t>Середній вік мешканця</t>
  </si>
  <si>
    <t>Кількість осіб на 1 кв. км</t>
  </si>
  <si>
    <t>% зростання / зменшення населення за минулий рік</t>
  </si>
  <si>
    <t>Очікуваний обсяг заробітньої плати для комфортного проживання у громаді»</t>
  </si>
  <si>
    <t>Чисельність населення, тис. осіб</t>
  </si>
  <si>
    <t xml:space="preserve">Таблиця </t>
  </si>
  <si>
    <t xml:space="preserve">Назва сфери / галузі зайнятості населення </t>
  </si>
  <si>
    <t>Загальна кількість зайнятих осіб</t>
  </si>
  <si>
    <t>Частка зайнятих, у %</t>
  </si>
  <si>
    <t>Чому відбулося зростання / зменшення населення</t>
  </si>
  <si>
    <t xml:space="preserve">Зайнятість та залученість (Employment and Participation) </t>
  </si>
  <si>
    <t>тис.осіб</t>
  </si>
  <si>
    <t>частка,%</t>
  </si>
  <si>
    <t xml:space="preserve">Усе населення </t>
  </si>
  <si>
    <t>Жінки</t>
  </si>
  <si>
    <t>Чоловіки</t>
  </si>
  <si>
    <t>…</t>
  </si>
  <si>
    <r>
      <t xml:space="preserve">&gt; введіть числове значення </t>
    </r>
    <r>
      <rPr>
        <sz val="11"/>
        <color rgb="FF999999"/>
        <rFont val="Calibri"/>
        <family val="2"/>
        <charset val="204"/>
      </rPr>
      <t>Приклад: 73 %</t>
    </r>
  </si>
  <si>
    <r>
      <t xml:space="preserve">&gt; введіть числове значення </t>
    </r>
    <r>
      <rPr>
        <sz val="11"/>
        <color rgb="FF999999"/>
        <rFont val="Calibri"/>
        <family val="2"/>
        <charset val="204"/>
      </rPr>
      <t>Приклад: 73 %</t>
    </r>
  </si>
  <si>
    <r>
      <t xml:space="preserve">&gt; введіть числове значення </t>
    </r>
    <r>
      <rPr>
        <sz val="11"/>
        <color rgb="FF999999"/>
        <rFont val="Calibri"/>
        <family val="2"/>
        <charset val="204"/>
      </rPr>
      <t>Приклад: 73 %</t>
    </r>
  </si>
  <si>
    <t>менше 15 років</t>
  </si>
  <si>
    <t>Державне управління</t>
  </si>
  <si>
    <t>Освіта</t>
  </si>
  <si>
    <t xml:space="preserve">Моделі міграції (Migration Patterns) </t>
  </si>
  <si>
    <t>Показники</t>
  </si>
  <si>
    <t>Народжені</t>
  </si>
  <si>
    <t>Померлі</t>
  </si>
  <si>
    <t>Природний приріст</t>
  </si>
  <si>
    <t>Прибулі</t>
  </si>
  <si>
    <t>Вибулі</t>
  </si>
  <si>
    <t>Сальдо міграції</t>
  </si>
  <si>
    <t>5.0. Ринки (Markets)  та Торгова площа</t>
  </si>
  <si>
    <t xml:space="preserve">Кількість зареєстрованих ринків </t>
  </si>
  <si>
    <t xml:space="preserve">Площа зареєстрованих ринків </t>
  </si>
  <si>
    <t>Кількість продуктових магазинів</t>
  </si>
  <si>
    <t>Кількість інших магазинів</t>
  </si>
  <si>
    <t xml:space="preserve">Кількість торгово-розважальних центрів </t>
  </si>
  <si>
    <t>Кількість супермаркетів</t>
  </si>
  <si>
    <t xml:space="preserve">Кількість закладів громадського харчування </t>
  </si>
  <si>
    <t>Ринок робочої сили</t>
  </si>
  <si>
    <t>Розташування</t>
  </si>
  <si>
    <t>Вид діяльності (основний)</t>
  </si>
  <si>
    <t xml:space="preserve">6.0 Економічна база, огляд та перспективи (Economic Base, Overview and Prospects) </t>
  </si>
  <si>
    <t xml:space="preserve">Специфічні огляди сектору та перспективи (Sector Specific Overviews and Outlooks) </t>
  </si>
  <si>
    <t>Особливості підприємств та промисловості громади, перспективи розвитку</t>
  </si>
  <si>
    <t>Усі суб'єкти ЄДРПОУ:</t>
  </si>
  <si>
    <t>з них СПД - юридичні особи *</t>
  </si>
  <si>
    <t xml:space="preserve">2. </t>
  </si>
  <si>
    <t>Фізичні особи-підприємці</t>
  </si>
  <si>
    <t>3.</t>
  </si>
  <si>
    <t>Податок на доходи фізичних осіб</t>
  </si>
  <si>
    <t>Єдиний податок (крім с/г виробників)</t>
  </si>
  <si>
    <t>Єдиний податок від с/г виробників</t>
  </si>
  <si>
    <t>Плата за землю</t>
  </si>
  <si>
    <t>Податок на нерухомість</t>
  </si>
  <si>
    <t>Акцизний збір</t>
  </si>
  <si>
    <t>інше</t>
  </si>
  <si>
    <t xml:space="preserve">Статті видатків </t>
  </si>
  <si>
    <t>Значення, млн. грн</t>
  </si>
  <si>
    <t xml:space="preserve">% </t>
  </si>
  <si>
    <t>Соціальний захист та соціальне забезпечення</t>
  </si>
  <si>
    <t>Житлово-комунальне господарство</t>
  </si>
  <si>
    <t>Культура і мистецтво</t>
  </si>
  <si>
    <t>Утримання закладів охорони здоров’я</t>
  </si>
  <si>
    <t>Дорожнє господарство</t>
  </si>
  <si>
    <t>Інші</t>
  </si>
  <si>
    <t>Усього видатків</t>
  </si>
  <si>
    <t xml:space="preserve">Економічний прогноз та нові індустрії (Economic Outlook and Emerging Industries) </t>
  </si>
  <si>
    <t xml:space="preserve">Можна використати наступну структуру таблиці: </t>
  </si>
  <si>
    <t>Кількість підприємств</t>
  </si>
  <si>
    <t xml:space="preserve">Назва підприємства </t>
  </si>
  <si>
    <t>Кількість працюючих</t>
  </si>
  <si>
    <t xml:space="preserve">7.0 Інфраструктура (Infrastructure) </t>
  </si>
  <si>
    <t xml:space="preserve">Транспортна мережа та потужності (Transportation Network and Capacities) </t>
  </si>
  <si>
    <t>Транспортна мережа та потужності</t>
  </si>
  <si>
    <t>Межа загального користування автодоріг (км)</t>
  </si>
  <si>
    <t xml:space="preserve">8.0. Комунікації та комунальні послуги (Communications and Utilities) </t>
  </si>
  <si>
    <t>Межа загального користування автодоріг з твердим покриттям (км)</t>
  </si>
  <si>
    <t>Протяжність мереж водопостачання, км.</t>
  </si>
  <si>
    <t xml:space="preserve">Стан мереж водопостачання </t>
  </si>
  <si>
    <t>Протяжність мереж водовідведення, км</t>
  </si>
  <si>
    <t>Споживання питної води, тис. м3– всього,
 у тому числі:</t>
  </si>
  <si>
    <t>- населення</t>
  </si>
  <si>
    <t>- підприємства</t>
  </si>
  <si>
    <t>Протяжність мереж каналізування, км</t>
  </si>
  <si>
    <t xml:space="preserve">Стан мереж каналізування </t>
  </si>
  <si>
    <t>Протяжність мереж теплопостачання, км</t>
  </si>
  <si>
    <t>Опалення, Гкал - всього,
 у тому числі:</t>
  </si>
  <si>
    <t>Перелік залізничних станцій та короткий опис кожної</t>
  </si>
  <si>
    <t xml:space="preserve">Перелік автостанцій та короткий опис кожної </t>
  </si>
  <si>
    <t xml:space="preserve">Пункт відправлення </t>
  </si>
  <si>
    <t xml:space="preserve">Час відправлення </t>
  </si>
  <si>
    <t xml:space="preserve">Кінцевий пункт прибуття </t>
  </si>
  <si>
    <t xml:space="preserve">Час прибуття в кінцевий пункт </t>
  </si>
  <si>
    <t xml:space="preserve">9. Навколишнє середовище (Environment) </t>
  </si>
  <si>
    <t>Стратегія розвитку територій, містобудівна документація</t>
  </si>
  <si>
    <t xml:space="preserve">Кількість, тип, вартість та форма власності зайнятого та вільного житла, обсяги незавершеного будівництва. </t>
  </si>
  <si>
    <t xml:space="preserve">Тип об'єкту житлового будівництва </t>
  </si>
  <si>
    <t xml:space="preserve">Кількість об'єктів у громаді </t>
  </si>
  <si>
    <t xml:space="preserve">Форма власності </t>
  </si>
  <si>
    <t>Середня вартість квадратного метра площі</t>
  </si>
  <si>
    <t xml:space="preserve">Кількість зайнятого житла </t>
  </si>
  <si>
    <t xml:space="preserve">Кількість вільного житла </t>
  </si>
  <si>
    <t>Обсяги незавершеного будівництва, кількість об'єктів</t>
  </si>
  <si>
    <t>Кількість, тип, вартість та форма власності на зайняту та вільну нерухомість, вільна земля для ведення комерційної діяльності, вартість землі</t>
  </si>
  <si>
    <t xml:space="preserve">Тип об'єкту комерційного будівництва </t>
  </si>
  <si>
    <t>Кількість вільних об'єктів комерційного будівництва</t>
  </si>
  <si>
    <t xml:space="preserve">Кількість зайнятих об'єктів комерційного будівництва </t>
  </si>
  <si>
    <t xml:space="preserve">Показники </t>
  </si>
  <si>
    <t>Заселені будинки разом</t>
  </si>
  <si>
    <t>у тому числі:</t>
  </si>
  <si>
    <t>- індивідуальні будинки</t>
  </si>
  <si>
    <t>- багатоквартирні будинки</t>
  </si>
  <si>
    <t>Житловий фонд, тис. кв. м загальної площі</t>
  </si>
  <si>
    <t>% помешкань, підключених до комунального водопостачання</t>
  </si>
  <si>
    <t>% помешкань, підключених до комунального газопостачання</t>
  </si>
  <si>
    <t>% помешкань, підключених до комунальної системи каналізації</t>
  </si>
  <si>
    <t>% помешкань, підключених до центрального опалення</t>
  </si>
  <si>
    <t xml:space="preserve">10. Життя в громаді  (Life in the Community) </t>
  </si>
  <si>
    <t xml:space="preserve">Освітні послуги (Educational Services) </t>
  </si>
  <si>
    <t>Тип навчальних закладів</t>
  </si>
  <si>
    <t xml:space="preserve">Коментар (якщо необхідно) </t>
  </si>
  <si>
    <t xml:space="preserve">Початкові навчальні заклади </t>
  </si>
  <si>
    <t>Середні навчальні заклади</t>
  </si>
  <si>
    <t>Вищі навчальні заклади</t>
  </si>
  <si>
    <t>Професійно-технічні навчальні заклади</t>
  </si>
  <si>
    <t>Заклади неформальної освіти</t>
  </si>
  <si>
    <t xml:space="preserve">Всього: </t>
  </si>
  <si>
    <t xml:space="preserve">Кількість дошкільних закладів, одиниць </t>
  </si>
  <si>
    <t>Кількість дітей в дошкільних закладах, тис. осіб</t>
  </si>
  <si>
    <t xml:space="preserve">Завантаженість дошкільних закладів (дітей на 100 місць) </t>
  </si>
  <si>
    <t>Кількість загальноосвітніх навчальних закладів, одиниць</t>
  </si>
  <si>
    <t>Кількість учнів у загальноосвітніх навчальних закладах, осіб</t>
  </si>
  <si>
    <t xml:space="preserve">Кількість вчителів у загальноосвітніх навчальних закладів, осіб </t>
  </si>
  <si>
    <t xml:space="preserve">Назва </t>
  </si>
  <si>
    <t xml:space="preserve">Місце розташування </t>
  </si>
  <si>
    <t>Рік побудови/ капремонту</t>
  </si>
  <si>
    <t>Проектна потужність</t>
  </si>
  <si>
    <t>Наповнюваність</t>
  </si>
  <si>
    <t>Основна проблема</t>
  </si>
  <si>
    <t>Вид послуги</t>
  </si>
  <si>
    <t xml:space="preserve">1.1. </t>
  </si>
  <si>
    <t xml:space="preserve">1.2. </t>
  </si>
  <si>
    <t xml:space="preserve">Назва навчального закладу </t>
  </si>
  <si>
    <t xml:space="preserve">Тип навчального закладу </t>
  </si>
  <si>
    <t xml:space="preserve">Назва напряму підготовки </t>
  </si>
  <si>
    <t xml:space="preserve">Назва спеціальностей, що входять до напряму підготовки </t>
  </si>
  <si>
    <t>Безпека та захист</t>
  </si>
  <si>
    <t>Кількість пожежних станцій</t>
  </si>
  <si>
    <t>Кількість поліцейських відділів</t>
  </si>
  <si>
    <t>Кількість підрозділів ДСНС</t>
  </si>
  <si>
    <t xml:space="preserve"> Житло, здоров'я та оздоровлення (Housing, Health and Wellness) </t>
  </si>
  <si>
    <t>Кількість житлових будинків</t>
  </si>
  <si>
    <t>Кількість ОСББ</t>
  </si>
  <si>
    <t>Кількість закладів охорони здоров'я</t>
  </si>
  <si>
    <t>Кількість закладів медико-соціальної допомоги</t>
  </si>
  <si>
    <t>Кількість санаторіїв</t>
  </si>
  <si>
    <t>Кількість бібліотек</t>
  </si>
  <si>
    <t>Кількість пам'яток природи</t>
  </si>
  <si>
    <t>Кількість пам'яток архітектури</t>
  </si>
  <si>
    <t xml:space="preserve">Кількість стадіонів </t>
  </si>
  <si>
    <t xml:space="preserve">Кількість спортивних майданчиків </t>
  </si>
  <si>
    <t>Кількість тренажерних залів</t>
  </si>
  <si>
    <t>Кількість дитячих майданчиків</t>
  </si>
  <si>
    <t xml:space="preserve">Відпочинок, культурні та соціальні об'єкти (Recreation, Cultural and Social Amenities) </t>
  </si>
  <si>
    <t>Кількість готелів</t>
  </si>
  <si>
    <t>Кількість закладів громадського харчування</t>
  </si>
  <si>
    <t>Кількість музеїв</t>
  </si>
  <si>
    <t>Кількість історичних пам'яток</t>
  </si>
  <si>
    <t>Кількість клубів, театрів, розважальних закладів</t>
  </si>
  <si>
    <t xml:space="preserve">Назва закладу </t>
  </si>
  <si>
    <t>Кількість ліжок</t>
  </si>
  <si>
    <t xml:space="preserve">Річна заповнюваність, % </t>
  </si>
  <si>
    <t xml:space="preserve">Санаторій </t>
  </si>
  <si>
    <t>Готель</t>
  </si>
  <si>
    <t>Хостел</t>
  </si>
  <si>
    <t>Приватні апартаменти</t>
  </si>
  <si>
    <t xml:space="preserve">Інше </t>
  </si>
  <si>
    <t>Назва споруди</t>
  </si>
  <si>
    <t xml:space="preserve">Місткість, осіб </t>
  </si>
  <si>
    <t xml:space="preserve">Події чи заходи, що викликають найбільший приплив гостей </t>
  </si>
  <si>
    <t xml:space="preserve">Назва спортивного об'єкту </t>
  </si>
  <si>
    <t>Соціальний капітал</t>
  </si>
  <si>
    <t xml:space="preserve">Середньомісячне число осіб, які використовують об'єкт </t>
  </si>
  <si>
    <t xml:space="preserve">Майданчики з тренажерним обладненням </t>
  </si>
  <si>
    <t>Футбольні поля</t>
  </si>
  <si>
    <t xml:space="preserve">Спортивні майданчики </t>
  </si>
  <si>
    <t xml:space="preserve">Спортивні майданчики за штучним покриттям </t>
  </si>
  <si>
    <t xml:space="preserve">Приміщення для фізкультурно-оздоровчих занять </t>
  </si>
  <si>
    <t xml:space="preserve">Спортивні зали </t>
  </si>
  <si>
    <t xml:space="preserve">Мережа зв'язку та Інтернет </t>
  </si>
  <si>
    <t xml:space="preserve">Адреса </t>
  </si>
  <si>
    <t xml:space="preserve">Кількість клієнтів </t>
  </si>
  <si>
    <t xml:space="preserve">Фінансова інфраструктура </t>
  </si>
  <si>
    <t xml:space="preserve">Фінансова інфраструктура відділення банків </t>
  </si>
  <si>
    <t xml:space="preserve">13. Місцеве самоврядування  (Local Government) </t>
  </si>
  <si>
    <t>Назва населено пункту</t>
  </si>
  <si>
    <t>ПІБ Старости/Голови</t>
  </si>
  <si>
    <t>e-mail</t>
  </si>
  <si>
    <t xml:space="preserve">Керівництво: </t>
  </si>
  <si>
    <t xml:space="preserve">Прізвище Ім'я По-батькові </t>
  </si>
  <si>
    <t>Підлеглі відділи / посади</t>
  </si>
  <si>
    <t xml:space="preserve">Муніципальні послуги (Municipal Services) </t>
  </si>
  <si>
    <t>Які адміністративні послуги надаються в громаді: перелік через кому</t>
  </si>
  <si>
    <t>Які зусилля влада докладає для підтримки МЕР</t>
  </si>
  <si>
    <t xml:space="preserve">Назва податку / збору </t>
  </si>
  <si>
    <t xml:space="preserve">База оподаткування </t>
  </si>
  <si>
    <t xml:space="preserve">Ставка податку </t>
  </si>
  <si>
    <t xml:space="preserve">Повна назва громадської організації </t>
  </si>
  <si>
    <t xml:space="preserve">ПІБ керівника </t>
  </si>
  <si>
    <t xml:space="preserve">Опис діяльності </t>
  </si>
  <si>
    <t>16.0. Природні ресурси</t>
  </si>
  <si>
    <t>Назва природного ресурсу</t>
  </si>
  <si>
    <t>Одиниці виміру</t>
  </si>
  <si>
    <t xml:space="preserve">Кількість </t>
  </si>
  <si>
    <t xml:space="preserve">Характеристика якості </t>
  </si>
  <si>
    <t>Посилання на зображення /карту</t>
  </si>
  <si>
    <t xml:space="preserve">1. </t>
  </si>
  <si>
    <t>4.</t>
  </si>
  <si>
    <t>5.</t>
  </si>
  <si>
    <t>6.</t>
  </si>
  <si>
    <t>Основна економічна діяльність громади</t>
  </si>
  <si>
    <t xml:space="preserve">СТРАТЕГІЧНІ ЦІЛІ - 1-й рівень / ТАКТИЧНІ ЦІЛІ - 2-й рівень  </t>
  </si>
  <si>
    <t>Стратегічна ціль</t>
  </si>
  <si>
    <t>Тактична ціль</t>
  </si>
  <si>
    <t xml:space="preserve">Показник / Дії </t>
  </si>
  <si>
    <t>1.1.</t>
  </si>
  <si>
    <t>1.2.</t>
  </si>
  <si>
    <t>1.3.</t>
  </si>
  <si>
    <t>2.1.</t>
  </si>
  <si>
    <t>2.2.</t>
  </si>
  <si>
    <t>2.3.</t>
  </si>
  <si>
    <t xml:space="preserve">Посилання на ресурс </t>
  </si>
  <si>
    <t>Опис особливостей співпраці</t>
  </si>
  <si>
    <t xml:space="preserve">Логотип донору/проекту/фонду </t>
  </si>
  <si>
    <t xml:space="preserve">Значення </t>
  </si>
  <si>
    <t xml:space="preserve">SWOT - Аналіз 
(зведений) </t>
  </si>
  <si>
    <t xml:space="preserve">STRANGTHS - Сильні сторони </t>
  </si>
  <si>
    <t>WEAKNESSES - Слабкі сторони</t>
  </si>
  <si>
    <t>OPPORTUNITIES - Можливості</t>
  </si>
  <si>
    <t>THREATS - Загрози</t>
  </si>
  <si>
    <t>Підвищення рівня життя мешканців шляхом покращення доступу до соціальних послуг, навчання, освіти, послуг громадської безпеки та відпочинку, які забезпечують комфортні умови життя в єдиній громаді</t>
  </si>
  <si>
    <t>Матеріальна стабільність</t>
  </si>
  <si>
    <t>Екологічне мислення</t>
  </si>
  <si>
    <t>Підвищення рівня доступності соціальних послуг</t>
  </si>
  <si>
    <t>Забезпечення доступу до якісної освіти</t>
  </si>
  <si>
    <t>Покращення громадської безпеки та правопорядку</t>
  </si>
  <si>
    <t>1.4.</t>
  </si>
  <si>
    <t>Просторовий розвиток та поліпшення якості громадських місць</t>
  </si>
  <si>
    <t>Активізація місцевої спільности та посилення процесу відновлення сіл на основі історичної та культурної спадщини</t>
  </si>
  <si>
    <t>Збереження та формування культурної ідентичності громади</t>
  </si>
  <si>
    <t>Розвиток громадянський компетенцій, забезпечення рівних прав і  можливостей жінок та чоловіків</t>
  </si>
  <si>
    <t>Включення (інклюзія) вразливих верст населення, зокрема осіб з інвалідністю</t>
  </si>
  <si>
    <t>Розширення і  покращення якості та енергоефективності комунальної інфраструктури, яка забезпечує підвищення комфорту проживання та посилення охорони здоров'я мешканців</t>
  </si>
  <si>
    <t>3.1.</t>
  </si>
  <si>
    <t>Покращення доступу до води та водопостачання</t>
  </si>
  <si>
    <t>3.2.</t>
  </si>
  <si>
    <t>Покращення дорожньої інфраструктури</t>
  </si>
  <si>
    <t>3.3.</t>
  </si>
  <si>
    <t>Зменшення рівня забруднення навколишнього середовища</t>
  </si>
  <si>
    <t>3.4.</t>
  </si>
  <si>
    <t>Забезпечення належного рівня охорони здоров'я мешканців громади</t>
  </si>
  <si>
    <t>3.5.</t>
  </si>
  <si>
    <t>Підвищення рівня енергоефективності громади</t>
  </si>
  <si>
    <t>Підтримка розвитку підприємництва на основі місцевих ресурсів та талантів</t>
  </si>
  <si>
    <t>4.1.</t>
  </si>
  <si>
    <t>Розвиток середнього та малого бізнесу</t>
  </si>
  <si>
    <t>4.2.</t>
  </si>
  <si>
    <t>Економічна активізація сільської місцевості</t>
  </si>
  <si>
    <t>4.3.</t>
  </si>
  <si>
    <t>Розвиток місцевої економіки на основі енергоефективних технологій та знань</t>
  </si>
  <si>
    <t>Кількість послуг ЦНАП;
Кількість адміністративних послуг, наданих ЦНАПом  онлайн</t>
  </si>
  <si>
    <t>Кількість нових і відремонтованих об'єктів овіти</t>
  </si>
  <si>
    <t>Створення Центру безпеки</t>
  </si>
  <si>
    <t>Кількість облаштованих місць;
Кількість об'єктів, пристосованих для старших  осіб та осіб з особливими потребами</t>
  </si>
  <si>
    <t>Кількість проектів, реалізованих за ініціативи мешканців та ініціативних груп</t>
  </si>
  <si>
    <t>Кількість культурних, рекреаційних, спортивних заходів; кількість створених туристичних продуктів</t>
  </si>
  <si>
    <t>Довжина відремонтованих доріг на території громади; довжина новозбудованих доріг на території громади; довжина нових та відремонтованих тротуарів та доріжок на території громади</t>
  </si>
  <si>
    <t>Кількість проведених навчань на тематику, пов'язану з екологією;
відсоток мешканців, охоплених розподільним збиранням сміття; 
кількість об'єктів інфраструктури для роздільного збирання сміття</t>
  </si>
  <si>
    <t>Кількість учасників навчань, пов'язаних з поширенням здорового способу життя;
число мешканців, охоплених скрінінгом хвороб серцево-судинної системи;
число мешканців, охоплених скрінінгом онкологічних хвороб.</t>
  </si>
  <si>
    <t>Кількість впроваджень сучасних IT  та енергозберігаючих технологій;
Кількість точок освітлення на 1000 мешканців</t>
  </si>
  <si>
    <t>Кількість суб'єктів господарювання, які діють на території громади;
площа інвестиційно розвинених території;
кількість новозареєстрованих суб'єктів господарювання</t>
  </si>
  <si>
    <t xml:space="preserve">Кількість працюючих (на тисячу мешканців);
кількість нових інвесторів, залучених громадою;
кількість реалізованих спільних проектів влади громади та бізнесу
</t>
  </si>
  <si>
    <t>Кількість культурних, рекреаційних, спортивних заходів, організованих владою громади спільно з іншими організаціями та інституціями</t>
  </si>
  <si>
    <t>Економічним потенціалом громади виступає: диференційована економічна діяльність МСП, здатність залучати зовнішні фонди, інвестиційна пропозиція постіндустріальних територій та проект будівництва портової інфраструктури в Мар'янському. Фермери мають шанс на зростання завдяки підтримці їх розвитку та розбудові зрошувальної інфраструктури, можливість якої розглядається владою громади.</t>
  </si>
  <si>
    <t>http://decentralization.gov.ua</t>
  </si>
  <si>
    <t>Озеленення та благоустрій громади</t>
  </si>
  <si>
    <t>Землі сільськогосподарського призначення</t>
  </si>
  <si>
    <t>Зниження чисельності народженності</t>
  </si>
  <si>
    <t>Залежність від соціальних виплат</t>
  </si>
  <si>
    <t>Велика кількість нарко-, -алко залежних</t>
  </si>
  <si>
    <t>Стадник Юлія Костянтинівна</t>
  </si>
  <si>
    <t>Представляє інтереси малого та середнього бізнесу, молоді, жінок, учасників АТО, ВПО</t>
  </si>
  <si>
    <t>Представляє інтереси ветеранів, учасників війни та праці, пенсіонерів</t>
  </si>
  <si>
    <t>‒</t>
  </si>
  <si>
    <t>Дніпропетровська область</t>
  </si>
  <si>
    <t>місто Зеленодольськ</t>
  </si>
  <si>
    <t>село Велика Костромка</t>
  </si>
  <si>
    <t>село Мар'янське</t>
  </si>
  <si>
    <t>velika.costromka@ukr.net</t>
  </si>
  <si>
    <t>marjansilrada@ukr.net</t>
  </si>
  <si>
    <t xml:space="preserve">Лозоплетіння </t>
  </si>
  <si>
    <t>Ковальство</t>
  </si>
  <si>
    <t>Ляльки-мотанки</t>
  </si>
  <si>
    <t>Приготування кропенників</t>
  </si>
  <si>
    <t>Кінні прогулянки</t>
  </si>
  <si>
    <t xml:space="preserve">Жовтень 2015 </t>
  </si>
  <si>
    <t>Січень 2017</t>
  </si>
  <si>
    <t>Квітень 2017</t>
  </si>
  <si>
    <t>Дошкільний навчальни заклад (ясла-садок) "Малятко"</t>
  </si>
  <si>
    <t>Зеленодольський професійний ліцей</t>
  </si>
  <si>
    <t>Заклад професійної (професійно-технічної) освіти</t>
  </si>
  <si>
    <t>Електрозварник ручного зварювання</t>
  </si>
  <si>
    <t>Електромонтер з обслуговування підстанції</t>
  </si>
  <si>
    <t>Електромонтажник силових мереж та електроустаткування</t>
  </si>
  <si>
    <t>Лицювальник-плиточник</t>
  </si>
  <si>
    <t>Штукатур</t>
  </si>
  <si>
    <t>Маляр</t>
  </si>
  <si>
    <t>1 профілакторій ДТЕК Криворізької ТЕС</t>
  </si>
  <si>
    <t>Зеленодольський центр первинної медико-санітарної допомоги</t>
  </si>
  <si>
    <t>Сільська лікарська амбулаторія загальної практики сімейної медицини с. Велика Костромка</t>
  </si>
  <si>
    <t>Сільська лікарська амбулаторія загальної практики сімейної медицини с. Мар'янське</t>
  </si>
  <si>
    <t>1 (профілакторій ДТЕК Криворізька ТЕС)</t>
  </si>
  <si>
    <t xml:space="preserve">КЗ «Палац культури «Ювілейний»
м. Зеленодольськ
</t>
  </si>
  <si>
    <t>Дитячо-юнацька спортивна школа</t>
  </si>
  <si>
    <t>орієнтовно 2000</t>
  </si>
  <si>
    <t>Районні, обласні змагання, спортивні турніри</t>
  </si>
  <si>
    <t>Загально-культурні заходи</t>
  </si>
  <si>
    <t>Концерти, фестивалі, вистави, спектаклі,  шкільні урочистості, загально-культурні заходи</t>
  </si>
  <si>
    <t>Офіційний сайт Зеленодольської міської ради</t>
  </si>
  <si>
    <t>Філія-Апостолівське відділення №3079 ВАТ «Державний ощадний банк України»</t>
  </si>
  <si>
    <t xml:space="preserve">м.Зеленодольськ,
вул.Спортивна, 10
</t>
  </si>
  <si>
    <t>Філіал відділення Ощадбанку</t>
  </si>
  <si>
    <t>с.В. Костромка, вул..Фартушного,19</t>
  </si>
  <si>
    <t>Ощадний банк філія 3079/023</t>
  </si>
  <si>
    <t>Понад 1,5 тис. осіб щомісячно</t>
  </si>
  <si>
    <t>Орієнтовно 700 осіб щомісячно</t>
  </si>
  <si>
    <t>Орієнтовно 700  осіб щомісячно</t>
  </si>
  <si>
    <t>с.Мар’янське вул. Тітова</t>
  </si>
  <si>
    <t>Залучення вітчизняного інвестора компанії ТОВ "НІБУЛОН" у с. Мар'янське та розпочато підготовчі роботи з будівництва перевантажувального терміналу зернових культур</t>
  </si>
  <si>
    <t>Площа буде відома після проведення інвентаризації земель ОТГ</t>
  </si>
  <si>
    <t>Зеленодольськ</t>
  </si>
  <si>
    <t>с.Велика Костромка</t>
  </si>
  <si>
    <t>с.Мар'янське</t>
  </si>
  <si>
    <t>Кількість працездатного населення (від 18 до 59 років)</t>
  </si>
  <si>
    <t>Енергетика</t>
  </si>
  <si>
    <t>Культура</t>
  </si>
  <si>
    <t>Комунальні підприємства</t>
  </si>
  <si>
    <t>Виконавчий комітет Зеленодольської міської ради</t>
  </si>
  <si>
    <t>КП "Зеленодольський міський водоканал"</t>
  </si>
  <si>
    <t>Дніпропетровська обл., м.Зеленодольськ, пл.Енергетиків,1
53860</t>
  </si>
  <si>
    <t>Дніпропетровська обл., м.Зеленодольськ, вул.Енергетична,15
53860</t>
  </si>
  <si>
    <t>Дніпропетровська обл., м.Зеленодольськ, вул.Садова,2
53860</t>
  </si>
  <si>
    <t>Електроенергетика</t>
  </si>
  <si>
    <t>Орган місцевого самоврядування</t>
  </si>
  <si>
    <t xml:space="preserve">Комунальні послуги </t>
  </si>
  <si>
    <t xml:space="preserve">КРИВОРІЗЬКА ТЕС ПАТ ДТЕК ДНІПРОЕНЕРГО </t>
  </si>
  <si>
    <t>Дніпропетровська обл., м.Зеленодольськ, пл.Енергетиків, 1</t>
  </si>
  <si>
    <t xml:space="preserve">Дніпропетровська обл., м.Зеленодольськ, вул.Садова,2 </t>
  </si>
  <si>
    <t>автомобільна дорога Т 0419</t>
  </si>
  <si>
    <t>автомобільні дороги Н23</t>
  </si>
  <si>
    <t>автомобільні дороги Т 0403</t>
  </si>
  <si>
    <t>ПМСД</t>
  </si>
  <si>
    <t>Амбулаторії</t>
  </si>
  <si>
    <t>Стоматологія</t>
  </si>
  <si>
    <t xml:space="preserve">1.3. </t>
  </si>
  <si>
    <t>Медичні</t>
  </si>
  <si>
    <t>Побутові</t>
  </si>
  <si>
    <t>Швейні послуги</t>
  </si>
  <si>
    <t>Шиномонтаж</t>
  </si>
  <si>
    <t>Фотопослуги</t>
  </si>
  <si>
    <t xml:space="preserve">Ритуальні послуги </t>
  </si>
  <si>
    <t>Нотаріальні послуги</t>
  </si>
  <si>
    <t>Поштові послуги</t>
  </si>
  <si>
    <t>Фінансово-консультаційні послуги</t>
  </si>
  <si>
    <t>Перший заступник міського голови</t>
  </si>
  <si>
    <t>Чудак Лариса Федорівна</t>
  </si>
  <si>
    <t>Начальник відділу житлово-комунального господарства, комунальної власності, інфраструктури</t>
  </si>
  <si>
    <t>Відділ з юридичних питань</t>
  </si>
  <si>
    <t xml:space="preserve">Інспектор з охорони праці </t>
  </si>
  <si>
    <t>Податок на нерухоме майно відмінне від земельної ділянки</t>
  </si>
  <si>
    <t>загальна площа об’єкта житлової та нежитлової нерухомості, в тому числі його часток</t>
  </si>
  <si>
    <t>Транспортний податок</t>
  </si>
  <si>
    <t>Єдиний податок</t>
  </si>
  <si>
    <t>Земельний податок</t>
  </si>
  <si>
    <t>нормативна грошова оцінка земельних ділянок з урахуванням коефіцієнта індексації, визначеного відповідно до порядку, встановленого цим розділом;
площа земельних ділянок, нормативну грошову оцінку яких не проведено.</t>
  </si>
  <si>
    <t>Туристичний збір</t>
  </si>
  <si>
    <t xml:space="preserve"> вартість усього періоду проживання (ночівлі) в місцях, визначених підпунктом 268.5.1 ст.268 ПКУ, за вирахуванням податку на додану вартість</t>
  </si>
  <si>
    <t>Для будівництва та обслуговування будівель громадських та релігійних організацій</t>
  </si>
  <si>
    <t>Для будівництва та обслуговування будівель кредитно-фінансових установ </t>
  </si>
  <si>
    <t xml:space="preserve">Для будівництва та обслуговування будівель закладів побутового обслуговування  </t>
  </si>
  <si>
    <t>Автостанції відсутні</t>
  </si>
  <si>
    <t xml:space="preserve">Виготовлений та затверджений генеральний план м.Зеленодольська. Проводяться роботи по виготовленню генерального плану с.Велика Костромка. </t>
  </si>
  <si>
    <t>1 ПМСД, 2 сільські лікарські амбулаторії</t>
  </si>
  <si>
    <t>Розвиток соціального капіталу, особистих людських компетенцій, підтримка місцевих ініціатив.</t>
  </si>
  <si>
    <t>Вапняк</t>
  </si>
  <si>
    <t>Дніпропетровська область, Апостолівський район, с.Мар'янське</t>
  </si>
  <si>
    <t>км кв</t>
  </si>
  <si>
    <t>Дніпропетровська область, Апостолівський район, м.Зеленодольськ</t>
  </si>
  <si>
    <t>га</t>
  </si>
  <si>
    <t>Зеленодольське водосховище, площа</t>
  </si>
  <si>
    <t>Основне призначення - охолодження Криворізької ТЕС</t>
  </si>
  <si>
    <t>Польща</t>
  </si>
  <si>
    <t>Банківські послуги</t>
  </si>
  <si>
    <t xml:space="preserve">Залізнична станція «Дубки» </t>
  </si>
  <si>
    <t>м.Зеленодольськ</t>
  </si>
  <si>
    <t>м.Кривий Ріг</t>
  </si>
  <si>
    <t>м.Дніпро</t>
  </si>
  <si>
    <t>м.Запоріжжя</t>
  </si>
  <si>
    <t>м.Первомайськ</t>
  </si>
  <si>
    <t>8.30</t>
  </si>
  <si>
    <t>12.40</t>
  </si>
  <si>
    <t>20.50</t>
  </si>
  <si>
    <t>Багатоповерхові житлові будинки</t>
  </si>
  <si>
    <t>Індивідуальні житлові будинки</t>
  </si>
  <si>
    <t>приватна</t>
  </si>
  <si>
    <t>комунальна</t>
  </si>
  <si>
    <t>місто Мщонув</t>
  </si>
  <si>
    <t>https://www.mszczonow.pl</t>
  </si>
  <si>
    <r>
      <rPr>
        <sz val="10"/>
        <color rgb="FF000000"/>
        <rFont val="Arial"/>
        <family val="2"/>
        <charset val="204"/>
      </rPr>
      <t>Передбачено співпрацю у таких напрямках:
- обмін досвідом щодо кращих практик місцевого самоврядування;
- культурна взаємна інтеграція (творчі колективи, спортивні команди, мистецькі проекти);
- спільне проведення міжнародинх виставок, ярмарок, конференцій, інших публічних заходів;
- сприяння налагодженню співпраці між представниками бізнесу м.Зеленодольська та м.Мщонув;
- спільна реалізація проектів соціально-економічного та культурного розвитку міст за рахунок грантових коштів від донорських організацій.</t>
    </r>
    <r>
      <rPr>
        <b/>
        <sz val="10"/>
        <color rgb="FF000000"/>
        <rFont val="Arial"/>
        <family val="2"/>
        <charset val="204"/>
      </rPr>
      <t xml:space="preserve">
</t>
    </r>
  </si>
  <si>
    <t>Україна</t>
  </si>
  <si>
    <t>burshtyn-rada.if.gov.ua</t>
  </si>
  <si>
    <t>Обмін кращими практиками місцевого самоврядування, підтримка та розвиток фестивального руху, спільна участь та реалізація проектів, організація спільних заходів (спорт, культура, освіта, молодіжний рух).</t>
  </si>
  <si>
    <t>Сім'я та культура стосунків</t>
  </si>
  <si>
    <t>Духовна спадщина</t>
  </si>
  <si>
    <t>Мир</t>
  </si>
  <si>
    <t>Висока якість життя</t>
  </si>
  <si>
    <t>у розмірі 0,5 відсотка - для внутрішнього туризму та 1 відсоток - для в’їзного туризму від розміру мінімальної заробітної плати, встановленої законом на 1 січня звітного (податкового) року, для однієї особи за одну добу тимчасового розміщення.</t>
  </si>
  <si>
    <t>Значення ТГ</t>
  </si>
  <si>
    <t>Назва ТГ</t>
  </si>
  <si>
    <t xml:space="preserve">Рік утворення ТГ </t>
  </si>
  <si>
    <t>Область ТГ</t>
  </si>
  <si>
    <t xml:space="preserve">Населені пункти ТГ </t>
  </si>
  <si>
    <t>м. Зеленодольськ (в т.ч. з с. Мала Костромка), адміністративний центр ТГ</t>
  </si>
  <si>
    <t xml:space="preserve">Логотип ТГ </t>
  </si>
  <si>
    <t>Зеленодольська міська  територіальна громада</t>
  </si>
  <si>
    <t xml:space="preserve">Загальна характеристика територіальної громади </t>
  </si>
  <si>
    <t xml:space="preserve">Площа га, загальна </t>
  </si>
  <si>
    <t>Невеселий Дмитро Юрійович</t>
  </si>
  <si>
    <t>Голова - Невеселий Дмитро Юрійович</t>
  </si>
  <si>
    <t>Староста - Шайтанова Ольга Дмитрівна</t>
  </si>
  <si>
    <t>53842, Дніпропетровська область, Криворізький район, с.Мар'янське, вул. Центральна, 96 а</t>
  </si>
  <si>
    <t>Староста - Недря Віктор Васильович</t>
  </si>
  <si>
    <t xml:space="preserve">Фестиваль музики та спорту  </t>
  </si>
  <si>
    <t>Залучення вітчизняного інвестора компанії ТОВ "СОЛАР ПАРК" будівництво сонячної електростанції в с.Мар'янське</t>
  </si>
  <si>
    <t>Червень 2019</t>
  </si>
  <si>
    <t>Розроблено та затверджено Стратегію сталого розвитку Зеленодольської міської ТГ на період 2018-2028 рр. в рамках Програми DOBRE</t>
  </si>
  <si>
    <t xml:space="preserve">Зеленодольська ТГ- громада міського типу, яка розташована у південно-західній частині Дніпропетровської області в межах Криворізього району. ЇЇ відділяє майже 490 км від Києва, 190 км від Дніпра, 45 км  від Кривого Рогу та 14 км в південно-західному напрямку від районної залізничної станції Апостолове. Громада утворена у 2015 році шляхом об'єднання сіл Мала Костромка, Велика Костромка, Мар'янське. Адміністративним центром ТГ виступає місто Зеленодолольськ, виникнення якого припадає на 1961 рік. Площа ТГ - 311,91 км 2. Село Велика Костромка розташовано 16 км. на південь від залізничної станції Апостолове на перетині залізничних ліній Нижньодніпровськ-Вузол-Снігурівка та Запоріжжя-Кривий Ріг. Село Мар’янське, яке знаходиться на відстані 36 км від центру ТГ. Село Мар'янське знаходиться на правому березі Каховського водосховища, за 25 км від районного центру – міста Апостолове та центру громади міста Зеленодольськ. На півдні межує з селищем Нововоронцовка Нововоронцовського району Херсонської області та на сході з селом Грушівка. Мар'янське розділене на дві частини великою затокою (колишня річка Тернівка). Біля села знаходиться вхідний каскад стратегічного водозабору для всього району – каналу Дніпро-Кривий Ріг. Через село проходять автомобільні дороги Н23 і Т 0403 – в напрямку на Кривий Ріг, Нікополь, Херсон, Миколаїв, Одесу. 
</t>
  </si>
  <si>
    <t xml:space="preserve">Потенціалом мешканців Зеленодольської ТГ перш за все виступає: високий рівень активності різних груп мешканців, постійні інвестиції в освіту, які підвищують рівень людського капіталу і мають наслідком гарні результати навчання, а також сильний розвиток традицій. Крім того, добре побудована спортивна пропозиція в різних дисдиплінах  і для різних вікових груп (байдарки, легка атлетика, футбол). Економічним потенціалом громади виступає диференційована економічна діяльність МСП, здатність залучати зовнішні фонди, інвестиційна пропозиція постіндустріальних територій на проект будівництва портової інфраструктури в с. Мар'янське. Фермери мають шанс на зростання завдяки підтримці їх розвитку та розбудові зрошувальної інфраструктури, можливість якої розглядається владою громади. </t>
  </si>
  <si>
    <t>місто Бурштин</t>
  </si>
  <si>
    <t>З початку повномасштабного вторгнення Зелеондольська міська територіальна громада активно працює в напрямку налагоджування зв'язків в тому числі міжнародних з громадами, організаціями, фондами з метою вирішення нагальних проблем, що виникають в наслідок військової агресії рф та задля реалізації спільних проєктів розвитку різного спрямування.</t>
  </si>
  <si>
    <t>Жовтень 2020</t>
  </si>
  <si>
    <t>Обрання міським головою Дмитра Невеселого, VIII скликання Зеленодольської міської ради</t>
  </si>
  <si>
    <t>місто Бенгтсфорс</t>
  </si>
  <si>
    <t>Швеція</t>
  </si>
  <si>
    <t xml:space="preserve">Налагодження співпраці в рамках проєкту Cities4Cities. </t>
  </si>
  <si>
    <t>місто Со</t>
  </si>
  <si>
    <t>Франція</t>
  </si>
  <si>
    <t>Налагодження співпраці в рамках проєкту Bridges of trust</t>
  </si>
  <si>
    <t>Створення Зеленодольської міської територіальної громади, до складу  якої входить м. Зеленодольськ, с.Мала Костромка, с.Велика Костромка та с. Мар'янське.</t>
  </si>
  <si>
    <t>10,038 Га</t>
  </si>
  <si>
    <t>1220385500:01:002:0078</t>
  </si>
  <si>
    <t>16.00 Землі запасу</t>
  </si>
  <si>
    <t>14,388 Га</t>
  </si>
  <si>
    <t>1220385500:02:002:0109</t>
  </si>
  <si>
    <t>1,1574 Га</t>
  </si>
  <si>
    <t>35,9426 Га</t>
  </si>
  <si>
    <t>1220385500:02:002:0110</t>
  </si>
  <si>
    <t>Земельна ділянка не оформлена</t>
  </si>
  <si>
    <t>60-89 років</t>
  </si>
  <si>
    <t xml:space="preserve">більше 90 років </t>
  </si>
  <si>
    <t>27-59 років</t>
  </si>
  <si>
    <t>18-26 років</t>
  </si>
  <si>
    <t>15-17 років</t>
  </si>
  <si>
    <t>ОМС</t>
  </si>
  <si>
    <t>Медицина</t>
  </si>
  <si>
    <t>Загальний обсяг торгової площі в ТГ, м2</t>
  </si>
  <si>
    <t>Разом:</t>
  </si>
  <si>
    <t>Суб'єкти господарської діяльності в ТГ</t>
  </si>
  <si>
    <t xml:space="preserve">&gt; Створити таблицю з переліком великих підприємств, які знаходяться в ТГ, з вказанням кількосіті працюючих по кожному підприємству.
 </t>
  </si>
  <si>
    <t>Великі підприємства, які знаходяться в ТГ</t>
  </si>
  <si>
    <t>Перелік трас національного та регіонального значення в ТГ</t>
  </si>
  <si>
    <t xml:space="preserve">Регулярні автобусні сполучення в ТГ </t>
  </si>
  <si>
    <t xml:space="preserve">Пункт прибуття в ТГ (назва автостанції станції) </t>
  </si>
  <si>
    <t>Час прибуття на з/д станцію в ТГ</t>
  </si>
  <si>
    <t>5.25</t>
  </si>
  <si>
    <t>8.25</t>
  </si>
  <si>
    <t>6.20</t>
  </si>
  <si>
    <t>7.50</t>
  </si>
  <si>
    <t>9.00</t>
  </si>
  <si>
    <t>11.30</t>
  </si>
  <si>
    <t>13.50</t>
  </si>
  <si>
    <t>17.30</t>
  </si>
  <si>
    <t>8.55</t>
  </si>
  <si>
    <t>11.55</t>
  </si>
  <si>
    <t>6.55</t>
  </si>
  <si>
    <t>9.20</t>
  </si>
  <si>
    <t>9.55</t>
  </si>
  <si>
    <t>10.30</t>
  </si>
  <si>
    <t>13.00</t>
  </si>
  <si>
    <t>14.10</t>
  </si>
  <si>
    <t>15.20</t>
  </si>
  <si>
    <t>19.00</t>
  </si>
  <si>
    <t>12.30</t>
  </si>
  <si>
    <t>16.00</t>
  </si>
  <si>
    <t>15.30</t>
  </si>
  <si>
    <t>7.45</t>
  </si>
  <si>
    <t>07.45</t>
  </si>
  <si>
    <t>09.15</t>
  </si>
  <si>
    <t>10.00</t>
  </si>
  <si>
    <t>12.00</t>
  </si>
  <si>
    <t>13.30</t>
  </si>
  <si>
    <t>14.00</t>
  </si>
  <si>
    <t>15.00</t>
  </si>
  <si>
    <t>20.30</t>
  </si>
  <si>
    <t>Велика Костромка</t>
  </si>
  <si>
    <t>16.30</t>
  </si>
  <si>
    <t>06.00</t>
  </si>
  <si>
    <t>06.30</t>
  </si>
  <si>
    <t>07.30</t>
  </si>
  <si>
    <t>легкові автомобілі, з року випуску яких минуло не більше п’яти років (включно) та середньоринкова вартість яких становить понад 375 розмірів мінімальної заробітної плати, встановленої законом на 1 січня поточного року</t>
  </si>
  <si>
    <t>м.Зеленодольськ, с.Мала Костромка: юридичні особи: житлова нерухомість 1% мінімальної заробітної  плати, встановленої законом на 1 січня поточного року нежитлова нерухомість 1% мінімальної заробітної  плати, встановленої законом на 1 січня поточного року фізичні особи:житлова нерухомість 0,25% мінімальної заробітної  плати, встановленої законом на 1 січня поточного року нежитлова нерухомість 0,5% мінімальної заробітної  плати, встановленої законом на 1 січня поточного року. с.Мар'янське, с.Велика Костромка : юридичні особи: житлова нерухомість 0,75% мінімальної заробітної  плати, встановленої законом на 1 січня поточного року нежитлова нерухомість 0,5% мінімальної заробітної  плати, встановленої законом на 1 січня поточного року фізичні особи:житлова нерухомість 0,25% мінімальної заробітної  плати, встановленої законом на 1 січня поточного року нежитлова нерухомість 0,25% мінімальної заробітної  плати, встановленої законом на 1 січня поточного року</t>
  </si>
  <si>
    <t xml:space="preserve">Посилання на рішення Зеленодольської міської ради </t>
  </si>
  <si>
    <r>
      <rPr>
        <b/>
        <u/>
        <sz val="10"/>
        <color rgb="FF000000"/>
        <rFont val="Arial"/>
        <family val="2"/>
        <charset val="204"/>
      </rPr>
      <t>І група</t>
    </r>
    <r>
      <rPr>
        <sz val="10"/>
        <color rgb="FF000000"/>
        <rFont val="Arial"/>
        <family val="2"/>
        <charset val="204"/>
      </rPr>
      <t xml:space="preserve"> 20 % від розміру прожиткового мінімуму для працездатних осіб  </t>
    </r>
    <r>
      <rPr>
        <b/>
        <u/>
        <sz val="10"/>
        <color rgb="FF000000"/>
        <rFont val="Arial"/>
        <family val="2"/>
        <charset val="204"/>
      </rPr>
      <t>ІІ група</t>
    </r>
    <r>
      <rPr>
        <sz val="10"/>
        <color rgb="FF000000"/>
        <rFont val="Arial"/>
        <family val="2"/>
        <charset val="204"/>
      </rPr>
      <t xml:space="preserve"> 15% розміру мінімальної заробітної плати </t>
    </r>
  </si>
  <si>
    <t>Для іншого сільськогосподарського призначення</t>
  </si>
  <si>
    <t>Землі житлової забудови</t>
  </si>
  <si>
    <t>Для будівництва і обслуговування будівель тимчасового проживання</t>
  </si>
  <si>
    <t>Для колективного гаражного будівництва</t>
  </si>
  <si>
    <t>Землі громадської забудови</t>
  </si>
  <si>
    <t>Для будівництва та обслуговування будівель закладів охорони здоров'я та соціальної допомоги</t>
  </si>
  <si>
    <t>Для будівництва та обслуговування будівель торгівлі</t>
  </si>
  <si>
    <t>Для будівництва та обслуговування об'єктів туристичної інфраструктури та закладів громадського харчування</t>
  </si>
  <si>
    <t>Для будівництва та обслуговування будівель ринкової інфраструктури</t>
  </si>
  <si>
    <t>Для будівництва та обслуговування інших будівель громадської забудови</t>
  </si>
  <si>
    <t>Для будівництва та обслуговування об'єктів фізичної культури і спорту</t>
  </si>
  <si>
    <t>Землі водного фонду (крім 10.04, 10.07)</t>
  </si>
  <si>
    <t>Для експлуатації та догляду за гідротехнічними, іншими водогосподарськими спорудами і каналами</t>
  </si>
  <si>
    <t>Для рибогосподарських потреб</t>
  </si>
  <si>
    <t>Землі промисловості (крім 11.02)</t>
  </si>
  <si>
    <t>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</si>
  <si>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Землі транспорту (крім 12.08)</t>
  </si>
  <si>
    <t>Для розміщення та експлуатації будівель і споруд додаткових транспортних послуг та допоміжних операцій</t>
  </si>
  <si>
    <t>Землі зв'язку</t>
  </si>
  <si>
    <t>Землі енергетики</t>
  </si>
  <si>
    <t>Для ведення товарного сільськогосподарського виробництва</t>
  </si>
  <si>
    <t>Для ведення фермерського господарства</t>
  </si>
  <si>
    <t>Для індивідуального садівництва</t>
  </si>
  <si>
    <t>1 (2,8*)</t>
  </si>
  <si>
    <t>с.Велика Костромка, с.Мар'янське</t>
  </si>
  <si>
    <t xml:space="preserve"> "Оренди землі" </t>
  </si>
  <si>
    <t>Населення, осіб</t>
  </si>
  <si>
    <t>Нестача спеціалістів, потреба в автономії  закладу в частині теплопостачання, водопостачання, енергопостачання (котельня, скважина, встановлення сонячної станції)</t>
  </si>
  <si>
    <t>Велика, стара, неефективна будівля, нестача спеціалістів (потреба в встановленні модульної  амбулаторії та забезпеченні її автономно</t>
  </si>
  <si>
    <t xml:space="preserve">Центр культури та дозвілля
с. Велика Костромка
</t>
  </si>
  <si>
    <t>Центр культури та дозвілля с.Мар'янське</t>
  </si>
  <si>
    <t>Телеграм-канал "Зеленодольська міська ТГ"</t>
  </si>
  <si>
    <t>https://facebook.com/zelenodolskagromada/</t>
  </si>
  <si>
    <t>https://zelenodolsk.otg.dp.gov.ua</t>
  </si>
  <si>
    <t>Тип сполучення  "Київстар", швидкість – 50-100 Мбит/с</t>
  </si>
  <si>
    <t>Тип сполучення «ПРОСТОНЕТ», швидкість – 50-100 Мбит/с</t>
  </si>
  <si>
    <t>ТОВ "Лілія – до 100 Мбит/с;</t>
  </si>
  <si>
    <t>-</t>
  </si>
  <si>
    <t xml:space="preserve">    -</t>
  </si>
  <si>
    <t>Один з навчальних закладів має дві філії</t>
  </si>
  <si>
    <t>Заклади дошкільної освіти</t>
  </si>
  <si>
    <t>Один із закладів структурний підрозділ гімназії - дошкільне відділення)</t>
  </si>
  <si>
    <t xml:space="preserve"> Заклад дошкільної освіти (ясла-садок) «Росинка» </t>
  </si>
  <si>
    <t>Заклад дошкільної освіти (ясла-садок) "Попелюшка"</t>
  </si>
  <si>
    <t>Заклад дошкільної освіти (ясла-садок) "Журавка"</t>
  </si>
  <si>
    <t>Заклад дошкільної освіти (ясла-садок) "Дзвіночок"</t>
  </si>
  <si>
    <t>Великокостромська гімназія (структурний підрозділ дошкільне відділення)</t>
  </si>
  <si>
    <t>Забезпечення автономності водо-тепло-електропостачання, заходи з енергоефективності будівлі</t>
  </si>
  <si>
    <t>Заклад потребує відновлення, зруйнований внаслідок ракетної атакти армії російської федерації</t>
  </si>
  <si>
    <t>53860, Дніпропетровська область, Криворізькийрайон, м. Зеленодольськ, вул. Сонячна, 6</t>
  </si>
  <si>
    <t>53860, Дніпропетровська область, Криворізькийрайон, м. Зеленодольськ, вул. Світанкова, 13</t>
  </si>
  <si>
    <t>53860, Дніпропетровська область, Криворізькийрайон, м. Зеленодольськ, вул.Енергетична, 26 а</t>
  </si>
  <si>
    <t>53842, Дніпропетровська область, Криворізькийрайон, с. Мар'янське, вул. Тернівка, 46</t>
  </si>
  <si>
    <t>53842, Дніпропетровська область, Криворізькийрайон, с. Мар'янське, вул. Прибалочна, 24</t>
  </si>
  <si>
    <t>53860, Дніпропетровська область, Криворізькийрайон, м.Зеленодольськ, вул. Спортивна, 10</t>
  </si>
  <si>
    <t>Дніпропетровська область,Криворізькийрайон, с. Велика Костромка, вул. Лікарняна, 8</t>
  </si>
  <si>
    <t>53842, Дніпропетровська область, Криворізькийрайон, с. Мар'янське, вул. Тернівка, 98</t>
  </si>
  <si>
    <t>53861, Дніпропетровська область, Криворізькийрайон, с.Велика Костромка, вул. Фартушного, 21</t>
  </si>
  <si>
    <t>Зеленодольський ліцей Зеленодольської міської ради Дніпропетровської області</t>
  </si>
  <si>
    <t>Зеленодольський ліцей№2 Зеленодольської міської ради Дніпропетровської області</t>
  </si>
  <si>
    <t>Мар’янський ліцей Зеленодолської міської ради Дніпропетровської області</t>
  </si>
  <si>
    <t>Мар’янська гімназія Зеленодольської міської ради Дніпропетровської області</t>
  </si>
  <si>
    <r>
      <t>Зеленодольська початкова школа-</t>
    </r>
    <r>
      <rPr>
        <b/>
        <sz val="10"/>
        <color rgb="FF000000"/>
        <rFont val="Arial"/>
        <family val="2"/>
        <charset val="204"/>
      </rPr>
      <t xml:space="preserve">філія </t>
    </r>
    <r>
      <rPr>
        <sz val="10"/>
        <color rgb="FF000000"/>
        <rFont val="Arial"/>
        <family val="2"/>
        <charset val="204"/>
      </rPr>
      <t>Зеленодольського ліцею №2 Зеленодольської міської ради Дніпропетровської області</t>
    </r>
  </si>
  <si>
    <r>
      <t xml:space="preserve"> Великокостромська гімназія – </t>
    </r>
    <r>
      <rPr>
        <b/>
        <sz val="10"/>
        <color rgb="FF000000"/>
        <rFont val="Arial"/>
        <family val="2"/>
        <charset val="204"/>
      </rPr>
      <t>філія</t>
    </r>
    <r>
      <rPr>
        <sz val="10"/>
        <color rgb="FF000000"/>
        <rFont val="Arial"/>
        <family val="2"/>
        <charset val="204"/>
      </rPr>
      <t xml:space="preserve"> Зеленодольської міської ради Дніпропетровської області</t>
    </r>
  </si>
  <si>
    <t>9.1</t>
  </si>
  <si>
    <t>9.2</t>
  </si>
  <si>
    <t>Зеленодольський ліцей №1 Зеленодольської міської ради Дніпропетровської області</t>
  </si>
  <si>
    <t>53860, Україна, Дніпропетровська область, Криворізький район, м. Зеленодольськ, вул. Спортивна, буд.3</t>
  </si>
  <si>
    <t xml:space="preserve">53861, Україна, Дніпропетровська область, Криворізький район, с. Велика Костромка, вул. Фартушного, буд.21 </t>
  </si>
  <si>
    <t>53860, Україна, Дніпропетровська область, Криворізький район, м. Зеленодольськ, вул. Світанкова, буд.7</t>
  </si>
  <si>
    <t>53842, Україна, Дніпропетровська   область, Криворізький район, с. Мар'янське , вул. Шкільна, буд.10б</t>
  </si>
  <si>
    <t>53842, Україна, Дніпропетровська область, Криворізький район, с. Мар'янське , вул. Центральна, буд.99б</t>
  </si>
  <si>
    <t>Облаштування укриття, забезпечення автономності водо-тепло-електропостачання, заходи з енергоефективності будівлі</t>
  </si>
  <si>
    <t>Облаштування укриття в молодшому корпусі ліцею, забезпечення автономності водо-тепло-електропостачання, заходи з енергоефективності будівлі</t>
  </si>
  <si>
    <t>«Реконструкція Зеленодольського ліцею №2 під опорний заклад освіти в м.Зеленодольськ»</t>
  </si>
  <si>
    <t>Послуги салонів краси</t>
  </si>
  <si>
    <t>В м. Зеленодольську у 2023 запрацював Центр активності громадян, на базі якого проводиться значна кількість різноманітних заходів - жіночі бранчі, заходи для дітей з психологічного розвантаження, навчання з основ ком'ютерної грамотності для людей похилого віку та ін.</t>
  </si>
  <si>
    <t>В 2023 в м.Зеленодольську розпочав роботу Молодіжний простір - місце, де молодь може збиратися, генерувати нові ідеї, писати проєкти та якісно проводити своє дозвілля. Представники молодіжної ради розробили насичену програму заходів на рік відповідно до потреб  та запитів самої молоді.</t>
  </si>
  <si>
    <t>Агенція місцевого економічного розвитку</t>
  </si>
  <si>
    <t>Активності для різних вікових груп</t>
  </si>
  <si>
    <t>Молодіжна рада</t>
  </si>
  <si>
    <t>Залучення молоді до вирішення проблемних питань громади та реалізації молодіжних ініціатив і різноманітних проєктів розвитку</t>
  </si>
  <si>
    <t>Волонтерство</t>
  </si>
  <si>
    <t>З початком повномасштабної війни на території громади активно розвивається волонтерство</t>
  </si>
  <si>
    <t xml:space="preserve">м.Зеленодольськ включно з с.Мала Костромка </t>
  </si>
  <si>
    <t>−</t>
  </si>
  <si>
    <t>vk-zmr@ukr.net</t>
  </si>
  <si>
    <t>Шайтанова Ольга Дмитрівна</t>
  </si>
  <si>
    <t>Недря Віктор Васильвич</t>
  </si>
  <si>
    <t>Зеленодольський міський голова</t>
  </si>
  <si>
    <t>Секретар</t>
  </si>
  <si>
    <t>Цицюра Ольга Володимирівна</t>
  </si>
  <si>
    <t>Відділ освіти, культури, спорту та роботи з молоддю, відділ соціального захисту ита охорони здоров'я, служба у справах дітей</t>
  </si>
  <si>
    <t xml:space="preserve">Магдін Євген Миколайович
</t>
  </si>
  <si>
    <t>Відділ ЖКГ, відділ земельних відносин, відділ будівництва та інвестицій, відділ з юридичних питань, відділ архітектури та інспекції державного архітектурно-будівельного контролю, відділ мобілізаційної роботи, цивільного захисту та військового обліку, спеціаліст  цифрового розвитку та інформаційних технологій І категорії</t>
  </si>
  <si>
    <t>Заступник міського голови з фінансових питань-головний бухгалтер</t>
  </si>
  <si>
    <t>Відділ соціально-економічного розвитку та міжнародного  співробітництва, централізована бухгалтерія</t>
  </si>
  <si>
    <t>Керуючий справами (секретар) виконкому</t>
  </si>
  <si>
    <t xml:space="preserve">Буніна Олена Анатоліївна
</t>
  </si>
  <si>
    <t>Відділ (центр) надання адміністративних послуг, реєстраційнаслужба</t>
  </si>
  <si>
    <t>Шайтанова О., Недря В.</t>
  </si>
  <si>
    <t>velika.costromka@ukr.net, marjansilrada@ukr.net</t>
  </si>
  <si>
    <t xml:space="preserve">Начальник </t>
  </si>
  <si>
    <t>Головний спеціаліст (вакансія)</t>
  </si>
  <si>
    <t xml:space="preserve">Водій автотранспортних засобів ІІ класу </t>
  </si>
  <si>
    <t xml:space="preserve">Зеленодольським ЦНАПом надається 447 адміністративних послуг, більш детальний перелік можна дізнатися  звернувшись безпосередньо до ЦНАПу. Основні: 1. Адміністративні послуги з напрямку державної реєстрації актів цивільного стану; 2.Адміністративні послуги у сфері житлових питань; 3.Адміністративні послуги Міністерства внутрішніх справ України; 4. Адміністративні послуги з напрямку державної рєстрації рехових прав на нерухоме майно та їх обтяжень; 5. Адміністративні послуги з напрямку державної реєстрації юридичних осіб та осіб-підприємців; 6 .Адміністративні послуги з напрямку реєстрації фізичних осіб; 7. Адміністративні послуги у сфері архівної справи; 8. Адміністративні послуги у сфері торгівельної діяяльності; 9. Адміністративні послуги у сфері землеустрою; 10. Адміністративні послуги з напрямку соціального захисту населення: 11. Комплексна послуга "Я-Ветеран" та ін. </t>
  </si>
  <si>
    <t>Розробка відповідної Програми, співфінансування та реалізація проєктів МЕР, співпраця та залучення місцевого бізнесу до життя в громаді, спільні тренінги, навчання</t>
  </si>
  <si>
    <t>ГО спрямована на реалізацію проєктів розвитку громади</t>
  </si>
  <si>
    <t>ГРОМАДСЬКА ОРГАНІЗАЦІЯ "ОБ'ЄДНАННЯ АКТИВІСТІВ ТЕРИТОРІАЛЬНОЇ ГРОМАДИ СЕЛА ВЕЛИКА КОСТРОМКА"</t>
  </si>
  <si>
    <t>ГРОМАДСЬКА ОРГАНІЗАЦІЯ "ДИТЯЧА ОРГАНIЗАЦIЯ "ЗЕЛЕНОДОЛЬСЬКИЙ ЗОРЕПАД"</t>
  </si>
  <si>
    <t>ЗЕЛЕНОДОЛЬСЬКА ТЕРИТОРІАЛЬНА ГРОМАДСЬКА ОРГАНІЗАЦІЯ ПЕНСІОНЕРІВ "ВЕТЕРАН"</t>
  </si>
  <si>
    <t>ГРОМАДСЬКА ОРГАНІЗАЦІЯ "ДИТЯЧА ОРГАНІЗАЦІЯ "ЗЕРНЯТКО" АПОСТОЛІВСЬКОГО РАЙОНУ ДНІПРОПЕТРОВСЬКОЇ ОБЛАСТІ"</t>
  </si>
  <si>
    <t>ГРОМАДСЬКА ОРГАНІЗАЦІЯ "ЗЕЛЕНОДОЛЬСЬКЕ ТОВАРИСТВО РИБАЛОК"</t>
  </si>
  <si>
    <t>ГРОМАДСЬКА ОРГАНІЗАЦІЯ "СПОРТИВНИЙ КЛУБ ХУДОЖНЬОЇ ГІМНАСТИКИ ПРЕМ'ЄРА"</t>
  </si>
  <si>
    <t>ГРОМАДСЬКА ОРГАНІЗАЦІЯ "ПАСІЧНИКИ АПОСТОЛІВСЬКОГО РАЙОНА ДНІПРОПЕТРОВСЬКОЇ ОБЛАСТІ"</t>
  </si>
  <si>
    <t>ГРОМАДСЬКА ОРГАНІЗАЦІЯ "ПОБРАТИМИ ВОЇНІВ АТО ЗЕЛЕНОДОЛЬСЬКОЇ ОБ'ЄДНАНОЇ ТЕРИТОРІАЛЬНОЇ ГРОМАДИ"</t>
  </si>
  <si>
    <t>АПОСТОЛІВСЬКА РАЙОННА ГРОМАДСЬКА ОРГАНІЗАЦІЯ "ПРАВОЗАХИСНЕ КОЗАЦЬКЕ ТОВАРИСТВО "БАЗАВЛУЦЬКА СІЧ" ДНІПРОПЕТРОВСЬКОЇ ОБЛАСТІ</t>
  </si>
  <si>
    <t>ФАРТУШНА ВІРА ВІКТОРІВНА</t>
  </si>
  <si>
    <t>МАГЕРА ОЛЕНА ВАСИЛІВНА</t>
  </si>
  <si>
    <t>ГУЗЄВА ЛЮДМИЛА ВАСИЛІВНА</t>
  </si>
  <si>
    <t>ПУГАЧ ТЕТЯНА ЛЕОНІДІВНА</t>
  </si>
  <si>
    <t>РУДИЧ СЕРГІЙ АНДРІЙОВИЧ</t>
  </si>
  <si>
    <t>ХІЩЕНКО МАРИНА ОЛЕКСАНДРІВНА</t>
  </si>
  <si>
    <t>КУЦАК ІГОР ВОЛОДИМИРОВИЧ</t>
  </si>
  <si>
    <t>РЯБОВОЛ ОЛЕКСАНДР ОЛЕКСАНДРОВИЧ</t>
  </si>
  <si>
    <t>ПАВЛЮЧЕНКО МИКОЛА ПЕТРОВИЧ</t>
  </si>
  <si>
    <t>Тип водопостачання в ТГ</t>
  </si>
  <si>
    <t>Об'єм водопостачання в ТГ, м.куб</t>
  </si>
  <si>
    <t xml:space="preserve">Якість водопостачання в ТГ </t>
  </si>
  <si>
    <t>Обсяг поточної каналізаційної системи в ТГ, м.куб</t>
  </si>
  <si>
    <t xml:space="preserve">Кількість очисних споруд в ТГ </t>
  </si>
  <si>
    <t xml:space="preserve">Стан очисних споруд в ТГ </t>
  </si>
  <si>
    <t xml:space="preserve">Описати потужність та повненість полігонів ТПВ у ТГ </t>
  </si>
  <si>
    <t>Відсоток домогосподарст в ТГ, які мають договір на вивезення ТПВ</t>
  </si>
  <si>
    <t>Кількість сміттєсортувальних станцій в ТГ</t>
  </si>
  <si>
    <t>Потребують ремонту та частково заміни</t>
  </si>
  <si>
    <t>Мережі водопостачання потребують реконструкції</t>
  </si>
  <si>
    <t>Станом на 01.07.2024 року в Зеленодольській міській ТГ існує проблема з питним водопостачанням в звязку з підривом дамби Каховської ГЕС. Є обєктивна потреба в бурінні свердловин по всій території громади та реконструкція існуючої системи водопідготовки та водопостачання</t>
  </si>
  <si>
    <t>Існує об'єктивна потреба в реконструкції БОС</t>
  </si>
  <si>
    <t>Станом на 01.07.2024 року в Зеленодольській міській ТГ провадиться робота по охопленню 100% домогосподарств договорами на управління відходами</t>
  </si>
  <si>
    <t>Охоплення домогосподарств договорами на управління відходами, співробітництво між громадами</t>
  </si>
  <si>
    <t xml:space="preserve"> Землі сільськогосподарського призначення 0,3% НГО Землі житлової забудови 0,1% НГО Землі громадської забудови  від 0,1 до 3% НГОЗемлі лісогосподарського призначення 3% НГО Землі водного фонду 1%НГО Землі промисловості від 1 до 3% Землі транспорту від 2 до 3% НГО Землі зв'язку від 2 до 3% НГО Землі енергетики 3% від НГО.</t>
  </si>
  <si>
    <t>ГРОМАДСЬКА ОРГАНІЗАЦІЯ  "РУШІЇ ЗМІН"</t>
  </si>
  <si>
    <t>ГАЛКІН ОЛЕКСАНДР</t>
  </si>
  <si>
    <t>БЛАГОДІЙНА ОРГАНІЗАЦІЯ  "БФ"ДРУГИЙ ВИМІР"</t>
  </si>
  <si>
    <t>МАЖАРА ВОЛОДИМИР ВІКТОРОВИЧ</t>
  </si>
  <si>
    <t>Зоозахист</t>
  </si>
  <si>
    <t>Патріотичне виховання, відновлення традицій</t>
  </si>
  <si>
    <t>Представляє інтереси учасників АТО</t>
  </si>
  <si>
    <t>Представляє інтереси пасічників</t>
  </si>
  <si>
    <t>Розвиток та популяризаці спорту</t>
  </si>
  <si>
    <t>Представляє інтереси рибалок громади</t>
  </si>
  <si>
    <t>Розвиток дитячої творчості</t>
  </si>
  <si>
    <t>Представляє інтереси мешканців с.Велика Костромка</t>
  </si>
  <si>
    <t>БЛАГОДІЙНИЙ ФОНД "АГЕНЦІЯ МІСЦЕВОГО ЕКОНОМІЧНОГО РОЗВИТКУ М.ЗЕЛЕНОДОЛЬСЬК"</t>
  </si>
  <si>
    <t>В звязку з військовою агресією російської федерації, внаслідок теракту на дамбі Каховської ГЕС громада переживає справжній екоцид. Знищено Каховське водосховище.</t>
  </si>
  <si>
    <t>Програма U-LEAD з ЄВРОПОЮ</t>
  </si>
  <si>
    <t>People in need</t>
  </si>
  <si>
    <t>Caritas</t>
  </si>
  <si>
    <t>Червоний Хрест</t>
  </si>
  <si>
    <t>ADRA</t>
  </si>
  <si>
    <t>МОМ</t>
  </si>
  <si>
    <t>GIZ</t>
  </si>
  <si>
    <t>SIDA</t>
  </si>
  <si>
    <t>Сприяння реформі децентралізації, матеріально-технічна допомога, навчання для спеціалістів</t>
  </si>
  <si>
    <t>Гуманітарна допомога, матеріали для відновлення пошкодженого житла, соціальні перевзення</t>
  </si>
  <si>
    <t>Фонд Східна Європа, EGAP</t>
  </si>
  <si>
    <t>Український фонд соціальних інвестицій</t>
  </si>
  <si>
    <t>БФ "НЕБО УКРАЇНИ"</t>
  </si>
  <si>
    <t>Arche Nova в Україні</t>
  </si>
  <si>
    <t>БФ «ГОЛОСИ ДІТЕЙ</t>
  </si>
  <si>
    <t xml:space="preserve">БЛАГОДІЙНИЙ ФОНД «ПОСМІШКА ЮА»
</t>
  </si>
  <si>
    <t xml:space="preserve">Допомога мешканцям громади у відновлені житла та інша гуманітарна допомога, допомога із забезпеченням питною водою </t>
  </si>
  <si>
    <t xml:space="preserve">17.0. Стратегія розвитку ТГ: </t>
  </si>
  <si>
    <t xml:space="preserve">Стратегія подальшого розвитку ТГ, її особливості та пріорітетні галузі </t>
  </si>
  <si>
    <t>Перелік цінностей ТГ</t>
  </si>
  <si>
    <t>Довжина каналізаційної та водопровідної мережі на території ТГ; довжина відремонтованих водопровідних мереж</t>
  </si>
  <si>
    <t>Кількість мешканців, які користуються сільськогосподарськими консультаційними постугами;
кількість працевлаштованих мешканців на підприємствах, які діють на теоиторії ТГ</t>
  </si>
  <si>
    <t>Назва донору/проекту/фонду ТГ</t>
  </si>
  <si>
    <t>Забруднення земель громади вибухонебезпечними предметами</t>
  </si>
  <si>
    <t>Інтеграція ВПО в спільноту громади</t>
  </si>
  <si>
    <t>Виїзд мешканців закордон</t>
  </si>
  <si>
    <t>Безпосередня близькість громади до лінії фронту</t>
  </si>
  <si>
    <t xml:space="preserve">Онлайн навчання, через відсутність укриттів </t>
  </si>
  <si>
    <t>Відсутність альернативної системи теплопостачання</t>
  </si>
  <si>
    <t>Відсутність альтернативної системи водозабезпечення</t>
  </si>
  <si>
    <t>Військові дії, обстріли території</t>
  </si>
  <si>
    <t>Незадовільний стан дорожнього покриття</t>
  </si>
  <si>
    <t>Матеріальна база ПМСД</t>
  </si>
  <si>
    <t>Енергозбереження / енергоефективність, автономія комунальних закладів</t>
  </si>
  <si>
    <t xml:space="preserve">Співпраця ОМС з благодійними фондами, організаціями, проєктами, в тому числі міжнародними </t>
  </si>
  <si>
    <t>Досвід в реалізації інвестиційних проєктів та проєктів розвитку</t>
  </si>
  <si>
    <t>Відкриті до співпраці ОМС</t>
  </si>
  <si>
    <t>Активна Молодіжна рада</t>
  </si>
  <si>
    <t>Досвід антикризового менеджменту ОМС</t>
  </si>
  <si>
    <t>Активізація міжнародної співпраці</t>
  </si>
  <si>
    <t>Залучення позабюджетних коштів для подолання наслідків війни та реалізації проєктів</t>
  </si>
  <si>
    <t>Залучення на територію громади релокованого бізнесу, сприяння відкриттю бізнесу на території громади</t>
  </si>
  <si>
    <t>Монопрофільність економіки</t>
  </si>
  <si>
    <t>Покращення ефективності управління комунальними підприємствами громади</t>
  </si>
  <si>
    <t>Ймовірність руйнування та зупинення підприємства енергогенерації, найбільшого платника податків та єдиного джерела теплопостачання в м.Зеленодольськ</t>
  </si>
  <si>
    <t>Зниження рівня купівельної спроможності громадян</t>
  </si>
  <si>
    <t>Рекреаційна зона, створення інклюзивного простору для реабілітації військових та людей, що постраждали від війни</t>
  </si>
  <si>
    <t>Капітальний ремонт дорожніх шляхів</t>
  </si>
  <si>
    <t>Покращення умов надання первинної медичної допомоги у міській лікарській амбулаторії Зеленодольського ЦПМСД</t>
  </si>
  <si>
    <t>Матеріальна допомога населенню, сприяння у відновленні житла людей, матеріально-технічна допомога, допомога із забезпеченням питною водою</t>
  </si>
  <si>
    <t>Начання , матеріально-технічна допомога, допомога мешканцям громади</t>
  </si>
  <si>
    <t>Просування енергоефективності та імплементації Директиви ЄС про енергоефективність в Україні</t>
  </si>
  <si>
    <t>Розвиток електронного врядування. Матеріально-технічна допомога</t>
  </si>
  <si>
    <t>Екстренні заходи через підтоплення південних регіонів України внаслідок аварії на дамбі м.Нова Каховка"</t>
  </si>
  <si>
    <t>Міжсекторальна підтримка людей, які постраждали внаслідок бойових дій 
у південних та східних областях України</t>
  </si>
  <si>
    <t>Психологічного розвантаження дітей та облаштування приміщень для провдення занять</t>
  </si>
  <si>
    <t xml:space="preserve">Список донорів/проектів/фондів ТГ
</t>
  </si>
  <si>
    <t>Сприяння реформі децентралізації, матеріально-технічна допомога, навчання для спеціалістів, налагодження міжнародної співпраці в рамках "Bridges of trust"</t>
  </si>
  <si>
    <t>https://www.sida.se/en/sidas-international-work/countries-and-regions/ukraine</t>
  </si>
  <si>
    <t>Робота в напрямку міжнародної співпраці та розвитку</t>
  </si>
  <si>
    <t>USAID Програма DOBRE</t>
  </si>
  <si>
    <t>https://u-lead.org.ua</t>
  </si>
  <si>
    <t>https://www.peopleinneed.net</t>
  </si>
  <si>
    <t>https://eef.org.ua</t>
  </si>
  <si>
    <t>https://caritas.ua</t>
  </si>
  <si>
    <t>https://redcross.org.ua</t>
  </si>
  <si>
    <t>https://www.giz.de/en/worldwide/32413.html</t>
  </si>
  <si>
    <t>https://ukraine.iom.int/uk</t>
  </si>
  <si>
    <t>https://usif.ua</t>
  </si>
  <si>
    <t>https://www.facebook.com/groups/neboukrainu/?locale=uk_UA</t>
  </si>
  <si>
    <t>Допомога з питним водопостачанням в громаді</t>
  </si>
  <si>
    <t>https://voices.org.ua</t>
  </si>
  <si>
    <t>https://www.posmishka.org.ua</t>
  </si>
  <si>
    <t>Березень 2022</t>
  </si>
  <si>
    <t>Створення місцевого добровольчого формування територіальної оборони</t>
  </si>
  <si>
    <t>Квітень 2023</t>
  </si>
  <si>
    <t>Створення Молодіжної ради при Зеленодольській міській раді</t>
  </si>
  <si>
    <t>Червень 2024</t>
  </si>
  <si>
    <t>Участь у конференції з відновлення України в Берліні та презентація Зеленодольської громади</t>
  </si>
  <si>
    <t>Червень 2023</t>
  </si>
  <si>
    <t>Січень 2024</t>
  </si>
  <si>
    <t>Громада доєднується до проєкту CLIR Інклюзивне відновлення за лідерства громад</t>
  </si>
  <si>
    <t>Активізація роботи громади в напрямку міжнародного співробітництва (Швеція, Франція)</t>
  </si>
  <si>
    <t>Листопад 2023</t>
  </si>
  <si>
    <t>Громада долучається до проєкту "Справедлива трансформація вугільних регіонів"</t>
  </si>
  <si>
    <t xml:space="preserve">Проєкти громади, що потребують залучення інвестицій розміщенні на порталі DREAM </t>
  </si>
  <si>
    <t xml:space="preserve"> https://dream.gov.ua/ua/community/62223?fromUri=/communities&amp;fromFilter[location]=UA12060130000012028</t>
  </si>
  <si>
    <t>CLIR</t>
  </si>
  <si>
    <t>Інклюзивне відновлення за лідерства громад»</t>
  </si>
  <si>
    <t>Міста побратими ТГ</t>
  </si>
  <si>
    <t>Структура земельного фонду ТГ</t>
  </si>
  <si>
    <t>Промислові та комерційні землі в ТГ</t>
  </si>
  <si>
    <t>Чисельність населення за кожним населеним пунктом, що входить до складу ТГ</t>
  </si>
  <si>
    <t>Ринок робочої сили: Найбільші роботодавці в ТГ</t>
  </si>
  <si>
    <t>Види бізнесу в ТГ</t>
  </si>
  <si>
    <t>Місткість лікарень в ТГ</t>
  </si>
  <si>
    <t>Спортивні об'єкти в ТГ</t>
  </si>
  <si>
    <t xml:space="preserve">Засоби масової інформації в ТГ </t>
  </si>
  <si>
    <t xml:space="preserve">Фінансова інфраструктура в ТГ </t>
  </si>
  <si>
    <t>Голови населених пунктів, які входять до складу ТГ</t>
  </si>
  <si>
    <t xml:space="preserve">Структура та загальна чисельність апарату ТГ та її виконавчого органу </t>
  </si>
  <si>
    <t>15. Громадські організації в ТГ</t>
  </si>
  <si>
    <t>16. Природні ресурси в ТГ</t>
  </si>
  <si>
    <t xml:space="preserve">17. Стратегія розвитку ТГ </t>
  </si>
  <si>
    <t>Кількість всіх жителів ТГ</t>
  </si>
  <si>
    <t>Назва населеного пункту у складі ТГ</t>
  </si>
  <si>
    <t>Найбільші роботодавці ТГ</t>
  </si>
  <si>
    <t xml:space="preserve">Кількість в ТГ </t>
  </si>
  <si>
    <t xml:space="preserve">Навчальні заклади в ТГ - спеціальності за якими відбувається підготовка </t>
  </si>
  <si>
    <t xml:space="preserve">Кількість засобів масової інформації в ТГ, у тому числі Інтернет-ЗМІ </t>
  </si>
  <si>
    <t xml:space="preserve">Окремий сервіс "Організаційна структура ТГ" </t>
  </si>
  <si>
    <t xml:space="preserve">Природні ресурси ТГ </t>
  </si>
  <si>
    <t>https://zelenodolsk.otg.dp.gov.ua/rishennya-gromadi/pro-vstanovlennya-miscevih-podatkiv-i-zboriv-2</t>
  </si>
  <si>
    <t>https://zelenodolsk.otg.dp.gov.ua/rishennya-gromadi/pro-vstanovlennya-miscevih-podatkiv-i-zboriv-2    https://zelenodolsk.otg.dp.gov.ua/rishennya-gromadi/pro-vnesennya-zmin-do-rishennya-zelenodolskoyi-miskoyi-radi-vid-29062021-396-pro-vstanovlennya-miscevih-podatkiv-i-zboriv-2</t>
  </si>
  <si>
    <t>Структура земельного фонду в ТГ</t>
  </si>
  <si>
    <t xml:space="preserve">Земельні ділянки ТГ, вільні для розташування промислових об'єктів </t>
  </si>
  <si>
    <t xml:space="preserve">Дані за роками: </t>
  </si>
  <si>
    <t xml:space="preserve">Враховуючи те,що територіальна громада є прифронтовою зоною, кількість населення зменшилась порівняно з довоенним періодом за рахунок міграції та звичайної смертності населення </t>
  </si>
  <si>
    <t xml:space="preserve">Станом на </t>
  </si>
  <si>
    <t>Природний та міграційний рух населення, осіб (сумарно по всіх населених пунктах, що увійшли до складу ТГ)</t>
  </si>
  <si>
    <t xml:space="preserve">Статево-вікова структура населення </t>
  </si>
  <si>
    <t xml:space="preserve">Чисельність населення за кожним населеним пунктом,що входить до складу ТГ, тис.осіб </t>
  </si>
  <si>
    <t xml:space="preserve">                                                                                                          18. SWOT Аналіз</t>
  </si>
  <si>
    <t>Зеленодольська міська ТГ – це місце натуральної енергії з високою якістю життя у гармонії з природою, з традиціями та інноваційною економікою і сільським господарством, які динамічно розвиваються.</t>
  </si>
  <si>
    <t>14.0 . Податки</t>
  </si>
  <si>
    <t>Структура апарату ТГ</t>
  </si>
  <si>
    <t>2.1</t>
  </si>
  <si>
    <t>2.2</t>
  </si>
  <si>
    <t>2.3</t>
  </si>
  <si>
    <t>2.4</t>
  </si>
  <si>
    <t>2.5</t>
  </si>
  <si>
    <t>2.6</t>
  </si>
  <si>
    <t>2.7</t>
  </si>
  <si>
    <t>2.9</t>
  </si>
  <si>
    <t>Ремонт взуття</t>
  </si>
  <si>
    <t>Ремонт меблів</t>
  </si>
  <si>
    <t>Ремонт побутової, радіо-, мобільної техніки</t>
  </si>
  <si>
    <r>
      <t>53860, Україна, Дніпропетровська область, Криворізький район, м. Зеленодольськ, в</t>
    </r>
    <r>
      <rPr>
        <i/>
        <sz val="10"/>
        <color indexed="8"/>
        <rFont val="Arial"/>
        <family val="2"/>
        <charset val="204"/>
      </rPr>
      <t>у</t>
    </r>
    <r>
      <rPr>
        <sz val="10"/>
        <color indexed="8"/>
        <rFont val="Arial"/>
        <family val="2"/>
        <charset val="204"/>
      </rPr>
      <t xml:space="preserve">л. Садова, буд.25б </t>
    </r>
  </si>
  <si>
    <t>Кількості навчальних закладів за типами (дошкільних закладів, початкових та середніх шкіл, вищих навчальних закладів, професійно-технічних закладів, закладів неформальної освіти) в ТГ</t>
  </si>
  <si>
    <t>Дошкільні та загальноосвітні навчальні заклади</t>
  </si>
  <si>
    <t>53860, Україна, Дніпропетровська область, Криворізький район,              м. Зеленодольськ, вул. Енергетична, буд.1</t>
  </si>
  <si>
    <t xml:space="preserve">Перелік та опис дошкільних та шкільних навчальних закладів </t>
  </si>
  <si>
    <t xml:space="preserve">                                                            Безпека та захист (Safety and Protection) </t>
  </si>
  <si>
    <t>101 (м. Зеленодольськ, п'яти поверхові будинки);                               1032 (с. Велика Костромка, будинки одноповерхові);                                 1648 (с. Мар'янське, будинки одноповерхові);                                           314 (с. Мала Костромка, одноповерхові будинки)</t>
  </si>
  <si>
    <t xml:space="preserve">Місткість лікарень в ТГ  </t>
  </si>
  <si>
    <t xml:space="preserve">Місткість лікарень </t>
  </si>
  <si>
    <t>за потреби</t>
  </si>
  <si>
    <t>Кількість закладів</t>
  </si>
  <si>
    <t xml:space="preserve">Спортивні об'єкти у громаді </t>
  </si>
  <si>
    <t>Мережа зв'язку, наявність та якість доступу до Інтернет в ТГ</t>
  </si>
  <si>
    <t>53860, Дніпроетровська область,                          м. Зеленодольськ</t>
  </si>
  <si>
    <t>Дніпропетровська область, Криворізькийрайон,               с. Велика Костромка</t>
  </si>
  <si>
    <t>53842, Дніпропетровська область, Криворізькийрайон,          с. Мар'янське</t>
  </si>
  <si>
    <t>53860, Дніпроетровська область,                           м. Зеленодольськ</t>
  </si>
  <si>
    <t>Офіційна сторінка групи "Зеленодольська ТГ" у Фейсбуці</t>
  </si>
  <si>
    <t>Кількість клієнтів</t>
  </si>
  <si>
    <t xml:space="preserve">Розвиток житлового будівництва 
</t>
  </si>
  <si>
    <t>Стан житлового фонду ТГ</t>
  </si>
  <si>
    <t>Середня вартість квадратного метра площі, грн.</t>
  </si>
  <si>
    <t>м.Зеленодольськ, с.Мала Костромка - централізоване водопостачання; с.Велика Костромка - централізоване питне водопостачання, свердловини громадського користування, привізна вода; с.Мар'янське - централізоване питне водопостачання, індивідуальні колодязі, привізна вода.</t>
  </si>
  <si>
    <r>
      <t xml:space="preserve">загальна площа полігону 1,3756га; місячна наповнюваність в середньому на місяць складає-1467 м.куб.
</t>
    </r>
    <r>
      <rPr>
        <i/>
        <sz val="11"/>
        <rFont val="Calibri"/>
        <family val="2"/>
        <charset val="204"/>
      </rPr>
      <t xml:space="preserve"> </t>
    </r>
  </si>
  <si>
    <t>Транзитні маршрути</t>
  </si>
  <si>
    <t>Роз'їзд Херсонської дирекції Одеської залізниці на лінії Апостолове - Снігурівка між станціями Апостолове (12 км) та Високопілля (12 км). 
Роз'їзд розташований західніше міста Зеленодольськ Дніпропетровської області.</t>
  </si>
  <si>
    <t>Зареєстровані суб'єкти господарської діяльності в ТГ</t>
  </si>
  <si>
    <t>Монопрофільність економіки центру ТГ м.Зеленодольськ (КРИВОРІЗЬКА ТЕС ПАТ ДТЕК "ДНІПРОЕНЕРГО"), переважно сільське господарство на територіях с.Велика Костромка та с.Мар'янське.</t>
  </si>
  <si>
    <t>1.2</t>
  </si>
  <si>
    <t xml:space="preserve"> Доходи бюджету, млн. грн (загальний фонд, без урахування трансфертів)</t>
  </si>
  <si>
    <t>2024           млн. грн. (план)</t>
  </si>
  <si>
    <t>2023              млн. грн.</t>
  </si>
  <si>
    <t>2022            млн. грн.</t>
  </si>
  <si>
    <t>2021            млн. грн</t>
  </si>
  <si>
    <t>Зареєстровані суб’єкти господарської діяльності                                                                                        (сумарно по всіх населених пунктах, що увійшли до складу ТГ)</t>
  </si>
  <si>
    <t>Доходи бюджету в ТГ</t>
  </si>
  <si>
    <t xml:space="preserve">Структура видатків бюджету громади </t>
  </si>
  <si>
    <t>Структура видатків бюджету громади в 2024 році</t>
  </si>
  <si>
    <t xml:space="preserve">Бізнес та фінансові послуги на території ТГ (Business and Financial Services) </t>
  </si>
  <si>
    <t>Торгівля оптова та роздрібна</t>
  </si>
  <si>
    <t>Побутові послуги</t>
  </si>
  <si>
    <t xml:space="preserve">Медичні послуги, стаматологія </t>
  </si>
  <si>
    <t>Сільське господарство</t>
  </si>
  <si>
    <t>Кількість працюючих, осіб</t>
  </si>
  <si>
    <t>Криворізька ТЕС ПАТ ДТЕК "Дніпроенерго"</t>
  </si>
  <si>
    <t>Назва підприємства</t>
  </si>
  <si>
    <t>всього</t>
  </si>
  <si>
    <t xml:space="preserve">Загальна кількість ФОПів </t>
  </si>
  <si>
    <t>Статево - вікова структура населення на 01.07.2024</t>
  </si>
  <si>
    <t>Разом</t>
  </si>
  <si>
    <t>частка %</t>
  </si>
  <si>
    <t>не встановлено</t>
  </si>
  <si>
    <t>в межах території громади</t>
  </si>
  <si>
    <t>розташована за межами населеного пункту  с.Мар'янське Зеленодольської міської ТГ, територія колишньої ферми «Авіас-2000»</t>
  </si>
  <si>
    <t xml:space="preserve"> розташована за межами населеного пункту с. Мар'янське Зеленодольської міської ТГ, територія колишньої молочно-товарної ферми КСП «Дніпро»</t>
  </si>
  <si>
    <t>розташована в межах населеного пункту м. Зеленодольська Зеленодольської міської ТГ на території колишнього заводу "Континент"</t>
  </si>
  <si>
    <t>Визначні події</t>
  </si>
  <si>
    <t xml:space="preserve">                                               Значення ТГ</t>
  </si>
  <si>
    <t>Міста побратими ТГ/міста партнери ТГ</t>
  </si>
  <si>
    <t xml:space="preserve">Опис особливостей співпраці                         </t>
  </si>
  <si>
    <t xml:space="preserve">Чисельність населення, осіб </t>
  </si>
  <si>
    <t>Площа сільськогосподарських угідь, га</t>
  </si>
  <si>
    <t xml:space="preserve">Площа житлової забудови, га </t>
  </si>
  <si>
    <t>Площа рекреаційних зон, га</t>
  </si>
  <si>
    <t>Площа лісових насаджень, га</t>
  </si>
  <si>
    <t>Площа водойм, га</t>
  </si>
  <si>
    <t xml:space="preserve">Відстань до обласного центр, км </t>
  </si>
  <si>
    <t>ВПО, осіб</t>
  </si>
  <si>
    <t xml:space="preserve">Кількість закладів культури, шт </t>
  </si>
  <si>
    <t xml:space="preserve">Кількість закладів освіти, шт </t>
  </si>
  <si>
    <t>Кількість закладів охорони здоров'я, шт</t>
  </si>
  <si>
    <t>53860, Дніпропетровська область,  Криворізький район,   м. Зеленодольськ, вул. Енергетична, буд. 15</t>
  </si>
  <si>
    <r>
      <rPr>
        <sz val="11"/>
        <color rgb="FF0000CC"/>
        <rFont val="Calibri"/>
        <family val="2"/>
        <charset val="204"/>
      </rPr>
      <t>info@zelenodolsk.otg.dp.gov.ua</t>
    </r>
    <r>
      <rPr>
        <sz val="11"/>
        <color rgb="FF000000"/>
        <rFont val="Calibri"/>
        <family val="2"/>
        <charset val="204"/>
      </rPr>
      <t xml:space="preserve">                                                       </t>
    </r>
    <r>
      <rPr>
        <sz val="11"/>
        <color rgb="FF0000CC"/>
        <rFont val="Calibri"/>
        <family val="2"/>
        <charset val="204"/>
      </rPr>
      <t>vk-zmr@ukr.net</t>
    </r>
  </si>
  <si>
    <t>info@zelenodolsk.otg.dp.gov.ua                                                       vk-zmr@ukr.net</t>
  </si>
  <si>
    <t>53860, Дніпропетровська область Криворізький район,                      м. Зеленодольськ, вул. Енергетична, 15</t>
  </si>
  <si>
    <t>Дніпропетровська область Криворізький район,                      с. Велика Костромка, вул. Фартушного, 19</t>
  </si>
  <si>
    <t>+38 0960263185</t>
  </si>
  <si>
    <t>3, в тому числі :                                                                1 Центр первинної медико-санітарної допомоги;                 2 сільські амбулаторії</t>
  </si>
  <si>
    <t xml:space="preserve">Свята, звичаї, традиції особливі для даного регіону/громади. 
</t>
  </si>
  <si>
    <t xml:space="preserve">Назва структурного підрозділу, Посада </t>
  </si>
  <si>
    <t xml:space="preserve">Перший заступник, секретар, заступник з фінансових  питань, керуючий справами, старости </t>
  </si>
  <si>
    <t xml:space="preserve">Старости </t>
  </si>
  <si>
    <t>Головний спеціаліст з питань ЖКГ</t>
  </si>
  <si>
    <t xml:space="preserve">Спеціаліст з питань ЖКГ І категорії </t>
  </si>
  <si>
    <t xml:space="preserve">Спеціаліст з централізованого господарського обслуговування закладів освіти та культури І категорії </t>
  </si>
  <si>
    <t xml:space="preserve">Головний спеціаліст з земельних питань </t>
  </si>
  <si>
    <t>Головний спеціаліст з земельних питань</t>
  </si>
  <si>
    <t xml:space="preserve">Відділ будівництва та інвестицій </t>
  </si>
  <si>
    <t xml:space="preserve">Головний спеціаліст з питань будівництва </t>
  </si>
  <si>
    <t xml:space="preserve">Начальник  </t>
  </si>
  <si>
    <t>Спеціаліст з юридичних питань І категорії</t>
  </si>
  <si>
    <t xml:space="preserve">Відділ земельних відносин </t>
  </si>
  <si>
    <t xml:space="preserve">Головний спеціаліст з питань цивільного захисту </t>
  </si>
  <si>
    <t xml:space="preserve">Інспектрр з військового обліку </t>
  </si>
  <si>
    <t xml:space="preserve">Інспектор з військового обліку </t>
  </si>
  <si>
    <t xml:space="preserve">Ввідділ архітектури та інспекції  державного архітектурно-будівельного контролю </t>
  </si>
  <si>
    <t xml:space="preserve">Відділ мобілізаційної роботи, цивільного захисту та військового обліку </t>
  </si>
  <si>
    <t xml:space="preserve">Відділ житлово-комунального господарства, комунальної власності, інфраструктури </t>
  </si>
  <si>
    <t xml:space="preserve">Відділ освіти, культури, спорту та роботи з молоддю </t>
  </si>
  <si>
    <t xml:space="preserve">Спеціаліст з питань культури, спорту, та роботи з молоддю  І категорії </t>
  </si>
  <si>
    <t xml:space="preserve">Інспектор з питань освіти </t>
  </si>
  <si>
    <t xml:space="preserve">Інспекторр з питань освіти </t>
  </si>
  <si>
    <t xml:space="preserve">Відділ соціального захисту та охорони здоров'я </t>
  </si>
  <si>
    <t xml:space="preserve">Спеціаліст з соціальних питань І категорії </t>
  </si>
  <si>
    <t xml:space="preserve">Служба у справах дітей </t>
  </si>
  <si>
    <t xml:space="preserve">Головний спеціаліст служби у справах дітей </t>
  </si>
  <si>
    <t xml:space="preserve">Відділ соціально-економічного розвитку та міжнародного сіпвробітництва </t>
  </si>
  <si>
    <t xml:space="preserve">Головний спеціаліст з економічних питань </t>
  </si>
  <si>
    <t xml:space="preserve">Головни спеціаліст з проєктного менеджменту </t>
  </si>
  <si>
    <t xml:space="preserve">Провідний спеціаліст з публічних закупівель </t>
  </si>
  <si>
    <t xml:space="preserve">Головний спеціаліст з комунікацій </t>
  </si>
  <si>
    <t xml:space="preserve">Централізована бухгалтерія </t>
  </si>
  <si>
    <t>Бухгалтер І категорії - 11 осіб</t>
  </si>
  <si>
    <t xml:space="preserve">Відділ (центр) надання адміністративних послуг </t>
  </si>
  <si>
    <t>Спеціаліст-адміністратор  І катогорії - 5 осіб</t>
  </si>
  <si>
    <t xml:space="preserve">Головний спеціаліст з ДРАЦС </t>
  </si>
  <si>
    <t xml:space="preserve">Головний спеціаліст з ДРРПНМЮОФОП </t>
  </si>
  <si>
    <t>Провідний спеціаліст з ДРРПНМЮОФОП</t>
  </si>
  <si>
    <t>Інспектор з реєстрації фізичних осіб - 2 особи</t>
  </si>
  <si>
    <t xml:space="preserve">Інші спеціалісти та службовці апарату управління </t>
  </si>
  <si>
    <t xml:space="preserve">Реєстраційна служба </t>
  </si>
  <si>
    <t xml:space="preserve">Спеціаліст з питань доступу до публічної інформації І категорії </t>
  </si>
  <si>
    <t xml:space="preserve">Головний спеціаліст з діловодства </t>
  </si>
  <si>
    <t xml:space="preserve">Головний спеціаліст з питань персоналу </t>
  </si>
  <si>
    <t xml:space="preserve">Секретар керівника </t>
  </si>
  <si>
    <t xml:space="preserve">Робітники апарату управління </t>
  </si>
  <si>
    <t>Кількість  посад</t>
  </si>
  <si>
    <t xml:space="preserve">Прибиральник службових приміщень </t>
  </si>
  <si>
    <t xml:space="preserve">Двірник </t>
  </si>
  <si>
    <t>Спеціаліст з цифрового розвитку та інформаційних технологій І категорії</t>
  </si>
  <si>
    <t>Спеціаліст з організаційних питань І категрії</t>
  </si>
  <si>
    <t xml:space="preserve">Прибаральник службових приміщень </t>
  </si>
  <si>
    <t xml:space="preserve">Водій автотранспортних засобів </t>
  </si>
  <si>
    <t xml:space="preserve">Старостат с.Велика Костромка </t>
  </si>
  <si>
    <t xml:space="preserve">Старостат с.Мар'янське </t>
  </si>
  <si>
    <t xml:space="preserve">Спеціаліст-адміністратор І категорії </t>
  </si>
  <si>
    <t>Головний спеціаліст з організаційних питань</t>
  </si>
  <si>
    <t xml:space="preserve">Діловод </t>
  </si>
  <si>
    <t>Враховуючи безпекові заходи особисті дані, прізвище, ім'я, по батькові працівників та їх контактні дані не вказано</t>
  </si>
  <si>
    <t xml:space="preserve"> Місцевих податків</t>
  </si>
  <si>
    <r>
      <t>Для колективного садівництва</t>
    </r>
    <r>
      <rPr>
        <vertAlign val="superscript"/>
        <sz val="10"/>
        <color rgb="FF000000"/>
        <rFont val="Arial"/>
        <family val="2"/>
        <charset val="204"/>
      </rPr>
      <t>4</t>
    </r>
  </si>
  <si>
    <r>
      <t>Для городництва</t>
    </r>
    <r>
      <rPr>
        <vertAlign val="superscript"/>
        <sz val="10"/>
        <color rgb="FF000000"/>
        <rFont val="Arial"/>
        <family val="2"/>
        <charset val="204"/>
      </rPr>
      <t>4</t>
    </r>
  </si>
  <si>
    <r>
      <t>Для сінокосіння і випасання худоби</t>
    </r>
    <r>
      <rPr>
        <vertAlign val="superscript"/>
        <sz val="10"/>
        <color rgb="FF000000"/>
        <rFont val="Arial"/>
        <family val="2"/>
        <charset val="204"/>
      </rPr>
      <t>4</t>
    </r>
  </si>
  <si>
    <t>м.Зеленодольськ, с.Мала Костромка</t>
  </si>
  <si>
    <t xml:space="preserve">25000 грн. </t>
  </si>
  <si>
    <t>Податок на землю</t>
  </si>
  <si>
    <t xml:space="preserve">Дане  питання потребує детального вивчення та залучення інвестицій для достатнього фінансування проведення дорозвідки.
</t>
  </si>
  <si>
    <t xml:space="preserve">Конкретні цілі, що забезпечать виконання стратегії. 
Cтратегічні цілі, тактичні цілі і показники до кожної із цілей (і першого, і другого рівня). У кожної цілі і показника є номер (1, 1.1, 1.1.1.) і назва </t>
  </si>
  <si>
    <t>Офіційно зареєстроване безробіття</t>
  </si>
  <si>
    <t>Приховане безробіття</t>
  </si>
  <si>
    <t>Самозайняте населення або інші галузі зайнятості</t>
  </si>
  <si>
    <t>Не надавались</t>
  </si>
  <si>
    <t>привтана</t>
  </si>
  <si>
    <t xml:space="preserve">Розвиток комерційного будівництва
</t>
  </si>
  <si>
    <t xml:space="preserve">10 ліжок денного стаціонару, 15 відвідувачів на день </t>
  </si>
  <si>
    <t>5 ліжок денного стаціонару, 10 відвідувачів на день</t>
  </si>
  <si>
    <t xml:space="preserve">15 ліжок денного стаціонару, 175 відвідувачів на день </t>
  </si>
  <si>
    <t xml:space="preserve">Природний та міграційний рух нселення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</si>
</sst>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\.m"/>
    <numFmt numFmtId="165" formatCode="0.0"/>
  </numFmts>
  <fonts count="85">
    <font>
      <sz val="11"/>
      <color rgb="FF000000"/>
      <name val="Calibri"/>
    </font>
    <font>
      <sz val="12"/>
      <name val="Arial"/>
      <family val="2"/>
      <charset val="204"/>
    </font>
    <font>
      <sz val="10"/>
      <name val="Calibri"/>
      <family val="2"/>
      <charset val="204"/>
    </font>
    <font>
      <sz val="11"/>
      <name val="Calibri"/>
      <family val="2"/>
      <charset val="204"/>
    </font>
    <font>
      <sz val="12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u/>
      <sz val="12"/>
      <color rgb="FF0000FF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u/>
      <sz val="12"/>
      <color rgb="FF0000FF"/>
      <name val="Arial"/>
      <family val="2"/>
      <charset val="204"/>
    </font>
    <font>
      <sz val="10"/>
      <name val="Arial"/>
      <family val="2"/>
      <charset val="204"/>
    </font>
    <font>
      <b/>
      <sz val="16"/>
      <color rgb="FFFF000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  <font>
      <i/>
      <sz val="11"/>
      <color rgb="FF75707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b/>
      <u/>
      <sz val="12"/>
      <color rgb="FF0000FF"/>
      <name val="Arial"/>
      <family val="2"/>
      <charset val="204"/>
    </font>
    <font>
      <b/>
      <u/>
      <sz val="12"/>
      <color rgb="FF0000FF"/>
      <name val="Arial"/>
      <family val="2"/>
      <charset val="204"/>
    </font>
    <font>
      <b/>
      <u/>
      <sz val="12"/>
      <color rgb="FF0563C1"/>
      <name val="Arial"/>
      <family val="2"/>
      <charset val="204"/>
    </font>
    <font>
      <b/>
      <u/>
      <sz val="12"/>
      <color rgb="FF0563C1"/>
      <name val="Arial"/>
      <family val="2"/>
      <charset val="204"/>
    </font>
    <font>
      <sz val="11"/>
      <color rgb="FF000000"/>
      <name val="Arial"/>
      <family val="2"/>
      <charset val="204"/>
    </font>
    <font>
      <b/>
      <u/>
      <sz val="12"/>
      <color rgb="FF0563C1"/>
      <name val="Arial"/>
      <family val="2"/>
      <charset val="204"/>
    </font>
    <font>
      <u/>
      <sz val="10"/>
      <color rgb="FF0563C1"/>
      <name val="Arial"/>
      <family val="2"/>
      <charset val="204"/>
    </font>
    <font>
      <b/>
      <sz val="10"/>
      <name val="Arial"/>
      <family val="2"/>
      <charset val="204"/>
    </font>
    <font>
      <i/>
      <sz val="11"/>
      <color rgb="FF000000"/>
      <name val="Calibri"/>
      <family val="2"/>
      <charset val="204"/>
    </font>
    <font>
      <b/>
      <sz val="26"/>
      <color rgb="FFFF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FF0000"/>
      <name val="Arial"/>
      <family val="2"/>
      <charset val="204"/>
    </font>
    <font>
      <i/>
      <sz val="14"/>
      <color rgb="FF000000"/>
      <name val="Calibri"/>
      <family val="2"/>
      <charset val="204"/>
    </font>
    <font>
      <b/>
      <sz val="11"/>
      <color rgb="FF000000"/>
      <name val="Arial"/>
      <family val="2"/>
      <charset val="204"/>
    </font>
    <font>
      <sz val="11"/>
      <color rgb="FF000000"/>
      <name val="&quot;Courier New&quot;"/>
    </font>
    <font>
      <u/>
      <sz val="11"/>
      <color rgb="FF15629D"/>
      <name val="&quot;Courier New&quot;"/>
    </font>
    <font>
      <b/>
      <sz val="11"/>
      <name val="Calibri"/>
      <family val="2"/>
      <charset val="204"/>
    </font>
    <font>
      <sz val="8"/>
      <color rgb="FF000000"/>
      <name val="Arial"/>
      <family val="2"/>
      <charset val="204"/>
    </font>
    <font>
      <sz val="11"/>
      <color rgb="FF999999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</font>
    <font>
      <b/>
      <sz val="10"/>
      <color theme="1"/>
      <name val="Arial"/>
      <family val="2"/>
      <charset val="204"/>
    </font>
    <font>
      <sz val="11"/>
      <color rgb="FFC0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b/>
      <u/>
      <sz val="10"/>
      <color rgb="FF000000"/>
      <name val="Arial"/>
      <family val="2"/>
      <charset val="204"/>
    </font>
    <font>
      <sz val="11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Calibri"/>
      <family val="2"/>
      <charset val="204"/>
    </font>
    <font>
      <b/>
      <sz val="12"/>
      <color rgb="FF0000CC"/>
      <name val="Arial"/>
      <family val="2"/>
      <charset val="204"/>
    </font>
    <font>
      <sz val="12"/>
      <color rgb="FF0000CC"/>
      <name val="Calibri"/>
      <family val="2"/>
      <charset val="204"/>
    </font>
    <font>
      <sz val="11"/>
      <color rgb="FF0000CC"/>
      <name val="Calibri"/>
      <family val="2"/>
      <charset val="204"/>
    </font>
    <font>
      <b/>
      <sz val="11"/>
      <color rgb="FF0000CC"/>
      <name val="Arial"/>
      <family val="2"/>
      <charset val="204"/>
    </font>
    <font>
      <sz val="11"/>
      <color rgb="FF0000CC"/>
      <name val="Arial"/>
      <family val="2"/>
      <charset val="204"/>
    </font>
    <font>
      <b/>
      <sz val="14"/>
      <color rgb="FF0000CC"/>
      <name val="Arial"/>
      <family val="2"/>
      <charset val="204"/>
    </font>
    <font>
      <sz val="14"/>
      <color rgb="FF0000CC"/>
      <name val="Arial"/>
      <family val="2"/>
      <charset val="204"/>
    </font>
    <font>
      <sz val="14"/>
      <color rgb="FF0000CC"/>
      <name val="Calibri"/>
      <family val="2"/>
      <charset val="204"/>
    </font>
    <font>
      <b/>
      <sz val="14"/>
      <color rgb="FF0000CC"/>
      <name val="Calibri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name val="Arial"/>
      <family val="2"/>
      <charset val="204"/>
    </font>
    <font>
      <sz val="10"/>
      <color theme="1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sz val="10"/>
      <color rgb="FF0000CC"/>
      <name val="Arial"/>
      <family val="2"/>
      <charset val="204"/>
    </font>
    <font>
      <sz val="12"/>
      <color rgb="FF0000CC"/>
      <name val="Arial"/>
      <family val="2"/>
      <charset val="204"/>
    </font>
    <font>
      <i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rgb="FF15629D"/>
      <name val="Arial"/>
      <family val="2"/>
      <charset val="204"/>
    </font>
    <font>
      <b/>
      <sz val="11"/>
      <color rgb="FF000000"/>
      <name val="&quot;Courier New&quot;"/>
    </font>
    <font>
      <i/>
      <sz val="10"/>
      <name val="Arial"/>
      <family val="2"/>
      <charset val="204"/>
    </font>
    <font>
      <i/>
      <sz val="11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i/>
      <sz val="12"/>
      <color rgb="FF00000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0"/>
      <color rgb="FF222222"/>
      <name val="Arial"/>
      <family val="2"/>
      <charset val="204"/>
    </font>
    <font>
      <b/>
      <sz val="10"/>
      <name val="Calibri"/>
      <family val="2"/>
      <charset val="204"/>
    </font>
    <font>
      <u/>
      <sz val="10"/>
      <color theme="10"/>
      <name val="Calibri"/>
      <family val="2"/>
      <charset val="204"/>
    </font>
    <font>
      <sz val="10"/>
      <color rgb="FF0000CC"/>
      <name val="Calibri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0CECE"/>
        <bgColor rgb="FFD0CECE"/>
      </patternFill>
    </fill>
    <fill>
      <patternFill patternType="solid">
        <fgColor rgb="FFCCCCCC"/>
        <bgColor rgb="FFCCCCCC"/>
      </patternFill>
    </fill>
    <fill>
      <patternFill patternType="solid">
        <fgColor rgb="FFEEEEEE"/>
        <bgColor rgb="FFEEEEEE"/>
      </patternFill>
    </fill>
    <fill>
      <patternFill patternType="solid">
        <fgColor rgb="FFE7E6E6"/>
        <bgColor rgb="FFE7E6E6"/>
      </patternFill>
    </fill>
    <fill>
      <patternFill patternType="solid">
        <fgColor rgb="FFB7B7B7"/>
        <bgColor rgb="FFB7B7B7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2060"/>
        <bgColor rgb="FF00206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rgb="FFD0CECE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/>
        <bgColor rgb="FFD0CECE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rgb="FFCCCCCC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0" tint="-4.9989318521683403E-2"/>
        <bgColor rgb="FFE7E6E6"/>
      </patternFill>
    </fill>
    <fill>
      <patternFill patternType="solid">
        <fgColor theme="0" tint="-4.9989318521683403E-2"/>
        <bgColor rgb="FFB7B7B7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D0CECE"/>
      </patternFill>
    </fill>
  </fills>
  <borders count="9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5" fillId="0" borderId="0" applyNumberFormat="0" applyFill="0" applyBorder="0" applyAlignment="0" applyProtection="0"/>
  </cellStyleXfs>
  <cellXfs count="1402">
    <xf numFmtId="0" fontId="0" fillId="0" borderId="0" xfId="0" applyFont="1" applyAlignment="1"/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wrapText="1"/>
    </xf>
    <xf numFmtId="0" fontId="3" fillId="2" borderId="0" xfId="0" applyFont="1" applyFill="1"/>
    <xf numFmtId="0" fontId="5" fillId="2" borderId="1" xfId="0" applyFont="1" applyFill="1" applyBorder="1" applyAlignment="1"/>
    <xf numFmtId="0" fontId="5" fillId="2" borderId="1" xfId="0" applyFont="1" applyFill="1" applyBorder="1"/>
    <xf numFmtId="0" fontId="6" fillId="2" borderId="0" xfId="0" applyFont="1" applyFill="1" applyAlignment="1">
      <alignment horizontal="left"/>
    </xf>
    <xf numFmtId="0" fontId="5" fillId="2" borderId="1" xfId="0" applyFont="1" applyFill="1" applyBorder="1" applyAlignment="1">
      <alignment wrapText="1"/>
    </xf>
    <xf numFmtId="0" fontId="8" fillId="2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0" fillId="2" borderId="1" xfId="0" applyFont="1" applyFill="1" applyBorder="1"/>
    <xf numFmtId="0" fontId="5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left" wrapText="1"/>
    </xf>
    <xf numFmtId="0" fontId="8" fillId="2" borderId="2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 wrapText="1"/>
    </xf>
    <xf numFmtId="0" fontId="10" fillId="2" borderId="12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5" fillId="2" borderId="1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top" wrapText="1"/>
    </xf>
    <xf numFmtId="0" fontId="16" fillId="2" borderId="8" xfId="0" applyFont="1" applyFill="1" applyBorder="1" applyAlignment="1">
      <alignment horizontal="left" vertical="center"/>
    </xf>
    <xf numFmtId="0" fontId="5" fillId="2" borderId="19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center"/>
    </xf>
    <xf numFmtId="0" fontId="10" fillId="2" borderId="10" xfId="0" applyFont="1" applyFill="1" applyBorder="1" applyAlignment="1">
      <alignment horizontal="left"/>
    </xf>
    <xf numFmtId="0" fontId="10" fillId="2" borderId="12" xfId="0" applyFont="1" applyFill="1" applyBorder="1" applyAlignment="1">
      <alignment horizontal="left"/>
    </xf>
    <xf numFmtId="0" fontId="8" fillId="0" borderId="1" xfId="0" applyFont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5" fillId="0" borderId="1" xfId="0" applyFont="1" applyBorder="1"/>
    <xf numFmtId="0" fontId="5" fillId="2" borderId="12" xfId="0" applyFont="1" applyFill="1" applyBorder="1" applyAlignment="1">
      <alignment horizontal="left" vertical="center"/>
    </xf>
    <xf numFmtId="0" fontId="13" fillId="0" borderId="15" xfId="0" applyFont="1" applyBorder="1" applyAlignment="1">
      <alignment horizontal="left" vertical="center"/>
    </xf>
    <xf numFmtId="0" fontId="17" fillId="2" borderId="26" xfId="0" applyFont="1" applyFill="1" applyBorder="1" applyAlignment="1">
      <alignment horizontal="left" vertical="center"/>
    </xf>
    <xf numFmtId="0" fontId="10" fillId="2" borderId="27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8" fillId="2" borderId="28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/>
    </xf>
    <xf numFmtId="0" fontId="10" fillId="2" borderId="29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 vertical="top" wrapText="1"/>
    </xf>
    <xf numFmtId="0" fontId="5" fillId="2" borderId="0" xfId="0" applyFont="1" applyFill="1" applyAlignment="1">
      <alignment vertical="center"/>
    </xf>
    <xf numFmtId="0" fontId="5" fillId="2" borderId="10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left" vertical="center" wrapText="1"/>
    </xf>
    <xf numFmtId="0" fontId="19" fillId="2" borderId="26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vertical="top" wrapText="1"/>
    </xf>
    <xf numFmtId="0" fontId="2" fillId="2" borderId="27" xfId="0" applyFont="1" applyFill="1" applyBorder="1" applyAlignment="1">
      <alignment vertical="center" wrapText="1"/>
    </xf>
    <xf numFmtId="0" fontId="5" fillId="2" borderId="2" xfId="0" applyFont="1" applyFill="1" applyBorder="1"/>
    <xf numFmtId="0" fontId="21" fillId="2" borderId="11" xfId="0" applyFont="1" applyFill="1" applyBorder="1" applyAlignment="1">
      <alignment horizontal="left" vertical="center" wrapText="1"/>
    </xf>
    <xf numFmtId="0" fontId="2" fillId="2" borderId="31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19" xfId="0" applyFont="1" applyFill="1" applyBorder="1" applyAlignment="1">
      <alignment horizontal="left" vertical="center" wrapText="1"/>
    </xf>
    <xf numFmtId="0" fontId="5" fillId="2" borderId="29" xfId="0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horizontal="left"/>
    </xf>
    <xf numFmtId="0" fontId="0" fillId="0" borderId="1" xfId="0" applyFont="1" applyBorder="1"/>
    <xf numFmtId="0" fontId="2" fillId="2" borderId="33" xfId="0" applyFont="1" applyFill="1" applyBorder="1" applyAlignment="1">
      <alignment wrapText="1"/>
    </xf>
    <xf numFmtId="0" fontId="12" fillId="0" borderId="2" xfId="0" applyFont="1" applyBorder="1" applyAlignment="1">
      <alignment horizontal="left" vertical="top" wrapText="1"/>
    </xf>
    <xf numFmtId="0" fontId="2" fillId="2" borderId="27" xfId="0" applyFont="1" applyFill="1" applyBorder="1" applyAlignment="1">
      <alignment wrapText="1"/>
    </xf>
    <xf numFmtId="0" fontId="5" fillId="2" borderId="12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top" wrapText="1"/>
    </xf>
    <xf numFmtId="0" fontId="5" fillId="2" borderId="1" xfId="0" applyFont="1" applyFill="1" applyBorder="1" applyAlignment="1">
      <alignment horizontal="left" vertical="center"/>
    </xf>
    <xf numFmtId="0" fontId="22" fillId="2" borderId="1" xfId="0" applyFont="1" applyFill="1" applyBorder="1"/>
    <xf numFmtId="0" fontId="12" fillId="2" borderId="1" xfId="0" applyFont="1" applyFill="1" applyBorder="1" applyAlignment="1">
      <alignment horizontal="left" vertical="center"/>
    </xf>
    <xf numFmtId="0" fontId="8" fillId="2" borderId="1" xfId="0" applyFont="1" applyFill="1" applyBorder="1"/>
    <xf numFmtId="0" fontId="5" fillId="2" borderId="2" xfId="0" applyFont="1" applyFill="1" applyBorder="1" applyAlignment="1">
      <alignment horizontal="left" vertical="center" wrapText="1"/>
    </xf>
    <xf numFmtId="0" fontId="10" fillId="0" borderId="0" xfId="0" applyFont="1"/>
    <xf numFmtId="0" fontId="8" fillId="0" borderId="0" xfId="0" applyFont="1" applyAlignment="1">
      <alignment horizontal="left" vertical="center"/>
    </xf>
    <xf numFmtId="0" fontId="8" fillId="5" borderId="2" xfId="0" applyFont="1" applyFill="1" applyBorder="1" applyAlignment="1">
      <alignment horizontal="center" vertical="top"/>
    </xf>
    <xf numFmtId="0" fontId="8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vertical="top" wrapText="1"/>
    </xf>
    <xf numFmtId="0" fontId="5" fillId="2" borderId="2" xfId="0" applyFont="1" applyFill="1" applyBorder="1" applyAlignment="1"/>
    <xf numFmtId="0" fontId="8" fillId="3" borderId="28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top"/>
    </xf>
    <xf numFmtId="0" fontId="5" fillId="2" borderId="28" xfId="0" applyFont="1" applyFill="1" applyBorder="1" applyAlignment="1">
      <alignment horizontal="left" vertical="center" wrapText="1"/>
    </xf>
    <xf numFmtId="0" fontId="5" fillId="2" borderId="42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3" fillId="2" borderId="1" xfId="0" applyFont="1" applyFill="1" applyBorder="1" applyAlignment="1">
      <alignment wrapText="1"/>
    </xf>
    <xf numFmtId="0" fontId="12" fillId="2" borderId="1" xfId="0" applyFont="1" applyFill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top"/>
    </xf>
    <xf numFmtId="0" fontId="13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0" fontId="5" fillId="0" borderId="0" xfId="0" applyFont="1"/>
    <xf numFmtId="0" fontId="5" fillId="0" borderId="15" xfId="0" applyFont="1" applyBorder="1"/>
    <xf numFmtId="0" fontId="12" fillId="2" borderId="0" xfId="0" applyFont="1" applyFill="1" applyAlignment="1">
      <alignment horizontal="left" vertical="top"/>
    </xf>
    <xf numFmtId="0" fontId="5" fillId="2" borderId="15" xfId="0" applyFont="1" applyFill="1" applyBorder="1"/>
    <xf numFmtId="0" fontId="2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5" fillId="0" borderId="25" xfId="0" applyFont="1" applyBorder="1"/>
    <xf numFmtId="0" fontId="5" fillId="0" borderId="38" xfId="0" applyFont="1" applyBorder="1"/>
    <xf numFmtId="0" fontId="12" fillId="0" borderId="1" xfId="0" applyFont="1" applyBorder="1"/>
    <xf numFmtId="0" fontId="27" fillId="0" borderId="1" xfId="0" applyFont="1" applyBorder="1"/>
    <xf numFmtId="0" fontId="8" fillId="4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5" fillId="0" borderId="0" xfId="0" applyFont="1" applyAlignment="1">
      <alignment horizontal="left" wrapText="1"/>
    </xf>
    <xf numFmtId="0" fontId="13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top" wrapText="1"/>
    </xf>
    <xf numFmtId="0" fontId="5" fillId="2" borderId="15" xfId="0" applyFont="1" applyFill="1" applyBorder="1" applyAlignment="1">
      <alignment wrapText="1"/>
    </xf>
    <xf numFmtId="0" fontId="5" fillId="0" borderId="2" xfId="0" applyFont="1" applyBorder="1" applyAlignment="1">
      <alignment vertical="top"/>
    </xf>
    <xf numFmtId="0" fontId="5" fillId="2" borderId="2" xfId="0" applyFont="1" applyFill="1" applyBorder="1" applyAlignment="1">
      <alignment horizontal="left" vertical="top" wrapText="1"/>
    </xf>
    <xf numFmtId="0" fontId="5" fillId="2" borderId="15" xfId="0" applyFont="1" applyFill="1" applyBorder="1" applyAlignment="1">
      <alignment horizontal="left" vertical="center"/>
    </xf>
    <xf numFmtId="0" fontId="5" fillId="2" borderId="38" xfId="0" applyFont="1" applyFill="1" applyBorder="1" applyAlignment="1">
      <alignment horizontal="left" vertical="center"/>
    </xf>
    <xf numFmtId="0" fontId="8" fillId="6" borderId="28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wrapText="1"/>
    </xf>
    <xf numFmtId="0" fontId="30" fillId="0" borderId="0" xfId="0" applyFont="1" applyAlignment="1"/>
    <xf numFmtId="0" fontId="31" fillId="0" borderId="0" xfId="0" applyFont="1" applyAlignment="1"/>
    <xf numFmtId="0" fontId="0" fillId="2" borderId="54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55" xfId="0" applyFont="1" applyFill="1" applyBorder="1" applyAlignment="1">
      <alignment horizontal="center" vertical="center" wrapText="1"/>
    </xf>
    <xf numFmtId="0" fontId="8" fillId="2" borderId="55" xfId="0" applyFont="1" applyFill="1" applyBorder="1" applyAlignment="1">
      <alignment horizontal="center" vertical="center" wrapText="1"/>
    </xf>
    <xf numFmtId="0" fontId="5" fillId="2" borderId="54" xfId="0" applyFont="1" applyFill="1" applyBorder="1"/>
    <xf numFmtId="0" fontId="36" fillId="2" borderId="2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right" vertical="top"/>
    </xf>
    <xf numFmtId="0" fontId="0" fillId="0" borderId="0" xfId="0" applyFont="1" applyAlignment="1"/>
    <xf numFmtId="0" fontId="0" fillId="0" borderId="0" xfId="0" applyFont="1" applyAlignment="1"/>
    <xf numFmtId="0" fontId="0" fillId="0" borderId="54" xfId="0" applyFont="1" applyBorder="1"/>
    <xf numFmtId="9" fontId="5" fillId="2" borderId="2" xfId="0" applyNumberFormat="1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left" vertical="center"/>
    </xf>
    <xf numFmtId="0" fontId="36" fillId="0" borderId="2" xfId="0" applyFont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/>
    </xf>
    <xf numFmtId="49" fontId="36" fillId="2" borderId="2" xfId="0" applyNumberFormat="1" applyFont="1" applyFill="1" applyBorder="1" applyAlignment="1">
      <alignment wrapText="1"/>
    </xf>
    <xf numFmtId="0" fontId="5" fillId="2" borderId="58" xfId="0" applyFont="1" applyFill="1" applyBorder="1"/>
    <xf numFmtId="0" fontId="5" fillId="2" borderId="28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 wrapText="1"/>
    </xf>
    <xf numFmtId="2" fontId="36" fillId="2" borderId="2" xfId="0" applyNumberFormat="1" applyFont="1" applyFill="1" applyBorder="1" applyAlignment="1">
      <alignment horizontal="center" vertical="center" wrapText="1"/>
    </xf>
    <xf numFmtId="2" fontId="36" fillId="2" borderId="28" xfId="0" applyNumberFormat="1" applyFont="1" applyFill="1" applyBorder="1" applyAlignment="1">
      <alignment horizontal="center" vertical="center" wrapText="1"/>
    </xf>
    <xf numFmtId="0" fontId="43" fillId="12" borderId="47" xfId="0" applyFont="1" applyFill="1" applyBorder="1" applyAlignment="1">
      <alignment horizontal="center" vertical="center"/>
    </xf>
    <xf numFmtId="0" fontId="43" fillId="12" borderId="62" xfId="0" applyFont="1" applyFill="1" applyBorder="1" applyAlignment="1">
      <alignment horizontal="center" vertical="center"/>
    </xf>
    <xf numFmtId="0" fontId="0" fillId="13" borderId="0" xfId="0" applyFont="1" applyFill="1" applyAlignment="1"/>
    <xf numFmtId="0" fontId="5" fillId="13" borderId="2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5" fillId="2" borderId="9" xfId="0" applyFont="1" applyFill="1" applyBorder="1" applyAlignment="1">
      <alignment horizontal="center" vertical="center"/>
    </xf>
    <xf numFmtId="0" fontId="3" fillId="0" borderId="14" xfId="0" applyFont="1" applyBorder="1"/>
    <xf numFmtId="0" fontId="5" fillId="2" borderId="28" xfId="0" applyFont="1" applyFill="1" applyBorder="1" applyAlignment="1">
      <alignment horizontal="center" vertical="top" wrapText="1"/>
    </xf>
    <xf numFmtId="0" fontId="3" fillId="0" borderId="16" xfId="0" applyFont="1" applyBorder="1"/>
    <xf numFmtId="2" fontId="36" fillId="13" borderId="2" xfId="0" applyNumberFormat="1" applyFont="1" applyFill="1" applyBorder="1" applyAlignment="1">
      <alignment horizontal="center" vertical="center"/>
    </xf>
    <xf numFmtId="0" fontId="12" fillId="13" borderId="2" xfId="0" applyFont="1" applyFill="1" applyBorder="1" applyAlignment="1">
      <alignment horizontal="left" vertical="center"/>
    </xf>
    <xf numFmtId="0" fontId="5" fillId="13" borderId="0" xfId="0" applyFont="1" applyFill="1" applyAlignment="1">
      <alignment horizontal="left" vertical="center"/>
    </xf>
    <xf numFmtId="0" fontId="5" fillId="13" borderId="1" xfId="0" applyFont="1" applyFill="1" applyBorder="1"/>
    <xf numFmtId="0" fontId="0" fillId="0" borderId="0" xfId="0" applyFont="1" applyAlignment="1"/>
    <xf numFmtId="0" fontId="5" fillId="2" borderId="9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54" xfId="0" applyFont="1" applyBorder="1"/>
    <xf numFmtId="0" fontId="13" fillId="2" borderId="54" xfId="0" applyFont="1" applyFill="1" applyBorder="1" applyAlignment="1">
      <alignment horizontal="left" vertical="center"/>
    </xf>
    <xf numFmtId="0" fontId="8" fillId="2" borderId="54" xfId="0" applyFont="1" applyFill="1" applyBorder="1" applyAlignment="1">
      <alignment horizontal="left" vertical="center"/>
    </xf>
    <xf numFmtId="2" fontId="10" fillId="0" borderId="0" xfId="0" applyNumberFormat="1" applyFont="1"/>
    <xf numFmtId="0" fontId="5" fillId="12" borderId="2" xfId="0" applyFont="1" applyFill="1" applyBorder="1" applyAlignment="1">
      <alignment horizontal="center" vertical="center" wrapText="1"/>
    </xf>
    <xf numFmtId="0" fontId="5" fillId="0" borderId="0" xfId="0" applyFont="1" applyAlignment="1"/>
    <xf numFmtId="0" fontId="5" fillId="2" borderId="15" xfId="0" applyFont="1" applyFill="1" applyBorder="1" applyAlignment="1"/>
    <xf numFmtId="49" fontId="5" fillId="2" borderId="2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left" vertical="center" wrapText="1"/>
    </xf>
    <xf numFmtId="0" fontId="0" fillId="0" borderId="0" xfId="0" applyFont="1" applyAlignment="1"/>
    <xf numFmtId="0" fontId="36" fillId="2" borderId="2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" fillId="0" borderId="54" xfId="0" applyFont="1" applyBorder="1"/>
    <xf numFmtId="0" fontId="5" fillId="2" borderId="54" xfId="0" applyFont="1" applyFill="1" applyBorder="1" applyAlignment="1">
      <alignment wrapText="1"/>
    </xf>
    <xf numFmtId="0" fontId="5" fillId="0" borderId="0" xfId="0" applyFont="1" applyAlignment="1">
      <alignment wrapText="1"/>
    </xf>
    <xf numFmtId="0" fontId="5" fillId="2" borderId="43" xfId="0" applyFont="1" applyFill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5" fillId="2" borderId="54" xfId="0" applyFont="1" applyFill="1" applyBorder="1" applyAlignment="1">
      <alignment vertical="top" wrapText="1"/>
    </xf>
    <xf numFmtId="0" fontId="8" fillId="0" borderId="54" xfId="0" applyFont="1" applyBorder="1" applyAlignment="1"/>
    <xf numFmtId="0" fontId="26" fillId="0" borderId="54" xfId="0" applyFont="1" applyBorder="1" applyAlignment="1"/>
    <xf numFmtId="0" fontId="5" fillId="0" borderId="2" xfId="0" applyFont="1" applyBorder="1" applyAlignment="1">
      <alignment horizontal="center" vertical="center"/>
    </xf>
    <xf numFmtId="0" fontId="35" fillId="2" borderId="2" xfId="1" applyFill="1" applyBorder="1" applyAlignment="1">
      <alignment horizontal="center" vertical="center" wrapText="1"/>
    </xf>
    <xf numFmtId="0" fontId="35" fillId="0" borderId="2" xfId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4" fontId="8" fillId="16" borderId="2" xfId="0" applyNumberFormat="1" applyFont="1" applyFill="1" applyBorder="1" applyAlignment="1">
      <alignment horizontal="center" vertical="center" wrapText="1"/>
    </xf>
    <xf numFmtId="14" fontId="8" fillId="16" borderId="2" xfId="0" applyNumberFormat="1" applyFont="1" applyFill="1" applyBorder="1" applyAlignment="1">
      <alignment horizontal="center" vertical="center"/>
    </xf>
    <xf numFmtId="14" fontId="8" fillId="14" borderId="2" xfId="0" applyNumberFormat="1" applyFont="1" applyFill="1" applyBorder="1" applyAlignment="1">
      <alignment horizontal="center" vertical="center" wrapText="1"/>
    </xf>
    <xf numFmtId="14" fontId="8" fillId="14" borderId="2" xfId="0" applyNumberFormat="1" applyFont="1" applyFill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/>
    </xf>
    <xf numFmtId="0" fontId="8" fillId="14" borderId="2" xfId="0" applyFont="1" applyFill="1" applyBorder="1" applyAlignment="1">
      <alignment horizontal="center"/>
    </xf>
    <xf numFmtId="0" fontId="8" fillId="17" borderId="2" xfId="0" applyFont="1" applyFill="1" applyBorder="1" applyAlignment="1">
      <alignment horizontal="left" vertical="center"/>
    </xf>
    <xf numFmtId="14" fontId="8" fillId="17" borderId="55" xfId="0" applyNumberFormat="1" applyFont="1" applyFill="1" applyBorder="1" applyAlignment="1">
      <alignment horizontal="left" vertical="center"/>
    </xf>
    <xf numFmtId="14" fontId="8" fillId="17" borderId="55" xfId="0" applyNumberFormat="1" applyFont="1" applyFill="1" applyBorder="1" applyAlignment="1">
      <alignment horizontal="center" vertical="center"/>
    </xf>
    <xf numFmtId="0" fontId="8" fillId="17" borderId="21" xfId="0" applyFont="1" applyFill="1" applyBorder="1" applyAlignment="1">
      <alignment horizontal="left" vertical="center"/>
    </xf>
    <xf numFmtId="0" fontId="5" fillId="18" borderId="28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51" fillId="2" borderId="1" xfId="0" applyFont="1" applyFill="1" applyBorder="1" applyAlignment="1">
      <alignment horizontal="left" vertical="center"/>
    </xf>
    <xf numFmtId="0" fontId="37" fillId="0" borderId="0" xfId="0" applyFont="1" applyAlignment="1">
      <alignment horizontal="left"/>
    </xf>
    <xf numFmtId="0" fontId="2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3" borderId="28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37" fillId="0" borderId="0" xfId="0" applyFont="1" applyAlignment="1"/>
    <xf numFmtId="0" fontId="5" fillId="2" borderId="4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wrapText="1"/>
    </xf>
    <xf numFmtId="0" fontId="43" fillId="2" borderId="2" xfId="0" applyFont="1" applyFill="1" applyBorder="1" applyAlignment="1">
      <alignment wrapText="1"/>
    </xf>
    <xf numFmtId="0" fontId="51" fillId="2" borderId="1" xfId="0" applyFont="1" applyFill="1" applyBorder="1" applyAlignment="1"/>
    <xf numFmtId="0" fontId="4" fillId="2" borderId="1" xfId="0" applyFont="1" applyFill="1" applyBorder="1"/>
    <xf numFmtId="0" fontId="50" fillId="2" borderId="1" xfId="0" applyFont="1" applyFill="1" applyBorder="1"/>
    <xf numFmtId="0" fontId="50" fillId="0" borderId="0" xfId="0" applyFont="1" applyAlignment="1"/>
    <xf numFmtId="0" fontId="0" fillId="0" borderId="0" xfId="0" applyFont="1" applyAlignment="1"/>
    <xf numFmtId="0" fontId="37" fillId="0" borderId="0" xfId="0" applyFont="1" applyAlignment="1"/>
    <xf numFmtId="0" fontId="8" fillId="3" borderId="4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top" wrapText="1"/>
    </xf>
    <xf numFmtId="0" fontId="8" fillId="3" borderId="49" xfId="0" applyFont="1" applyFill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5" fillId="2" borderId="49" xfId="0" applyFont="1" applyFill="1" applyBorder="1" applyAlignment="1">
      <alignment horizontal="left" vertical="center" wrapText="1"/>
    </xf>
    <xf numFmtId="0" fontId="0" fillId="0" borderId="54" xfId="0" applyFont="1" applyBorder="1" applyAlignme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36" fillId="2" borderId="47" xfId="0" applyFont="1" applyFill="1" applyBorder="1" applyAlignment="1">
      <alignment horizontal="center" vertical="center"/>
    </xf>
    <xf numFmtId="0" fontId="5" fillId="2" borderId="47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left" vertical="top" wrapText="1"/>
    </xf>
    <xf numFmtId="0" fontId="20" fillId="2" borderId="1" xfId="0" applyFont="1" applyFill="1" applyBorder="1"/>
    <xf numFmtId="0" fontId="4" fillId="13" borderId="54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1" fillId="19" borderId="54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wrapText="1"/>
    </xf>
    <xf numFmtId="0" fontId="50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9" borderId="58" xfId="0" applyFont="1" applyFill="1" applyBorder="1" applyAlignment="1">
      <alignment horizontal="center" wrapText="1"/>
    </xf>
    <xf numFmtId="0" fontId="33" fillId="0" borderId="58" xfId="0" applyFont="1" applyBorder="1" applyAlignment="1">
      <alignment horizontal="center" vertical="center" wrapText="1"/>
    </xf>
    <xf numFmtId="0" fontId="5" fillId="0" borderId="58" xfId="0" applyFont="1" applyBorder="1" applyAlignment="1">
      <alignment wrapText="1"/>
    </xf>
    <xf numFmtId="0" fontId="0" fillId="0" borderId="58" xfId="0" applyFont="1" applyBorder="1" applyAlignment="1">
      <alignment horizontal="center" wrapText="1"/>
    </xf>
    <xf numFmtId="0" fontId="37" fillId="0" borderId="58" xfId="0" applyFont="1" applyBorder="1" applyAlignment="1">
      <alignment horizontal="center" wrapText="1"/>
    </xf>
    <xf numFmtId="0" fontId="5" fillId="8" borderId="77" xfId="0" applyFont="1" applyFill="1" applyBorder="1" applyAlignment="1">
      <alignment horizontal="center" vertical="center" wrapText="1"/>
    </xf>
    <xf numFmtId="0" fontId="33" fillId="0" borderId="77" xfId="0" applyFont="1" applyBorder="1" applyAlignment="1">
      <alignment horizontal="center" vertical="center" wrapText="1"/>
    </xf>
    <xf numFmtId="0" fontId="33" fillId="0" borderId="79" xfId="0" applyFont="1" applyBorder="1" applyAlignment="1">
      <alignment horizontal="center" vertical="center" wrapText="1"/>
    </xf>
    <xf numFmtId="0" fontId="33" fillId="0" borderId="80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left" vertical="top"/>
    </xf>
    <xf numFmtId="0" fontId="8" fillId="16" borderId="2" xfId="0" applyFont="1" applyFill="1" applyBorder="1" applyAlignment="1">
      <alignment horizontal="center" vertical="center" wrapText="1"/>
    </xf>
    <xf numFmtId="0" fontId="5" fillId="2" borderId="55" xfId="0" applyFont="1" applyFill="1" applyBorder="1" applyAlignment="1">
      <alignment horizontal="left" vertical="center" wrapText="1"/>
    </xf>
    <xf numFmtId="0" fontId="8" fillId="2" borderId="55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16" borderId="43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/>
    </xf>
    <xf numFmtId="0" fontId="8" fillId="2" borderId="58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vertical="center"/>
    </xf>
    <xf numFmtId="0" fontId="61" fillId="2" borderId="1" xfId="0" applyFont="1" applyFill="1" applyBorder="1" applyAlignment="1">
      <alignment vertical="center"/>
    </xf>
    <xf numFmtId="0" fontId="62" fillId="0" borderId="0" xfId="0" applyFont="1" applyAlignment="1">
      <alignment vertical="center"/>
    </xf>
    <xf numFmtId="0" fontId="37" fillId="2" borderId="1" xfId="0" applyFont="1" applyFill="1" applyBorder="1"/>
    <xf numFmtId="0" fontId="62" fillId="2" borderId="1" xfId="0" applyFont="1" applyFill="1" applyBorder="1" applyAlignment="1">
      <alignment vertical="center"/>
    </xf>
    <xf numFmtId="0" fontId="61" fillId="2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wrapText="1"/>
    </xf>
    <xf numFmtId="0" fontId="0" fillId="2" borderId="1" xfId="0" applyFont="1" applyFill="1" applyBorder="1" applyAlignment="1">
      <alignment horizontal="center" vertical="center"/>
    </xf>
    <xf numFmtId="0" fontId="61" fillId="2" borderId="1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60" fillId="2" borderId="1" xfId="0" applyFont="1" applyFill="1" applyBorder="1" applyAlignment="1">
      <alignment horizontal="left" vertical="center"/>
    </xf>
    <xf numFmtId="0" fontId="62" fillId="0" borderId="0" xfId="0" applyFont="1" applyAlignment="1">
      <alignment horizontal="left" vertical="center"/>
    </xf>
    <xf numFmtId="0" fontId="58" fillId="2" borderId="1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6" fillId="2" borderId="55" xfId="0" applyFont="1" applyFill="1" applyBorder="1" applyAlignment="1">
      <alignment horizontal="center" vertical="center" wrapText="1"/>
    </xf>
    <xf numFmtId="0" fontId="35" fillId="2" borderId="55" xfId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/>
    </xf>
    <xf numFmtId="0" fontId="5" fillId="2" borderId="54" xfId="0" applyFont="1" applyFill="1" applyBorder="1" applyAlignment="1">
      <alignment horizontal="center" vertical="center"/>
    </xf>
    <xf numFmtId="0" fontId="47" fillId="0" borderId="0" xfId="0" applyFont="1" applyAlignment="1"/>
    <xf numFmtId="0" fontId="6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61" fillId="2" borderId="54" xfId="0" applyFont="1" applyFill="1" applyBorder="1" applyAlignment="1">
      <alignment horizontal="left" vertical="center"/>
    </xf>
    <xf numFmtId="0" fontId="29" fillId="6" borderId="28" xfId="0" applyFont="1" applyFill="1" applyBorder="1" applyAlignment="1">
      <alignment horizontal="center" vertical="center"/>
    </xf>
    <xf numFmtId="0" fontId="20" fillId="0" borderId="0" xfId="0" applyFont="1" applyAlignment="1"/>
    <xf numFmtId="0" fontId="8" fillId="2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43" fillId="0" borderId="58" xfId="0" applyFont="1" applyBorder="1" applyAlignment="1">
      <alignment horizontal="left" vertical="center" wrapText="1"/>
    </xf>
    <xf numFmtId="0" fontId="43" fillId="2" borderId="47" xfId="0" applyFont="1" applyFill="1" applyBorder="1" applyAlignment="1">
      <alignment horizontal="left" vertical="center" wrapText="1"/>
    </xf>
    <xf numFmtId="0" fontId="43" fillId="0" borderId="0" xfId="0" applyFont="1" applyAlignment="1">
      <alignment horizontal="left" vertical="center" wrapText="1"/>
    </xf>
    <xf numFmtId="0" fontId="43" fillId="2" borderId="2" xfId="0" applyFont="1" applyFill="1" applyBorder="1" applyAlignment="1">
      <alignment horizontal="left" vertical="center" wrapText="1"/>
    </xf>
    <xf numFmtId="0" fontId="66" fillId="0" borderId="2" xfId="1" applyFont="1" applyBorder="1" applyAlignment="1" applyProtection="1">
      <alignment horizontal="center" vertical="top" wrapText="1"/>
    </xf>
    <xf numFmtId="0" fontId="66" fillId="0" borderId="2" xfId="1" applyFont="1" applyBorder="1" applyAlignment="1" applyProtection="1">
      <alignment horizontal="center" vertical="center" wrapText="1"/>
    </xf>
    <xf numFmtId="0" fontId="5" fillId="2" borderId="47" xfId="0" applyFont="1" applyFill="1" applyBorder="1" applyAlignment="1">
      <alignment horizontal="center" wrapText="1"/>
    </xf>
    <xf numFmtId="0" fontId="66" fillId="0" borderId="2" xfId="1" applyFont="1" applyBorder="1" applyAlignment="1" applyProtection="1">
      <alignment horizontal="center" wrapText="1"/>
    </xf>
    <xf numFmtId="0" fontId="5" fillId="2" borderId="47" xfId="0" applyFont="1" applyFill="1" applyBorder="1" applyAlignment="1">
      <alignment horizontal="center" vertical="top" wrapText="1"/>
    </xf>
    <xf numFmtId="0" fontId="5" fillId="0" borderId="50" xfId="0" applyFont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left" vertical="center" wrapText="1"/>
    </xf>
    <xf numFmtId="0" fontId="43" fillId="0" borderId="47" xfId="0" applyFont="1" applyFill="1" applyBorder="1" applyAlignment="1">
      <alignment horizontal="center" vertical="top" wrapText="1"/>
    </xf>
    <xf numFmtId="0" fontId="43" fillId="0" borderId="2" xfId="1" applyFont="1" applyFill="1" applyBorder="1" applyAlignment="1" applyProtection="1">
      <alignment horizontal="center" vertical="top" wrapText="1"/>
    </xf>
    <xf numFmtId="0" fontId="43" fillId="0" borderId="47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3" fillId="0" borderId="2" xfId="1" applyFont="1" applyFill="1" applyBorder="1" applyAlignment="1" applyProtection="1">
      <alignment horizontal="center" vertical="center" wrapText="1"/>
    </xf>
    <xf numFmtId="0" fontId="29" fillId="0" borderId="0" xfId="0" applyFont="1" applyAlignment="1">
      <alignment horizontal="center"/>
    </xf>
    <xf numFmtId="0" fontId="60" fillId="2" borderId="54" xfId="0" applyFont="1" applyFill="1" applyBorder="1" applyAlignment="1">
      <alignment horizontal="left" vertical="center"/>
    </xf>
    <xf numFmtId="0" fontId="61" fillId="0" borderId="0" xfId="0" applyFont="1" applyAlignment="1">
      <alignment horizontal="left"/>
    </xf>
    <xf numFmtId="0" fontId="29" fillId="0" borderId="0" xfId="0" applyFont="1" applyAlignment="1"/>
    <xf numFmtId="0" fontId="5" fillId="2" borderId="2" xfId="0" applyFont="1" applyFill="1" applyBorder="1" applyAlignment="1">
      <alignment horizontal="left" wrapText="1"/>
    </xf>
    <xf numFmtId="0" fontId="5" fillId="0" borderId="43" xfId="0" applyFont="1" applyBorder="1" applyAlignment="1">
      <alignment horizontal="left" vertical="center" wrapText="1"/>
    </xf>
    <xf numFmtId="0" fontId="8" fillId="6" borderId="2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8" fillId="6" borderId="2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left" vertical="center" wrapText="1"/>
    </xf>
    <xf numFmtId="0" fontId="37" fillId="2" borderId="47" xfId="0" applyFont="1" applyFill="1" applyBorder="1" applyAlignment="1">
      <alignment horizontal="left" vertical="center" wrapText="1"/>
    </xf>
    <xf numFmtId="0" fontId="37" fillId="2" borderId="47" xfId="0" applyFont="1" applyFill="1" applyBorder="1" applyAlignment="1">
      <alignment horizontal="left" vertical="center"/>
    </xf>
    <xf numFmtId="0" fontId="62" fillId="2" borderId="1" xfId="0" applyFont="1" applyFill="1" applyBorder="1" applyAlignment="1">
      <alignment horizontal="left" vertical="center"/>
    </xf>
    <xf numFmtId="0" fontId="60" fillId="2" borderId="1" xfId="0" applyFont="1" applyFill="1" applyBorder="1" applyAlignment="1"/>
    <xf numFmtId="0" fontId="61" fillId="2" borderId="1" xfId="0" applyFont="1" applyFill="1" applyBorder="1"/>
    <xf numFmtId="0" fontId="62" fillId="2" borderId="1" xfId="0" applyFont="1" applyFill="1" applyBorder="1"/>
    <xf numFmtId="0" fontId="62" fillId="0" borderId="0" xfId="0" applyFont="1" applyAlignment="1"/>
    <xf numFmtId="0" fontId="0" fillId="2" borderId="1" xfId="0" applyFont="1" applyFill="1" applyBorder="1" applyAlignment="1">
      <alignment horizontal="center"/>
    </xf>
    <xf numFmtId="0" fontId="39" fillId="23" borderId="2" xfId="0" applyFont="1" applyFill="1" applyBorder="1" applyAlignment="1">
      <alignment horizontal="center" vertical="center"/>
    </xf>
    <xf numFmtId="0" fontId="39" fillId="23" borderId="2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0" fillId="0" borderId="1" xfId="0" applyFont="1" applyBorder="1"/>
    <xf numFmtId="0" fontId="5" fillId="2" borderId="58" xfId="0" applyFont="1" applyFill="1" applyBorder="1" applyAlignment="1">
      <alignment horizontal="left" vertical="top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wrapText="1"/>
    </xf>
    <xf numFmtId="0" fontId="10" fillId="0" borderId="61" xfId="0" applyFont="1" applyBorder="1" applyAlignment="1">
      <alignment vertical="top" wrapText="1"/>
    </xf>
    <xf numFmtId="0" fontId="10" fillId="0" borderId="60" xfId="0" applyFont="1" applyBorder="1" applyAlignment="1">
      <alignment vertical="top" wrapText="1"/>
    </xf>
    <xf numFmtId="0" fontId="56" fillId="0" borderId="0" xfId="0" applyFont="1" applyAlignment="1">
      <alignment vertical="center"/>
    </xf>
    <xf numFmtId="0" fontId="5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" fillId="2" borderId="15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right" vertical="top" wrapText="1"/>
    </xf>
    <xf numFmtId="0" fontId="5" fillId="0" borderId="1" xfId="0" applyFont="1" applyBorder="1" applyAlignment="1">
      <alignment wrapText="1"/>
    </xf>
    <xf numFmtId="0" fontId="10" fillId="0" borderId="0" xfId="0" applyFont="1" applyAlignment="1">
      <alignment wrapText="1"/>
    </xf>
    <xf numFmtId="0" fontId="73" fillId="0" borderId="0" xfId="0" applyFont="1" applyAlignment="1">
      <alignment wrapText="1"/>
    </xf>
    <xf numFmtId="0" fontId="5" fillId="2" borderId="38" xfId="0" applyFont="1" applyFill="1" applyBorder="1" applyAlignment="1">
      <alignment wrapText="1"/>
    </xf>
    <xf numFmtId="0" fontId="5" fillId="2" borderId="25" xfId="0" applyFont="1" applyFill="1" applyBorder="1" applyAlignment="1">
      <alignment wrapText="1"/>
    </xf>
    <xf numFmtId="0" fontId="5" fillId="6" borderId="9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vertical="top" wrapText="1"/>
    </xf>
    <xf numFmtId="0" fontId="5" fillId="2" borderId="58" xfId="0" applyFont="1" applyFill="1" applyBorder="1" applyAlignment="1">
      <alignment horizontal="center" wrapText="1"/>
    </xf>
    <xf numFmtId="0" fontId="5" fillId="0" borderId="58" xfId="0" applyFont="1" applyBorder="1" applyAlignment="1">
      <alignment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right" vertical="top" wrapText="1"/>
    </xf>
    <xf numFmtId="0" fontId="8" fillId="2" borderId="54" xfId="0" applyFont="1" applyFill="1" applyBorder="1" applyAlignment="1">
      <alignment vertical="top" wrapText="1"/>
    </xf>
    <xf numFmtId="0" fontId="8" fillId="0" borderId="54" xfId="0" applyFont="1" applyBorder="1" applyAlignment="1">
      <alignment vertical="top" wrapText="1"/>
    </xf>
    <xf numFmtId="0" fontId="5" fillId="2" borderId="58" xfId="0" applyFont="1" applyFill="1" applyBorder="1" applyAlignment="1">
      <alignment horizontal="right" vertical="top" wrapText="1"/>
    </xf>
    <xf numFmtId="0" fontId="5" fillId="2" borderId="58" xfId="0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49" fontId="5" fillId="2" borderId="58" xfId="0" applyNumberFormat="1" applyFont="1" applyFill="1" applyBorder="1" applyAlignment="1">
      <alignment horizontal="right" vertical="top" wrapText="1"/>
    </xf>
    <xf numFmtId="0" fontId="5" fillId="2" borderId="55" xfId="0" applyFont="1" applyFill="1" applyBorder="1" applyAlignment="1">
      <alignment wrapText="1"/>
    </xf>
    <xf numFmtId="0" fontId="8" fillId="6" borderId="58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5" fillId="2" borderId="28" xfId="0" applyFont="1" applyFill="1" applyBorder="1" applyAlignment="1">
      <alignment vertical="center" wrapText="1"/>
    </xf>
    <xf numFmtId="0" fontId="5" fillId="21" borderId="2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top" wrapText="1"/>
    </xf>
    <xf numFmtId="0" fontId="10" fillId="0" borderId="54" xfId="0" applyFont="1" applyBorder="1" applyAlignment="1">
      <alignment horizontal="center" vertical="center" wrapText="1"/>
    </xf>
    <xf numFmtId="0" fontId="8" fillId="6" borderId="4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67" fillId="2" borderId="58" xfId="1" applyFont="1" applyFill="1" applyBorder="1" applyAlignment="1">
      <alignment horizontal="center" wrapText="1"/>
    </xf>
    <xf numFmtId="0" fontId="67" fillId="0" borderId="58" xfId="1" applyFont="1" applyBorder="1" applyAlignment="1">
      <alignment horizontal="center" vertical="top" wrapText="1"/>
    </xf>
    <xf numFmtId="0" fontId="5" fillId="2" borderId="61" xfId="0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center" wrapText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wrapText="1"/>
    </xf>
    <xf numFmtId="0" fontId="67" fillId="2" borderId="83" xfId="1" applyFont="1" applyFill="1" applyBorder="1" applyAlignment="1">
      <alignment horizontal="center" wrapText="1"/>
    </xf>
    <xf numFmtId="0" fontId="5" fillId="2" borderId="44" xfId="0" applyFont="1" applyFill="1" applyBorder="1" applyAlignment="1">
      <alignment horizontal="center" vertical="center" wrapText="1"/>
    </xf>
    <xf numFmtId="0" fontId="23" fillId="14" borderId="58" xfId="0" applyFont="1" applyFill="1" applyBorder="1" applyAlignment="1">
      <alignment horizontal="center" wrapText="1"/>
    </xf>
    <xf numFmtId="0" fontId="55" fillId="2" borderId="1" xfId="0" applyFont="1" applyFill="1" applyBorder="1" applyAlignment="1">
      <alignment horizontal="left" vertical="center"/>
    </xf>
    <xf numFmtId="0" fontId="62" fillId="0" borderId="0" xfId="0" applyFont="1" applyAlignment="1">
      <alignment horizontal="left"/>
    </xf>
    <xf numFmtId="0" fontId="5" fillId="21" borderId="2" xfId="0" applyFont="1" applyFill="1" applyBorder="1" applyAlignment="1">
      <alignment horizontal="left" vertical="top" wrapText="1"/>
    </xf>
    <xf numFmtId="0" fontId="8" fillId="2" borderId="28" xfId="0" applyFont="1" applyFill="1" applyBorder="1" applyAlignment="1">
      <alignment horizontal="left" vertical="center"/>
    </xf>
    <xf numFmtId="0" fontId="43" fillId="23" borderId="47" xfId="0" applyFont="1" applyFill="1" applyBorder="1" applyAlignment="1">
      <alignment horizontal="center" vertical="center"/>
    </xf>
    <xf numFmtId="0" fontId="43" fillId="23" borderId="62" xfId="0" applyFont="1" applyFill="1" applyBorder="1" applyAlignment="1">
      <alignment horizontal="center" vertical="center"/>
    </xf>
    <xf numFmtId="0" fontId="61" fillId="2" borderId="1" xfId="0" applyFont="1" applyFill="1" applyBorder="1" applyAlignment="1">
      <alignment horizontal="center" vertical="center"/>
    </xf>
    <xf numFmtId="0" fontId="8" fillId="6" borderId="47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5" fillId="0" borderId="28" xfId="0" applyFont="1" applyBorder="1" applyAlignment="1">
      <alignment vertical="top"/>
    </xf>
    <xf numFmtId="0" fontId="5" fillId="0" borderId="58" xfId="0" applyFont="1" applyBorder="1" applyAlignment="1">
      <alignment vertical="top"/>
    </xf>
    <xf numFmtId="0" fontId="5" fillId="2" borderId="64" xfId="0" applyFont="1" applyFill="1" applyBorder="1"/>
    <xf numFmtId="0" fontId="60" fillId="2" borderId="1" xfId="0" applyFont="1" applyFill="1" applyBorder="1"/>
    <xf numFmtId="0" fontId="8" fillId="6" borderId="58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 wrapText="1"/>
    </xf>
    <xf numFmtId="0" fontId="8" fillId="6" borderId="43" xfId="0" applyFont="1" applyFill="1" applyBorder="1" applyAlignment="1">
      <alignment horizontal="center" wrapText="1"/>
    </xf>
    <xf numFmtId="0" fontId="38" fillId="0" borderId="0" xfId="0" applyFont="1" applyAlignment="1">
      <alignment horizontal="center" vertical="center"/>
    </xf>
    <xf numFmtId="0" fontId="38" fillId="2" borderId="1" xfId="0" applyFont="1" applyFill="1" applyBorder="1"/>
    <xf numFmtId="0" fontId="38" fillId="0" borderId="0" xfId="0" applyFont="1" applyAlignment="1"/>
    <xf numFmtId="49" fontId="5" fillId="0" borderId="2" xfId="0" applyNumberFormat="1" applyFont="1" applyBorder="1" applyAlignment="1"/>
    <xf numFmtId="0" fontId="10" fillId="2" borderId="43" xfId="0" applyFont="1" applyFill="1" applyBorder="1" applyAlignment="1">
      <alignment horizontal="center" vertical="center"/>
    </xf>
    <xf numFmtId="0" fontId="8" fillId="4" borderId="44" xfId="0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5" fillId="0" borderId="2" xfId="0" applyNumberFormat="1" applyFont="1" applyBorder="1" applyAlignment="1">
      <alignment horizontal="center"/>
    </xf>
    <xf numFmtId="0" fontId="38" fillId="2" borderId="1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/>
    </xf>
    <xf numFmtId="0" fontId="61" fillId="2" borderId="1" xfId="0" applyFont="1" applyFill="1" applyBorder="1" applyAlignment="1">
      <alignment horizontal="left"/>
    </xf>
    <xf numFmtId="0" fontId="4" fillId="2" borderId="45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0" fillId="0" borderId="0" xfId="0" applyFont="1" applyAlignment="1">
      <alignment horizontal="left"/>
    </xf>
    <xf numFmtId="0" fontId="8" fillId="24" borderId="2" xfId="0" applyFont="1" applyFill="1" applyBorder="1" applyAlignment="1">
      <alignment horizontal="left" vertical="center" wrapText="1"/>
    </xf>
    <xf numFmtId="0" fontId="8" fillId="24" borderId="2" xfId="0" applyFont="1" applyFill="1" applyBorder="1" applyAlignment="1">
      <alignment horizontal="left" vertical="center"/>
    </xf>
    <xf numFmtId="0" fontId="8" fillId="24" borderId="2" xfId="0" applyFont="1" applyFill="1" applyBorder="1" applyAlignment="1">
      <alignment horizontal="center" vertical="center" wrapText="1"/>
    </xf>
    <xf numFmtId="0" fontId="8" fillId="24" borderId="2" xfId="0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/>
    </xf>
    <xf numFmtId="0" fontId="5" fillId="13" borderId="2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/>
    <xf numFmtId="0" fontId="5" fillId="0" borderId="58" xfId="0" applyFont="1" applyBorder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/>
    </xf>
    <xf numFmtId="0" fontId="4" fillId="0" borderId="54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/>
    </xf>
    <xf numFmtId="0" fontId="51" fillId="0" borderId="54" xfId="0" applyFont="1" applyBorder="1" applyAlignment="1">
      <alignment horizontal="left" vertical="center"/>
    </xf>
    <xf numFmtId="0" fontId="5" fillId="0" borderId="8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0" fontId="3" fillId="0" borderId="54" xfId="0" applyFont="1" applyBorder="1" applyAlignment="1">
      <alignment horizontal="left" vertical="center"/>
    </xf>
    <xf numFmtId="0" fontId="3" fillId="0" borderId="58" xfId="0" applyFont="1" applyBorder="1" applyAlignment="1">
      <alignment horizontal="left" vertical="center"/>
    </xf>
    <xf numFmtId="0" fontId="5" fillId="0" borderId="54" xfId="0" applyFont="1" applyBorder="1" applyAlignment="1">
      <alignment horizontal="center" vertical="center"/>
    </xf>
    <xf numFmtId="0" fontId="5" fillId="0" borderId="54" xfId="0" applyFont="1" applyBorder="1" applyAlignment="1">
      <alignment horizontal="left" vertical="center" wrapText="1"/>
    </xf>
    <xf numFmtId="0" fontId="29" fillId="2" borderId="1" xfId="0" applyFont="1" applyFill="1" applyBorder="1" applyAlignment="1">
      <alignment vertical="top"/>
    </xf>
    <xf numFmtId="0" fontId="5" fillId="0" borderId="55" xfId="0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20" fillId="0" borderId="0" xfId="0" applyFont="1" applyAlignment="1">
      <alignment vertical="center"/>
    </xf>
    <xf numFmtId="0" fontId="51" fillId="0" borderId="38" xfId="0" applyFont="1" applyBorder="1" applyAlignment="1"/>
    <xf numFmtId="0" fontId="4" fillId="0" borderId="38" xfId="0" applyFont="1" applyBorder="1" applyAlignment="1"/>
    <xf numFmtId="0" fontId="4" fillId="0" borderId="38" xfId="0" applyFont="1" applyBorder="1"/>
    <xf numFmtId="0" fontId="4" fillId="0" borderId="0" xfId="0" applyFont="1" applyAlignment="1"/>
    <xf numFmtId="0" fontId="5" fillId="0" borderId="52" xfId="0" applyFont="1" applyBorder="1" applyAlignment="1">
      <alignment horizontal="left" vertical="center" wrapText="1"/>
    </xf>
    <xf numFmtId="0" fontId="20" fillId="0" borderId="1" xfId="0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1" fillId="0" borderId="0" xfId="0" applyFont="1" applyAlignment="1">
      <alignment horizontal="center" vertical="center"/>
    </xf>
    <xf numFmtId="0" fontId="51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5" fillId="0" borderId="47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/>
    </xf>
    <xf numFmtId="2" fontId="10" fillId="0" borderId="54" xfId="0" applyNumberFormat="1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20" borderId="54" xfId="0" applyFont="1" applyFill="1" applyBorder="1" applyAlignment="1">
      <alignment horizontal="center" vertical="center"/>
    </xf>
    <xf numFmtId="0" fontId="8" fillId="20" borderId="54" xfId="0" applyFont="1" applyFill="1" applyBorder="1" applyAlignment="1">
      <alignment horizontal="center" vertical="center"/>
    </xf>
    <xf numFmtId="2" fontId="8" fillId="20" borderId="54" xfId="0" applyNumberFormat="1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left" vertical="top"/>
    </xf>
    <xf numFmtId="0" fontId="8" fillId="18" borderId="28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22" borderId="28" xfId="0" applyFont="1" applyFill="1" applyBorder="1" applyAlignment="1">
      <alignment horizontal="center" vertical="center" wrapText="1"/>
    </xf>
    <xf numFmtId="0" fontId="36" fillId="22" borderId="28" xfId="0" applyFont="1" applyFill="1" applyBorder="1" applyAlignment="1">
      <alignment horizontal="center" vertical="center" wrapText="1"/>
    </xf>
    <xf numFmtId="2" fontId="36" fillId="22" borderId="28" xfId="0" applyNumberFormat="1" applyFont="1" applyFill="1" applyBorder="1" applyAlignment="1">
      <alignment horizontal="center" vertical="center" wrapText="1"/>
    </xf>
    <xf numFmtId="0" fontId="5" fillId="22" borderId="28" xfId="0" applyFont="1" applyFill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36" fillId="0" borderId="58" xfId="0" applyFont="1" applyBorder="1" applyAlignment="1">
      <alignment horizontal="center" vertical="center" wrapText="1"/>
    </xf>
    <xf numFmtId="2" fontId="36" fillId="0" borderId="58" xfId="0" applyNumberFormat="1" applyFont="1" applyBorder="1" applyAlignment="1">
      <alignment horizontal="center" vertical="center" wrapText="1"/>
    </xf>
    <xf numFmtId="0" fontId="8" fillId="14" borderId="47" xfId="0" applyFont="1" applyFill="1" applyBorder="1" applyAlignment="1">
      <alignment horizontal="center"/>
    </xf>
    <xf numFmtId="2" fontId="36" fillId="22" borderId="49" xfId="0" applyNumberFormat="1" applyFont="1" applyFill="1" applyBorder="1" applyAlignment="1">
      <alignment horizontal="center" vertical="center" wrapText="1"/>
    </xf>
    <xf numFmtId="2" fontId="36" fillId="0" borderId="60" xfId="0" applyNumberFormat="1" applyFont="1" applyBorder="1" applyAlignment="1">
      <alignment horizontal="center" vertical="center" wrapText="1"/>
    </xf>
    <xf numFmtId="0" fontId="8" fillId="23" borderId="58" xfId="0" applyFont="1" applyFill="1" applyBorder="1"/>
    <xf numFmtId="0" fontId="5" fillId="25" borderId="58" xfId="0" applyFont="1" applyFill="1" applyBorder="1"/>
    <xf numFmtId="2" fontId="5" fillId="0" borderId="38" xfId="0" applyNumberFormat="1" applyFont="1" applyBorder="1"/>
    <xf numFmtId="2" fontId="5" fillId="0" borderId="1" xfId="0" applyNumberFormat="1" applyFont="1" applyBorder="1"/>
    <xf numFmtId="0" fontId="55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8" fillId="0" borderId="47" xfId="0" applyFont="1" applyBorder="1" applyAlignment="1">
      <alignment vertical="top" wrapText="1"/>
    </xf>
    <xf numFmtId="0" fontId="45" fillId="0" borderId="2" xfId="0" applyFont="1" applyBorder="1" applyAlignment="1">
      <alignment horizontal="center" vertical="center"/>
    </xf>
    <xf numFmtId="0" fontId="45" fillId="0" borderId="54" xfId="0" applyFont="1" applyBorder="1" applyAlignment="1">
      <alignment horizontal="center" vertical="center"/>
    </xf>
    <xf numFmtId="0" fontId="45" fillId="0" borderId="58" xfId="0" applyFont="1" applyBorder="1" applyAlignment="1">
      <alignment horizontal="center" vertical="center"/>
    </xf>
    <xf numFmtId="0" fontId="1" fillId="0" borderId="0" xfId="0" applyFont="1"/>
    <xf numFmtId="0" fontId="6" fillId="0" borderId="0" xfId="0" applyFont="1" applyAlignment="1"/>
    <xf numFmtId="0" fontId="78" fillId="2" borderId="1" xfId="0" applyFont="1" applyFill="1" applyBorder="1"/>
    <xf numFmtId="2" fontId="10" fillId="0" borderId="2" xfId="0" applyNumberFormat="1" applyFont="1" applyBorder="1" applyAlignment="1">
      <alignment horizontal="center" vertical="center"/>
    </xf>
    <xf numFmtId="2" fontId="10" fillId="0" borderId="43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23" fillId="0" borderId="55" xfId="0" applyFont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center" vertical="center"/>
    </xf>
    <xf numFmtId="0" fontId="60" fillId="2" borderId="1" xfId="0" applyFont="1" applyFill="1" applyBorder="1" applyAlignment="1">
      <alignment vertical="top"/>
    </xf>
    <xf numFmtId="0" fontId="61" fillId="2" borderId="1" xfId="0" applyFont="1" applyFill="1" applyBorder="1" applyAlignment="1">
      <alignment vertical="top"/>
    </xf>
    <xf numFmtId="0" fontId="62" fillId="2" borderId="1" xfId="0" applyFont="1" applyFill="1" applyBorder="1" applyAlignment="1">
      <alignment vertical="top"/>
    </xf>
    <xf numFmtId="0" fontId="62" fillId="0" borderId="0" xfId="0" applyFont="1" applyAlignment="1">
      <alignment vertical="top"/>
    </xf>
    <xf numFmtId="0" fontId="8" fillId="2" borderId="58" xfId="0" applyFont="1" applyFill="1" applyBorder="1" applyAlignment="1">
      <alignment horizontal="center" vertical="top"/>
    </xf>
    <xf numFmtId="0" fontId="23" fillId="0" borderId="58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/>
    </xf>
    <xf numFmtId="0" fontId="40" fillId="2" borderId="44" xfId="0" applyFont="1" applyFill="1" applyBorder="1" applyAlignment="1">
      <alignment horizontal="center" vertical="center" wrapText="1"/>
    </xf>
    <xf numFmtId="49" fontId="3" fillId="0" borderId="52" xfId="0" applyNumberFormat="1" applyFont="1" applyBorder="1" applyAlignment="1">
      <alignment horizontal="center" vertical="center" wrapText="1"/>
    </xf>
    <xf numFmtId="49" fontId="5" fillId="2" borderId="61" xfId="0" applyNumberFormat="1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20" fillId="2" borderId="58" xfId="0" applyFont="1" applyFill="1" applyBorder="1" applyAlignment="1">
      <alignment horizontal="left" vertical="top" wrapText="1"/>
    </xf>
    <xf numFmtId="49" fontId="5" fillId="2" borderId="58" xfId="0" applyNumberFormat="1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8" fillId="2" borderId="28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/>
    </xf>
    <xf numFmtId="0" fontId="69" fillId="0" borderId="58" xfId="0" applyFont="1" applyBorder="1" applyAlignment="1">
      <alignment horizontal="center" vertical="center" wrapText="1"/>
    </xf>
    <xf numFmtId="0" fontId="69" fillId="0" borderId="85" xfId="0" applyFont="1" applyBorder="1" applyAlignment="1">
      <alignment horizontal="center" vertical="center"/>
    </xf>
    <xf numFmtId="3" fontId="10" fillId="12" borderId="2" xfId="0" applyNumberFormat="1" applyFont="1" applyFill="1" applyBorder="1" applyAlignment="1">
      <alignment horizontal="center" vertical="center" wrapText="1"/>
    </xf>
    <xf numFmtId="0" fontId="10" fillId="12" borderId="2" xfId="0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0" fillId="2" borderId="28" xfId="0" applyFont="1" applyFill="1" applyBorder="1" applyAlignment="1">
      <alignment horizontal="center" vertical="center" wrapText="1"/>
    </xf>
    <xf numFmtId="0" fontId="10" fillId="12" borderId="28" xfId="0" applyFont="1" applyFill="1" applyBorder="1" applyAlignment="1">
      <alignment horizontal="center" vertical="center"/>
    </xf>
    <xf numFmtId="0" fontId="69" fillId="0" borderId="83" xfId="0" applyFont="1" applyBorder="1" applyAlignment="1">
      <alignment horizontal="center" vertical="center"/>
    </xf>
    <xf numFmtId="0" fontId="35" fillId="0" borderId="58" xfId="1" applyBorder="1" applyAlignment="1"/>
    <xf numFmtId="0" fontId="26" fillId="0" borderId="58" xfId="0" applyFont="1" applyBorder="1" applyAlignment="1"/>
    <xf numFmtId="0" fontId="5" fillId="0" borderId="58" xfId="0" applyFont="1" applyBorder="1"/>
    <xf numFmtId="0" fontId="8" fillId="16" borderId="28" xfId="0" applyFont="1" applyFill="1" applyBorder="1" applyAlignment="1">
      <alignment horizontal="center" vertical="center"/>
    </xf>
    <xf numFmtId="0" fontId="8" fillId="16" borderId="55" xfId="0" applyFont="1" applyFill="1" applyBorder="1" applyAlignment="1">
      <alignment horizontal="center" vertical="center" wrapText="1"/>
    </xf>
    <xf numFmtId="0" fontId="8" fillId="16" borderId="55" xfId="0" applyFont="1" applyFill="1" applyBorder="1" applyAlignment="1">
      <alignment horizontal="center" vertical="center"/>
    </xf>
    <xf numFmtId="0" fontId="5" fillId="16" borderId="28" xfId="0" applyFont="1" applyFill="1" applyBorder="1" applyAlignment="1">
      <alignment horizontal="center" vertical="center"/>
    </xf>
    <xf numFmtId="0" fontId="8" fillId="17" borderId="2" xfId="0" applyFont="1" applyFill="1" applyBorder="1" applyAlignment="1">
      <alignment horizontal="center" vertical="center"/>
    </xf>
    <xf numFmtId="0" fontId="8" fillId="24" borderId="58" xfId="0" applyFont="1" applyFill="1" applyBorder="1" applyAlignment="1">
      <alignment horizontal="center" vertical="center" wrapText="1"/>
    </xf>
    <xf numFmtId="0" fontId="8" fillId="26" borderId="58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0" fontId="8" fillId="26" borderId="47" xfId="0" applyFont="1" applyFill="1" applyBorder="1" applyAlignment="1">
      <alignment horizontal="center" vertical="center" wrapText="1"/>
    </xf>
    <xf numFmtId="0" fontId="8" fillId="24" borderId="43" xfId="0" applyFont="1" applyFill="1" applyBorder="1" applyAlignment="1">
      <alignment horizontal="center" vertical="center" wrapText="1"/>
    </xf>
    <xf numFmtId="0" fontId="8" fillId="27" borderId="2" xfId="0" applyFont="1" applyFill="1" applyBorder="1" applyAlignment="1">
      <alignment horizontal="center" vertical="center" wrapText="1"/>
    </xf>
    <xf numFmtId="0" fontId="8" fillId="24" borderId="55" xfId="0" applyFont="1" applyFill="1" applyBorder="1" applyAlignment="1">
      <alignment horizontal="center" vertical="center" wrapText="1"/>
    </xf>
    <xf numFmtId="0" fontId="8" fillId="23" borderId="2" xfId="0" applyFont="1" applyFill="1" applyBorder="1" applyAlignment="1">
      <alignment horizontal="center"/>
    </xf>
    <xf numFmtId="0" fontId="8" fillId="27" borderId="43" xfId="0" applyFont="1" applyFill="1" applyBorder="1" applyAlignment="1">
      <alignment horizontal="center" vertical="center" wrapText="1"/>
    </xf>
    <xf numFmtId="0" fontId="8" fillId="24" borderId="28" xfId="0" applyFont="1" applyFill="1" applyBorder="1" applyAlignment="1">
      <alignment horizontal="center" vertical="center" wrapText="1"/>
    </xf>
    <xf numFmtId="0" fontId="61" fillId="2" borderId="54" xfId="0" applyFont="1" applyFill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top"/>
    </xf>
    <xf numFmtId="0" fontId="29" fillId="2" borderId="58" xfId="0" applyFont="1" applyFill="1" applyBorder="1" applyAlignment="1">
      <alignment horizontal="left" vertical="top"/>
    </xf>
    <xf numFmtId="0" fontId="67" fillId="0" borderId="2" xfId="1" applyFont="1" applyBorder="1" applyAlignment="1" applyProtection="1">
      <alignment horizontal="center" vertical="center" wrapText="1"/>
    </xf>
    <xf numFmtId="0" fontId="67" fillId="0" borderId="62" xfId="1" applyFont="1" applyBorder="1" applyAlignment="1" applyProtection="1">
      <alignment horizontal="center" wrapText="1"/>
    </xf>
    <xf numFmtId="0" fontId="67" fillId="0" borderId="62" xfId="1" applyFont="1" applyBorder="1" applyAlignment="1" applyProtection="1">
      <alignment horizontal="center" vertical="top" wrapText="1"/>
    </xf>
    <xf numFmtId="0" fontId="8" fillId="24" borderId="47" xfId="0" applyFont="1" applyFill="1" applyBorder="1" applyAlignment="1">
      <alignment horizontal="center" vertical="center" wrapText="1"/>
    </xf>
    <xf numFmtId="0" fontId="5" fillId="23" borderId="47" xfId="0" applyFont="1" applyFill="1" applyBorder="1" applyAlignment="1">
      <alignment horizontal="left" vertical="center" wrapText="1"/>
    </xf>
    <xf numFmtId="0" fontId="67" fillId="14" borderId="2" xfId="1" applyFont="1" applyFill="1" applyBorder="1" applyAlignment="1" applyProtection="1">
      <alignment horizontal="center" vertical="center" wrapText="1"/>
    </xf>
    <xf numFmtId="0" fontId="5" fillId="23" borderId="47" xfId="0" applyFont="1" applyFill="1" applyBorder="1" applyAlignment="1">
      <alignment horizontal="center" vertical="center" wrapText="1"/>
    </xf>
    <xf numFmtId="0" fontId="5" fillId="14" borderId="50" xfId="0" applyFont="1" applyFill="1" applyBorder="1" applyAlignment="1">
      <alignment horizontal="center" vertical="center" wrapText="1"/>
    </xf>
    <xf numFmtId="0" fontId="45" fillId="23" borderId="47" xfId="0" applyFont="1" applyFill="1" applyBorder="1" applyAlignment="1">
      <alignment horizontal="left" vertical="center" wrapText="1"/>
    </xf>
    <xf numFmtId="0" fontId="45" fillId="23" borderId="47" xfId="0" applyFont="1" applyFill="1" applyBorder="1" applyAlignment="1">
      <alignment horizontal="center" vertical="center" wrapText="1"/>
    </xf>
    <xf numFmtId="0" fontId="45" fillId="14" borderId="50" xfId="0" applyFont="1" applyFill="1" applyBorder="1" applyAlignment="1">
      <alignment horizontal="center" vertical="center" wrapText="1"/>
    </xf>
    <xf numFmtId="0" fontId="68" fillId="14" borderId="2" xfId="1" applyFont="1" applyFill="1" applyBorder="1" applyAlignment="1" applyProtection="1">
      <alignment horizontal="center" vertical="center" wrapText="1"/>
    </xf>
    <xf numFmtId="0" fontId="45" fillId="14" borderId="47" xfId="0" applyFont="1" applyFill="1" applyBorder="1" applyAlignment="1">
      <alignment horizontal="center" vertical="center" wrapText="1"/>
    </xf>
    <xf numFmtId="0" fontId="45" fillId="14" borderId="47" xfId="0" applyFont="1" applyFill="1" applyBorder="1" applyAlignment="1">
      <alignment horizontal="left" vertical="center" wrapText="1"/>
    </xf>
    <xf numFmtId="0" fontId="23" fillId="0" borderId="54" xfId="0" applyFont="1" applyBorder="1" applyAlignment="1">
      <alignment horizontal="center"/>
    </xf>
    <xf numFmtId="0" fontId="23" fillId="0" borderId="54" xfId="0" applyFont="1" applyBorder="1"/>
    <xf numFmtId="0" fontId="10" fillId="0" borderId="2" xfId="1" applyFont="1" applyBorder="1" applyAlignment="1" applyProtection="1">
      <alignment horizontal="center" vertical="center" wrapText="1"/>
    </xf>
    <xf numFmtId="0" fontId="10" fillId="0" borderId="28" xfId="1" applyFont="1" applyBorder="1" applyAlignment="1" applyProtection="1">
      <alignment horizontal="center" vertical="center" wrapText="1"/>
    </xf>
    <xf numFmtId="0" fontId="10" fillId="0" borderId="58" xfId="1" applyFont="1" applyBorder="1" applyAlignment="1" applyProtection="1">
      <alignment horizontal="center" vertical="center" wrapText="1"/>
    </xf>
    <xf numFmtId="0" fontId="8" fillId="27" borderId="50" xfId="0" applyFont="1" applyFill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90" xfId="0" applyFont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29" fillId="16" borderId="58" xfId="0" applyFont="1" applyFill="1" applyBorder="1" applyAlignment="1">
      <alignment horizontal="center" vertical="center"/>
    </xf>
    <xf numFmtId="0" fontId="29" fillId="16" borderId="58" xfId="0" applyFont="1" applyFill="1" applyBorder="1" applyAlignment="1">
      <alignment horizontal="center" vertical="center" wrapText="1"/>
    </xf>
    <xf numFmtId="0" fontId="5" fillId="2" borderId="60" xfId="0" applyFont="1" applyFill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8" fillId="16" borderId="58" xfId="0" applyFont="1" applyFill="1" applyBorder="1" applyAlignment="1">
      <alignment horizontal="center" vertical="center"/>
    </xf>
    <xf numFmtId="0" fontId="8" fillId="16" borderId="58" xfId="0" applyFont="1" applyFill="1" applyBorder="1" applyAlignment="1">
      <alignment horizontal="center" vertical="center" wrapText="1"/>
    </xf>
    <xf numFmtId="0" fontId="8" fillId="2" borderId="52" xfId="0" applyFont="1" applyFill="1" applyBorder="1" applyAlignment="1">
      <alignment horizontal="center" vertical="center"/>
    </xf>
    <xf numFmtId="0" fontId="8" fillId="2" borderId="52" xfId="0" applyFont="1" applyFill="1" applyBorder="1" applyAlignment="1">
      <alignment horizontal="center" vertical="center" wrapText="1"/>
    </xf>
    <xf numFmtId="0" fontId="8" fillId="2" borderId="43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vertical="center"/>
    </xf>
    <xf numFmtId="0" fontId="8" fillId="2" borderId="60" xfId="0" applyFont="1" applyFill="1" applyBorder="1" applyAlignment="1">
      <alignment horizontal="center" vertical="center" wrapText="1"/>
    </xf>
    <xf numFmtId="49" fontId="5" fillId="0" borderId="58" xfId="0" applyNumberFormat="1" applyFont="1" applyBorder="1" applyAlignment="1">
      <alignment horizontal="center" vertical="center" wrapText="1"/>
    </xf>
    <xf numFmtId="0" fontId="37" fillId="2" borderId="54" xfId="0" applyFont="1" applyFill="1" applyBorder="1"/>
    <xf numFmtId="0" fontId="38" fillId="0" borderId="0" xfId="0" applyFont="1" applyAlignment="1">
      <alignment vertical="center"/>
    </xf>
    <xf numFmtId="165" fontId="81" fillId="0" borderId="58" xfId="0" applyNumberFormat="1" applyFont="1" applyBorder="1" applyAlignment="1">
      <alignment horizontal="center" vertical="center"/>
    </xf>
    <xf numFmtId="0" fontId="8" fillId="29" borderId="2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/>
    </xf>
    <xf numFmtId="0" fontId="5" fillId="2" borderId="42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left" vertical="center" wrapText="1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5" fillId="0" borderId="58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 wrapText="1"/>
    </xf>
    <xf numFmtId="0" fontId="60" fillId="2" borderId="0" xfId="0" applyFont="1" applyFill="1" applyAlignment="1">
      <alignment horizontal="left"/>
    </xf>
    <xf numFmtId="0" fontId="84" fillId="2" borderId="0" xfId="0" applyFont="1" applyFill="1" applyAlignment="1">
      <alignment wrapText="1"/>
    </xf>
    <xf numFmtId="0" fontId="57" fillId="2" borderId="0" xfId="0" applyFont="1" applyFill="1"/>
    <xf numFmtId="0" fontId="57" fillId="0" borderId="0" xfId="0" applyFont="1" applyAlignment="1"/>
    <xf numFmtId="0" fontId="7" fillId="2" borderId="58" xfId="0" applyFont="1" applyFill="1" applyBorder="1" applyAlignment="1">
      <alignment horizontal="left"/>
    </xf>
    <xf numFmtId="0" fontId="10" fillId="2" borderId="19" xfId="0" applyFont="1" applyFill="1" applyBorder="1" applyAlignment="1">
      <alignment horizontal="left" wrapText="1"/>
    </xf>
    <xf numFmtId="0" fontId="2" fillId="2" borderId="58" xfId="0" applyFont="1" applyFill="1" applyBorder="1" applyAlignment="1">
      <alignment wrapText="1"/>
    </xf>
    <xf numFmtId="0" fontId="5" fillId="2" borderId="0" xfId="0" applyFont="1" applyFill="1" applyAlignment="1">
      <alignment horizontal="center" vertical="center"/>
    </xf>
    <xf numFmtId="0" fontId="0" fillId="0" borderId="0" xfId="0" applyFont="1" applyAlignment="1"/>
    <xf numFmtId="0" fontId="5" fillId="2" borderId="0" xfId="0" applyFont="1" applyFill="1" applyAlignment="1">
      <alignment horizontal="left" vertical="top" wrapText="1"/>
    </xf>
    <xf numFmtId="0" fontId="9" fillId="2" borderId="3" xfId="0" applyFont="1" applyFill="1" applyBorder="1" applyAlignment="1">
      <alignment horizontal="left" vertical="center"/>
    </xf>
    <xf numFmtId="0" fontId="3" fillId="0" borderId="11" xfId="0" applyFont="1" applyBorder="1"/>
    <xf numFmtId="0" fontId="16" fillId="2" borderId="8" xfId="0" applyFont="1" applyFill="1" applyBorder="1" applyAlignment="1">
      <alignment horizontal="left" vertical="center"/>
    </xf>
    <xf numFmtId="0" fontId="3" fillId="0" borderId="8" xfId="0" applyFont="1" applyBorder="1"/>
    <xf numFmtId="0" fontId="9" fillId="2" borderId="8" xfId="0" applyFont="1" applyFill="1" applyBorder="1" applyAlignment="1">
      <alignment horizontal="left" vertical="center"/>
    </xf>
    <xf numFmtId="0" fontId="18" fillId="2" borderId="8" xfId="0" applyFont="1" applyFill="1" applyBorder="1" applyAlignment="1">
      <alignment horizontal="left" vertical="center" wrapText="1"/>
    </xf>
    <xf numFmtId="0" fontId="3" fillId="0" borderId="30" xfId="0" applyFont="1" applyBorder="1"/>
    <xf numFmtId="0" fontId="5" fillId="2" borderId="47" xfId="0" applyFont="1" applyFill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left" vertical="top" wrapText="1"/>
    </xf>
    <xf numFmtId="0" fontId="10" fillId="0" borderId="13" xfId="0" applyFont="1" applyBorder="1"/>
    <xf numFmtId="0" fontId="10" fillId="0" borderId="42" xfId="0" applyFont="1" applyBorder="1"/>
    <xf numFmtId="0" fontId="36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3" fillId="13" borderId="6" xfId="0" applyFont="1" applyFill="1" applyBorder="1" applyAlignment="1">
      <alignment horizontal="center" vertical="center"/>
    </xf>
    <xf numFmtId="0" fontId="5" fillId="12" borderId="47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vertical="center"/>
    </xf>
    <xf numFmtId="0" fontId="8" fillId="2" borderId="58" xfId="0" applyFont="1" applyFill="1" applyBorder="1" applyAlignment="1">
      <alignment horizontal="left" vertical="top" wrapText="1"/>
    </xf>
    <xf numFmtId="0" fontId="3" fillId="0" borderId="58" xfId="0" applyFont="1" applyBorder="1"/>
    <xf numFmtId="0" fontId="5" fillId="2" borderId="58" xfId="0" applyFont="1" applyFill="1" applyBorder="1" applyAlignment="1">
      <alignment horizontal="center" vertical="center"/>
    </xf>
    <xf numFmtId="0" fontId="0" fillId="0" borderId="58" xfId="0" applyFont="1" applyBorder="1" applyAlignment="1"/>
    <xf numFmtId="0" fontId="3" fillId="13" borderId="4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7" fillId="0" borderId="47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0" fillId="0" borderId="47" xfId="0" applyFont="1" applyBorder="1" applyAlignment="1">
      <alignment horizontal="left" vertical="top" wrapText="1"/>
    </xf>
    <xf numFmtId="0" fontId="5" fillId="2" borderId="47" xfId="0" applyFont="1" applyFill="1" applyBorder="1" applyAlignment="1">
      <alignment horizontal="left" vertical="top"/>
    </xf>
    <xf numFmtId="0" fontId="0" fillId="0" borderId="43" xfId="0" applyFont="1" applyBorder="1" applyAlignment="1">
      <alignment horizontal="left" vertical="top"/>
    </xf>
    <xf numFmtId="0" fontId="35" fillId="2" borderId="47" xfId="1" applyFill="1" applyBorder="1" applyAlignment="1">
      <alignment horizontal="center" vertical="top" wrapText="1"/>
    </xf>
    <xf numFmtId="0" fontId="0" fillId="0" borderId="43" xfId="0" applyFont="1" applyBorder="1" applyAlignment="1">
      <alignment horizontal="center" vertical="top" wrapText="1"/>
    </xf>
    <xf numFmtId="0" fontId="0" fillId="0" borderId="58" xfId="0" applyFont="1" applyBorder="1" applyAlignment="1">
      <alignment horizontal="left" vertical="top" wrapText="1"/>
    </xf>
    <xf numFmtId="0" fontId="5" fillId="2" borderId="47" xfId="0" applyFont="1" applyFill="1" applyBorder="1" applyAlignment="1">
      <alignment horizontal="left" vertical="top" wrapText="1"/>
    </xf>
    <xf numFmtId="0" fontId="0" fillId="0" borderId="50" xfId="0" applyFont="1" applyBorder="1" applyAlignment="1">
      <alignment horizontal="left" vertical="top" wrapText="1"/>
    </xf>
    <xf numFmtId="0" fontId="35" fillId="2" borderId="47" xfId="1" applyFill="1" applyBorder="1" applyAlignment="1">
      <alignment horizontal="center" vertical="top"/>
    </xf>
    <xf numFmtId="0" fontId="0" fillId="0" borderId="43" xfId="0" applyFont="1" applyBorder="1" applyAlignment="1">
      <alignment horizontal="center" vertical="top"/>
    </xf>
    <xf numFmtId="0" fontId="8" fillId="3" borderId="58" xfId="0" applyFont="1" applyFill="1" applyBorder="1" applyAlignment="1">
      <alignment horizontal="center" vertical="center" wrapText="1"/>
    </xf>
    <xf numFmtId="0" fontId="10" fillId="0" borderId="48" xfId="0" applyFont="1" applyBorder="1" applyAlignment="1">
      <alignment horizontal="left" wrapText="1"/>
    </xf>
    <xf numFmtId="0" fontId="5" fillId="0" borderId="54" xfId="0" applyFont="1" applyBorder="1" applyAlignment="1">
      <alignment horizontal="left" wrapText="1"/>
    </xf>
    <xf numFmtId="0" fontId="5" fillId="0" borderId="46" xfId="0" applyFont="1" applyBorder="1" applyAlignment="1">
      <alignment horizontal="left" wrapText="1"/>
    </xf>
    <xf numFmtId="0" fontId="10" fillId="0" borderId="83" xfId="0" applyFont="1" applyBorder="1" applyAlignment="1">
      <alignment horizontal="left" wrapText="1"/>
    </xf>
    <xf numFmtId="0" fontId="5" fillId="0" borderId="83" xfId="0" applyFont="1" applyBorder="1" applyAlignment="1">
      <alignment horizontal="left" wrapText="1"/>
    </xf>
    <xf numFmtId="0" fontId="8" fillId="16" borderId="47" xfId="0" applyFont="1" applyFill="1" applyBorder="1" applyAlignment="1">
      <alignment horizontal="center" vertical="center"/>
    </xf>
    <xf numFmtId="0" fontId="0" fillId="14" borderId="50" xfId="0" applyFont="1" applyFill="1" applyBorder="1" applyAlignment="1"/>
    <xf numFmtId="0" fontId="0" fillId="14" borderId="43" xfId="0" applyFont="1" applyFill="1" applyBorder="1" applyAlignment="1"/>
    <xf numFmtId="0" fontId="8" fillId="2" borderId="47" xfId="0" applyFont="1" applyFill="1" applyBorder="1" applyAlignment="1">
      <alignment horizontal="left" vertical="top" wrapText="1"/>
    </xf>
    <xf numFmtId="0" fontId="8" fillId="16" borderId="58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horizontal="left" vertical="center" wrapText="1"/>
    </xf>
    <xf numFmtId="0" fontId="49" fillId="0" borderId="50" xfId="0" applyFont="1" applyBorder="1"/>
    <xf numFmtId="0" fontId="49" fillId="0" borderId="59" xfId="0" applyFont="1" applyBorder="1"/>
    <xf numFmtId="0" fontId="8" fillId="16" borderId="51" xfId="0" applyFont="1" applyFill="1" applyBorder="1" applyAlignment="1">
      <alignment horizontal="center" vertical="center" wrapText="1"/>
    </xf>
    <xf numFmtId="0" fontId="8" fillId="16" borderId="52" xfId="0" applyFont="1" applyFill="1" applyBorder="1" applyAlignment="1">
      <alignment horizontal="center" vertical="center" wrapText="1"/>
    </xf>
    <xf numFmtId="0" fontId="8" fillId="16" borderId="53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/>
    </xf>
    <xf numFmtId="0" fontId="32" fillId="0" borderId="13" xfId="0" applyFont="1" applyBorder="1"/>
    <xf numFmtId="0" fontId="32" fillId="0" borderId="21" xfId="0" applyFont="1" applyBorder="1"/>
    <xf numFmtId="0" fontId="8" fillId="2" borderId="9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32" fillId="0" borderId="35" xfId="0" applyFont="1" applyBorder="1"/>
    <xf numFmtId="0" fontId="32" fillId="0" borderId="36" xfId="0" applyFont="1" applyBorder="1"/>
    <xf numFmtId="0" fontId="8" fillId="0" borderId="20" xfId="0" applyFont="1" applyBorder="1" applyAlignment="1">
      <alignment horizontal="center" vertical="center"/>
    </xf>
    <xf numFmtId="0" fontId="32" fillId="0" borderId="32" xfId="0" applyFont="1" applyBorder="1"/>
    <xf numFmtId="0" fontId="32" fillId="0" borderId="46" xfId="0" applyFont="1" applyBorder="1"/>
    <xf numFmtId="0" fontId="32" fillId="0" borderId="2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/>
    </xf>
    <xf numFmtId="0" fontId="36" fillId="2" borderId="17" xfId="0" applyFont="1" applyFill="1" applyBorder="1" applyAlignment="1">
      <alignment horizontal="left" vertical="top" wrapText="1"/>
    </xf>
    <xf numFmtId="0" fontId="41" fillId="0" borderId="18" xfId="0" applyFont="1" applyBorder="1"/>
    <xf numFmtId="0" fontId="41" fillId="0" borderId="20" xfId="0" applyFont="1" applyBorder="1"/>
    <xf numFmtId="0" fontId="41" fillId="0" borderId="14" xfId="0" applyFont="1" applyBorder="1"/>
    <xf numFmtId="0" fontId="37" fillId="0" borderId="0" xfId="0" applyFont="1" applyAlignment="1"/>
    <xf numFmtId="0" fontId="41" fillId="0" borderId="32" xfId="0" applyFont="1" applyBorder="1"/>
    <xf numFmtId="0" fontId="41" fillId="0" borderId="22" xfId="0" applyFont="1" applyBorder="1"/>
    <xf numFmtId="0" fontId="41" fillId="0" borderId="23" xfId="0" applyFont="1" applyBorder="1"/>
    <xf numFmtId="0" fontId="41" fillId="0" borderId="24" xfId="0" applyFont="1" applyBorder="1"/>
    <xf numFmtId="0" fontId="8" fillId="24" borderId="51" xfId="0" applyFont="1" applyFill="1" applyBorder="1" applyAlignment="1">
      <alignment horizontal="left" vertical="top" wrapText="1"/>
    </xf>
    <xf numFmtId="0" fontId="32" fillId="14" borderId="7" xfId="0" applyFont="1" applyFill="1" applyBorder="1"/>
    <xf numFmtId="0" fontId="32" fillId="14" borderId="53" xfId="0" applyFont="1" applyFill="1" applyBorder="1"/>
    <xf numFmtId="0" fontId="32" fillId="14" borderId="52" xfId="0" applyFont="1" applyFill="1" applyBorder="1"/>
    <xf numFmtId="0" fontId="5" fillId="2" borderId="17" xfId="0" applyFont="1" applyFill="1" applyBorder="1" applyAlignment="1">
      <alignment horizontal="left" vertical="top" wrapText="1"/>
    </xf>
    <xf numFmtId="0" fontId="3" fillId="0" borderId="18" xfId="0" applyFont="1" applyBorder="1"/>
    <xf numFmtId="0" fontId="3" fillId="0" borderId="20" xfId="0" applyFont="1" applyBorder="1"/>
    <xf numFmtId="0" fontId="3" fillId="0" borderId="14" xfId="0" applyFont="1" applyBorder="1"/>
    <xf numFmtId="0" fontId="3" fillId="0" borderId="32" xfId="0" applyFont="1" applyBorder="1"/>
    <xf numFmtId="0" fontId="3" fillId="0" borderId="22" xfId="0" applyFont="1" applyBorder="1"/>
    <xf numFmtId="0" fontId="3" fillId="0" borderId="23" xfId="0" applyFont="1" applyBorder="1"/>
    <xf numFmtId="0" fontId="3" fillId="0" borderId="24" xfId="0" applyFont="1" applyBorder="1"/>
    <xf numFmtId="0" fontId="36" fillId="0" borderId="4" xfId="0" applyFont="1" applyBorder="1" applyAlignment="1">
      <alignment horizontal="left" vertical="top"/>
    </xf>
    <xf numFmtId="0" fontId="41" fillId="0" borderId="7" xfId="0" applyFont="1" applyBorder="1" applyAlignment="1">
      <alignment horizontal="left"/>
    </xf>
    <xf numFmtId="0" fontId="41" fillId="0" borderId="6" xfId="0" applyFont="1" applyBorder="1" applyAlignment="1">
      <alignment horizontal="left"/>
    </xf>
    <xf numFmtId="0" fontId="5" fillId="0" borderId="47" xfId="0" applyFont="1" applyBorder="1" applyAlignment="1">
      <alignment horizontal="left" vertical="top"/>
    </xf>
    <xf numFmtId="0" fontId="41" fillId="0" borderId="50" xfId="0" applyFont="1" applyBorder="1" applyAlignment="1">
      <alignment horizontal="left"/>
    </xf>
    <xf numFmtId="0" fontId="41" fillId="0" borderId="43" xfId="0" applyFont="1" applyBorder="1" applyAlignment="1">
      <alignment horizontal="left"/>
    </xf>
    <xf numFmtId="0" fontId="32" fillId="0" borderId="28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0" fontId="5" fillId="2" borderId="49" xfId="0" applyFont="1" applyFill="1" applyBorder="1" applyAlignment="1">
      <alignment horizontal="left" vertical="top" wrapText="1"/>
    </xf>
    <xf numFmtId="0" fontId="5" fillId="0" borderId="40" xfId="0" applyFont="1" applyBorder="1" applyAlignment="1">
      <alignment wrapText="1"/>
    </xf>
    <xf numFmtId="0" fontId="5" fillId="0" borderId="44" xfId="0" applyFont="1" applyBorder="1" applyAlignment="1">
      <alignment wrapText="1"/>
    </xf>
    <xf numFmtId="0" fontId="3" fillId="0" borderId="7" xfId="0" applyFont="1" applyBorder="1"/>
    <xf numFmtId="0" fontId="3" fillId="0" borderId="6" xfId="0" applyFont="1" applyBorder="1"/>
    <xf numFmtId="0" fontId="5" fillId="2" borderId="58" xfId="0" applyFont="1" applyFill="1" applyBorder="1" applyAlignment="1">
      <alignment horizontal="left" vertical="top" wrapText="1"/>
    </xf>
    <xf numFmtId="0" fontId="5" fillId="0" borderId="58" xfId="0" applyFont="1" applyBorder="1" applyAlignment="1">
      <alignment horizontal="left" wrapText="1"/>
    </xf>
    <xf numFmtId="0" fontId="5" fillId="2" borderId="60" xfId="0" applyFont="1" applyFill="1" applyBorder="1" applyAlignment="1">
      <alignment horizontal="left" vertical="top" wrapText="1"/>
    </xf>
    <xf numFmtId="0" fontId="5" fillId="0" borderId="82" xfId="0" applyFont="1" applyBorder="1" applyAlignment="1">
      <alignment horizontal="left" wrapText="1"/>
    </xf>
    <xf numFmtId="0" fontId="5" fillId="0" borderId="61" xfId="0" applyFont="1" applyBorder="1" applyAlignment="1">
      <alignment horizontal="left" wrapText="1"/>
    </xf>
    <xf numFmtId="0" fontId="0" fillId="0" borderId="82" xfId="0" applyFont="1" applyBorder="1" applyAlignment="1">
      <alignment horizontal="left" wrapText="1"/>
    </xf>
    <xf numFmtId="0" fontId="0" fillId="0" borderId="61" xfId="0" applyFont="1" applyBorder="1" applyAlignment="1">
      <alignment horizontal="left" wrapText="1"/>
    </xf>
    <xf numFmtId="0" fontId="10" fillId="0" borderId="9" xfId="0" applyFont="1" applyBorder="1" applyAlignment="1">
      <alignment horizontal="left" vertical="center" wrapText="1"/>
    </xf>
    <xf numFmtId="0" fontId="10" fillId="0" borderId="21" xfId="0" applyFont="1" applyBorder="1"/>
    <xf numFmtId="0" fontId="8" fillId="3" borderId="58" xfId="0" applyFont="1" applyFill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/>
    </xf>
    <xf numFmtId="0" fontId="8" fillId="14" borderId="4" xfId="0" applyFont="1" applyFill="1" applyBorder="1" applyAlignment="1">
      <alignment horizontal="center" vertical="center"/>
    </xf>
    <xf numFmtId="0" fontId="3" fillId="14" borderId="7" xfId="0" applyFont="1" applyFill="1" applyBorder="1" applyAlignment="1">
      <alignment horizontal="center"/>
    </xf>
    <xf numFmtId="0" fontId="3" fillId="14" borderId="6" xfId="0" applyFont="1" applyFill="1" applyBorder="1" applyAlignment="1">
      <alignment horizontal="center"/>
    </xf>
    <xf numFmtId="0" fontId="8" fillId="15" borderId="58" xfId="0" applyFont="1" applyFill="1" applyBorder="1" applyAlignment="1">
      <alignment horizontal="center" vertical="center" wrapText="1"/>
    </xf>
    <xf numFmtId="0" fontId="0" fillId="15" borderId="58" xfId="0" applyFont="1" applyFill="1" applyBorder="1" applyAlignment="1">
      <alignment horizontal="center" vertical="center" wrapText="1"/>
    </xf>
    <xf numFmtId="0" fontId="15" fillId="2" borderId="49" xfId="0" applyFont="1" applyFill="1" applyBorder="1" applyAlignment="1">
      <alignment horizontal="left" vertical="center" wrapText="1"/>
    </xf>
    <xf numFmtId="0" fontId="3" fillId="0" borderId="40" xfId="0" applyFont="1" applyBorder="1" applyAlignment="1">
      <alignment wrapText="1"/>
    </xf>
    <xf numFmtId="0" fontId="3" fillId="0" borderId="70" xfId="0" applyFont="1" applyBorder="1" applyAlignment="1">
      <alignment wrapText="1"/>
    </xf>
    <xf numFmtId="0" fontId="3" fillId="0" borderId="48" xfId="0" applyFont="1" applyBorder="1" applyAlignment="1">
      <alignment wrapText="1"/>
    </xf>
    <xf numFmtId="0" fontId="0" fillId="0" borderId="54" xfId="0" applyFont="1" applyBorder="1" applyAlignment="1">
      <alignment wrapText="1"/>
    </xf>
    <xf numFmtId="0" fontId="3" fillId="0" borderId="71" xfId="0" applyFont="1" applyBorder="1" applyAlignment="1">
      <alignment wrapText="1"/>
    </xf>
    <xf numFmtId="0" fontId="3" fillId="0" borderId="51" xfId="0" applyFont="1" applyBorder="1" applyAlignment="1">
      <alignment wrapText="1"/>
    </xf>
    <xf numFmtId="0" fontId="3" fillId="0" borderId="53" xfId="0" applyFont="1" applyBorder="1" applyAlignment="1">
      <alignment wrapText="1"/>
    </xf>
    <xf numFmtId="0" fontId="3" fillId="0" borderId="72" xfId="0" applyFont="1" applyBorder="1" applyAlignment="1">
      <alignment wrapText="1"/>
    </xf>
    <xf numFmtId="0" fontId="8" fillId="14" borderId="4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left" vertical="center"/>
    </xf>
    <xf numFmtId="0" fontId="3" fillId="0" borderId="7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3" fillId="14" borderId="50" xfId="0" applyFont="1" applyFill="1" applyBorder="1" applyAlignment="1">
      <alignment horizontal="center"/>
    </xf>
    <xf numFmtId="0" fontId="5" fillId="0" borderId="0" xfId="0" applyFont="1"/>
    <xf numFmtId="0" fontId="8" fillId="18" borderId="87" xfId="0" applyFont="1" applyFill="1" applyBorder="1" applyAlignment="1">
      <alignment horizontal="center" vertical="center"/>
    </xf>
    <xf numFmtId="0" fontId="26" fillId="15" borderId="88" xfId="0" applyFont="1" applyFill="1" applyBorder="1" applyAlignment="1">
      <alignment horizontal="center" vertical="center"/>
    </xf>
    <xf numFmtId="0" fontId="26" fillId="15" borderId="86" xfId="0" applyFont="1" applyFill="1" applyBorder="1" applyAlignment="1">
      <alignment horizontal="center" vertical="center"/>
    </xf>
    <xf numFmtId="0" fontId="26" fillId="15" borderId="89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5" fillId="0" borderId="28" xfId="0" applyFont="1" applyBorder="1" applyAlignment="1">
      <alignment horizontal="left" vertical="center" wrapText="1"/>
    </xf>
    <xf numFmtId="0" fontId="3" fillId="0" borderId="42" xfId="0" applyFont="1" applyBorder="1"/>
    <xf numFmtId="0" fontId="3" fillId="0" borderId="55" xfId="0" applyFont="1" applyBorder="1"/>
    <xf numFmtId="0" fontId="8" fillId="3" borderId="39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5" fillId="2" borderId="9" xfId="0" applyFont="1" applyFill="1" applyBorder="1" applyAlignment="1">
      <alignment horizontal="left" vertical="center" wrapText="1"/>
    </xf>
    <xf numFmtId="0" fontId="3" fillId="0" borderId="13" xfId="0" applyFont="1" applyBorder="1"/>
    <xf numFmtId="0" fontId="3" fillId="0" borderId="48" xfId="0" applyFont="1" applyBorder="1"/>
    <xf numFmtId="0" fontId="3" fillId="0" borderId="51" xfId="0" applyFont="1" applyBorder="1"/>
    <xf numFmtId="0" fontId="5" fillId="2" borderId="9" xfId="0" applyFont="1" applyFill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7" xfId="0" applyFont="1" applyBorder="1"/>
    <xf numFmtId="0" fontId="8" fillId="14" borderId="9" xfId="0" applyFont="1" applyFill="1" applyBorder="1" applyAlignment="1">
      <alignment horizontal="left" vertical="center" wrapText="1"/>
    </xf>
    <xf numFmtId="0" fontId="3" fillId="14" borderId="21" xfId="0" applyFont="1" applyFill="1" applyBorder="1"/>
    <xf numFmtId="0" fontId="8" fillId="16" borderId="4" xfId="0" applyFont="1" applyFill="1" applyBorder="1" applyAlignment="1">
      <alignment horizontal="center" vertical="center"/>
    </xf>
    <xf numFmtId="0" fontId="46" fillId="0" borderId="13" xfId="0" applyFont="1" applyBorder="1"/>
    <xf numFmtId="0" fontId="46" fillId="0" borderId="37" xfId="0" applyFont="1" applyBorder="1"/>
    <xf numFmtId="0" fontId="5" fillId="14" borderId="9" xfId="0" applyFont="1" applyFill="1" applyBorder="1" applyAlignment="1">
      <alignment horizontal="center" vertical="center"/>
    </xf>
    <xf numFmtId="0" fontId="3" fillId="14" borderId="21" xfId="0" applyFont="1" applyFill="1" applyBorder="1" applyAlignment="1">
      <alignment horizontal="center"/>
    </xf>
    <xf numFmtId="0" fontId="5" fillId="0" borderId="9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wrapText="1"/>
    </xf>
    <xf numFmtId="2" fontId="5" fillId="0" borderId="58" xfId="0" applyNumberFormat="1" applyFont="1" applyBorder="1" applyAlignment="1">
      <alignment horizontal="center" vertical="center"/>
    </xf>
    <xf numFmtId="2" fontId="10" fillId="0" borderId="58" xfId="0" applyNumberFormat="1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 wrapText="1"/>
    </xf>
    <xf numFmtId="0" fontId="36" fillId="0" borderId="49" xfId="0" applyFont="1" applyBorder="1" applyAlignment="1">
      <alignment horizontal="center" vertical="center"/>
    </xf>
    <xf numFmtId="0" fontId="41" fillId="0" borderId="44" xfId="0" applyFont="1" applyBorder="1" applyAlignment="1">
      <alignment horizontal="center"/>
    </xf>
    <xf numFmtId="0" fontId="36" fillId="20" borderId="47" xfId="0" applyFont="1" applyFill="1" applyBorder="1" applyAlignment="1">
      <alignment horizontal="center" vertical="center"/>
    </xf>
    <xf numFmtId="0" fontId="41" fillId="20" borderId="43" xfId="0" applyFont="1" applyFill="1" applyBorder="1" applyAlignment="1">
      <alignment horizontal="center"/>
    </xf>
    <xf numFmtId="0" fontId="8" fillId="16" borderId="4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8" fillId="16" borderId="49" xfId="0" applyFont="1" applyFill="1" applyBorder="1" applyAlignment="1">
      <alignment horizontal="center" vertical="center" wrapText="1"/>
    </xf>
    <xf numFmtId="0" fontId="10" fillId="14" borderId="44" xfId="0" applyFont="1" applyFill="1" applyBorder="1" applyAlignment="1">
      <alignment horizontal="center" vertical="center"/>
    </xf>
    <xf numFmtId="0" fontId="5" fillId="13" borderId="47" xfId="0" applyFont="1" applyFill="1" applyBorder="1" applyAlignment="1">
      <alignment horizontal="center" vertical="center"/>
    </xf>
    <xf numFmtId="0" fontId="10" fillId="13" borderId="43" xfId="0" applyFont="1" applyFill="1" applyBorder="1" applyAlignment="1">
      <alignment horizontal="center" vertical="center"/>
    </xf>
    <xf numFmtId="0" fontId="5" fillId="2" borderId="58" xfId="0" applyFont="1" applyFill="1" applyBorder="1" applyAlignment="1">
      <alignment horizontal="left" vertical="center" wrapText="1"/>
    </xf>
    <xf numFmtId="0" fontId="10" fillId="0" borderId="58" xfId="0" applyFont="1" applyBorder="1"/>
    <xf numFmtId="0" fontId="5" fillId="0" borderId="47" xfId="0" applyFont="1" applyBorder="1" applyAlignment="1">
      <alignment horizontal="left" vertical="center" wrapText="1"/>
    </xf>
    <xf numFmtId="0" fontId="10" fillId="0" borderId="50" xfId="0" applyFont="1" applyBorder="1" applyAlignment="1">
      <alignment horizontal="left" vertical="center" wrapText="1"/>
    </xf>
    <xf numFmtId="0" fontId="10" fillId="0" borderId="43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left" vertical="top" wrapText="1"/>
    </xf>
    <xf numFmtId="0" fontId="10" fillId="0" borderId="50" xfId="0" applyFont="1" applyBorder="1"/>
    <xf numFmtId="0" fontId="5" fillId="0" borderId="47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10" fillId="0" borderId="58" xfId="0" applyFont="1" applyBorder="1" applyAlignment="1">
      <alignment horizontal="center"/>
    </xf>
    <xf numFmtId="0" fontId="5" fillId="0" borderId="58" xfId="0" applyFont="1" applyBorder="1" applyAlignment="1">
      <alignment horizontal="left" vertical="center"/>
    </xf>
    <xf numFmtId="0" fontId="8" fillId="24" borderId="4" xfId="0" applyFont="1" applyFill="1" applyBorder="1" applyAlignment="1">
      <alignment horizontal="center" vertical="center" wrapText="1"/>
    </xf>
    <xf numFmtId="0" fontId="65" fillId="14" borderId="7" xfId="0" applyFont="1" applyFill="1" applyBorder="1"/>
    <xf numFmtId="0" fontId="65" fillId="14" borderId="6" xfId="0" applyFont="1" applyFill="1" applyBorder="1"/>
    <xf numFmtId="0" fontId="8" fillId="4" borderId="4" xfId="0" applyFont="1" applyFill="1" applyBorder="1" applyAlignment="1">
      <alignment horizontal="center" vertical="center"/>
    </xf>
    <xf numFmtId="0" fontId="65" fillId="0" borderId="7" xfId="0" applyFont="1" applyBorder="1" applyAlignment="1">
      <alignment vertical="center"/>
    </xf>
    <xf numFmtId="0" fontId="65" fillId="0" borderId="6" xfId="0" applyFont="1" applyBorder="1" applyAlignment="1">
      <alignment vertical="center"/>
    </xf>
    <xf numFmtId="0" fontId="5" fillId="0" borderId="47" xfId="0" applyFont="1" applyBorder="1" applyAlignment="1">
      <alignment vertical="center" wrapText="1"/>
    </xf>
    <xf numFmtId="0" fontId="10" fillId="0" borderId="50" xfId="0" applyFont="1" applyBorder="1" applyAlignment="1">
      <alignment vertical="center"/>
    </xf>
    <xf numFmtId="0" fontId="5" fillId="0" borderId="58" xfId="0" applyFont="1" applyBorder="1" applyAlignment="1">
      <alignment horizontal="left" vertical="center" wrapText="1"/>
    </xf>
    <xf numFmtId="0" fontId="43" fillId="0" borderId="47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 wrapText="1"/>
    </xf>
    <xf numFmtId="0" fontId="41" fillId="0" borderId="2" xfId="0" applyFont="1" applyBorder="1"/>
    <xf numFmtId="0" fontId="36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0" fontId="32" fillId="0" borderId="42" xfId="0" applyFont="1" applyBorder="1"/>
    <xf numFmtId="0" fontId="3" fillId="0" borderId="21" xfId="0" applyFont="1" applyBorder="1"/>
    <xf numFmtId="2" fontId="36" fillId="0" borderId="47" xfId="0" applyNumberFormat="1" applyFont="1" applyBorder="1" applyAlignment="1">
      <alignment horizontal="center"/>
    </xf>
    <xf numFmtId="2" fontId="41" fillId="0" borderId="43" xfId="0" applyNumberFormat="1" applyFont="1" applyBorder="1" applyAlignment="1">
      <alignment horizontal="center"/>
    </xf>
    <xf numFmtId="0" fontId="12" fillId="0" borderId="53" xfId="0" applyFont="1" applyBorder="1" applyAlignment="1">
      <alignment wrapText="1"/>
    </xf>
    <xf numFmtId="0" fontId="0" fillId="0" borderId="53" xfId="0" applyFont="1" applyBorder="1" applyAlignment="1"/>
    <xf numFmtId="0" fontId="8" fillId="4" borderId="4" xfId="0" applyFont="1" applyFill="1" applyBorder="1" applyAlignment="1">
      <alignment horizontal="center"/>
    </xf>
    <xf numFmtId="0" fontId="3" fillId="0" borderId="6" xfId="0" applyFont="1" applyBorder="1" applyAlignment="1">
      <alignment wrapText="1"/>
    </xf>
    <xf numFmtId="0" fontId="3" fillId="0" borderId="44" xfId="0" applyFont="1" applyBorder="1" applyAlignment="1">
      <alignment horizontal="center" vertical="center"/>
    </xf>
    <xf numFmtId="0" fontId="29" fillId="0" borderId="83" xfId="0" applyFont="1" applyBorder="1" applyAlignment="1">
      <alignment horizontal="left" vertical="center" wrapText="1"/>
    </xf>
    <xf numFmtId="0" fontId="26" fillId="0" borderId="83" xfId="0" applyFont="1" applyBorder="1" applyAlignment="1"/>
    <xf numFmtId="0" fontId="3" fillId="0" borderId="6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/>
    </xf>
    <xf numFmtId="0" fontId="32" fillId="0" borderId="42" xfId="0" applyFont="1" applyBorder="1" applyAlignment="1">
      <alignment horizontal="center"/>
    </xf>
    <xf numFmtId="0" fontId="32" fillId="0" borderId="21" xfId="0" applyFont="1" applyBorder="1" applyAlignment="1">
      <alignment horizontal="center"/>
    </xf>
    <xf numFmtId="0" fontId="8" fillId="24" borderId="4" xfId="0" applyFont="1" applyFill="1" applyBorder="1" applyAlignment="1">
      <alignment horizontal="center" vertical="center"/>
    </xf>
    <xf numFmtId="0" fontId="3" fillId="14" borderId="7" xfId="0" applyFont="1" applyFill="1" applyBorder="1"/>
    <xf numFmtId="0" fontId="3" fillId="14" borderId="6" xfId="0" applyFont="1" applyFill="1" applyBorder="1"/>
    <xf numFmtId="0" fontId="32" fillId="14" borderId="7" xfId="0" applyFont="1" applyFill="1" applyBorder="1" applyAlignment="1">
      <alignment horizontal="center"/>
    </xf>
    <xf numFmtId="0" fontId="32" fillId="14" borderId="6" xfId="0" applyFont="1" applyFill="1" applyBorder="1" applyAlignment="1">
      <alignment horizontal="center"/>
    </xf>
    <xf numFmtId="0" fontId="36" fillId="0" borderId="49" xfId="0" applyFont="1" applyBorder="1" applyAlignment="1">
      <alignment horizontal="left" vertical="center" wrapText="1"/>
    </xf>
    <xf numFmtId="0" fontId="3" fillId="0" borderId="4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29" fillId="0" borderId="54" xfId="0" applyFont="1" applyBorder="1" applyAlignment="1">
      <alignment horizontal="left"/>
    </xf>
    <xf numFmtId="0" fontId="37" fillId="0" borderId="54" xfId="0" applyFont="1" applyBorder="1" applyAlignment="1"/>
    <xf numFmtId="0" fontId="5" fillId="2" borderId="49" xfId="0" applyFont="1" applyFill="1" applyBorder="1" applyAlignment="1">
      <alignment horizontal="left" vertical="center" wrapText="1"/>
    </xf>
    <xf numFmtId="0" fontId="0" fillId="0" borderId="40" xfId="0" applyFont="1" applyBorder="1" applyAlignment="1"/>
    <xf numFmtId="0" fontId="0" fillId="0" borderId="44" xfId="0" applyFont="1" applyBorder="1" applyAlignment="1"/>
    <xf numFmtId="0" fontId="5" fillId="0" borderId="2" xfId="0" applyFont="1" applyBorder="1" applyAlignment="1"/>
    <xf numFmtId="0" fontId="12" fillId="13" borderId="83" xfId="0" applyFont="1" applyFill="1" applyBorder="1" applyAlignment="1">
      <alignment horizontal="left" vertical="center" wrapText="1"/>
    </xf>
    <xf numFmtId="0" fontId="3" fillId="13" borderId="83" xfId="0" applyFont="1" applyFill="1" applyBorder="1"/>
    <xf numFmtId="0" fontId="0" fillId="0" borderId="58" xfId="0" applyFont="1" applyBorder="1" applyAlignment="1">
      <alignment horizontal="left" vertical="center"/>
    </xf>
    <xf numFmtId="0" fontId="0" fillId="0" borderId="58" xfId="0" applyFont="1" applyBorder="1" applyAlignment="1">
      <alignment horizontal="center" vertical="center"/>
    </xf>
    <xf numFmtId="0" fontId="5" fillId="0" borderId="60" xfId="0" applyFont="1" applyBorder="1" applyAlignment="1">
      <alignment horizontal="left" vertical="center" wrapText="1"/>
    </xf>
    <xf numFmtId="0" fontId="0" fillId="0" borderId="82" xfId="0" applyFont="1" applyBorder="1" applyAlignment="1">
      <alignment horizontal="left" vertical="center"/>
    </xf>
    <xf numFmtId="0" fontId="0" fillId="0" borderId="61" xfId="0" applyFont="1" applyBorder="1" applyAlignment="1">
      <alignment horizontal="left" vertical="center"/>
    </xf>
    <xf numFmtId="0" fontId="8" fillId="0" borderId="58" xfId="0" applyFont="1" applyBorder="1" applyAlignment="1">
      <alignment horizontal="center" vertical="center"/>
    </xf>
    <xf numFmtId="0" fontId="37" fillId="12" borderId="40" xfId="0" applyFont="1" applyFill="1" applyBorder="1" applyAlignment="1">
      <alignment wrapText="1"/>
    </xf>
    <xf numFmtId="0" fontId="0" fillId="13" borderId="40" xfId="0" applyFont="1" applyFill="1" applyBorder="1" applyAlignment="1">
      <alignment wrapText="1"/>
    </xf>
    <xf numFmtId="0" fontId="0" fillId="13" borderId="44" xfId="0" applyFont="1" applyFill="1" applyBorder="1" applyAlignment="1">
      <alignment wrapText="1"/>
    </xf>
    <xf numFmtId="0" fontId="5" fillId="0" borderId="83" xfId="0" applyFont="1" applyBorder="1" applyAlignment="1">
      <alignment horizontal="center" vertical="center" wrapText="1"/>
    </xf>
    <xf numFmtId="0" fontId="0" fillId="0" borderId="83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 wrapText="1"/>
    </xf>
    <xf numFmtId="0" fontId="0" fillId="0" borderId="61" xfId="0" applyFont="1" applyBorder="1" applyAlignment="1">
      <alignment horizontal="center" vertical="center"/>
    </xf>
    <xf numFmtId="0" fontId="5" fillId="20" borderId="60" xfId="0" applyFont="1" applyFill="1" applyBorder="1" applyAlignment="1">
      <alignment horizontal="center" vertical="center" wrapText="1"/>
    </xf>
    <xf numFmtId="0" fontId="0" fillId="20" borderId="61" xfId="0" applyFont="1" applyFill="1" applyBorder="1" applyAlignment="1">
      <alignment horizontal="center" vertical="center"/>
    </xf>
    <xf numFmtId="0" fontId="8" fillId="6" borderId="58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center" vertical="center"/>
    </xf>
    <xf numFmtId="0" fontId="10" fillId="0" borderId="53" xfId="0" applyFont="1" applyFill="1" applyBorder="1"/>
    <xf numFmtId="0" fontId="10" fillId="0" borderId="52" xfId="0" applyFont="1" applyFill="1" applyBorder="1"/>
    <xf numFmtId="0" fontId="5" fillId="0" borderId="50" xfId="0" applyFont="1" applyFill="1" applyBorder="1" applyAlignment="1">
      <alignment horizontal="center" vertical="center"/>
    </xf>
    <xf numFmtId="0" fontId="10" fillId="0" borderId="50" xfId="0" applyFont="1" applyFill="1" applyBorder="1"/>
    <xf numFmtId="0" fontId="10" fillId="0" borderId="43" xfId="0" applyFont="1" applyFill="1" applyBorder="1"/>
    <xf numFmtId="0" fontId="10" fillId="0" borderId="58" xfId="0" applyFont="1" applyBorder="1" applyAlignment="1">
      <alignment horizontal="left" vertical="center" wrapText="1"/>
    </xf>
    <xf numFmtId="0" fontId="8" fillId="2" borderId="58" xfId="0" applyFont="1" applyFill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10" fillId="0" borderId="7" xfId="0" applyFont="1" applyBorder="1"/>
    <xf numFmtId="0" fontId="10" fillId="0" borderId="6" xfId="0" applyFont="1" applyBorder="1"/>
    <xf numFmtId="0" fontId="8" fillId="6" borderId="4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wrapText="1"/>
    </xf>
    <xf numFmtId="0" fontId="10" fillId="0" borderId="43" xfId="0" applyFont="1" applyBorder="1"/>
    <xf numFmtId="0" fontId="5" fillId="2" borderId="47" xfId="0" applyFont="1" applyFill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5" fillId="2" borderId="23" xfId="0" applyFont="1" applyFill="1" applyBorder="1" applyAlignment="1"/>
    <xf numFmtId="0" fontId="10" fillId="0" borderId="23" xfId="0" applyFont="1" applyBorder="1"/>
    <xf numFmtId="0" fontId="10" fillId="0" borderId="24" xfId="0" applyFont="1" applyBorder="1"/>
    <xf numFmtId="0" fontId="10" fillId="0" borderId="6" xfId="0" applyFont="1" applyBorder="1" applyAlignment="1">
      <alignment horizontal="left" vertical="center"/>
    </xf>
    <xf numFmtId="0" fontId="8" fillId="6" borderId="7" xfId="0" applyFont="1" applyFill="1" applyBorder="1" applyAlignment="1">
      <alignment horizontal="center" wrapText="1"/>
    </xf>
    <xf numFmtId="0" fontId="5" fillId="2" borderId="47" xfId="0" applyFont="1" applyFill="1" applyBorder="1" applyAlignment="1">
      <alignment horizontal="left" wrapText="1"/>
    </xf>
    <xf numFmtId="0" fontId="10" fillId="0" borderId="50" xfId="0" applyFont="1" applyBorder="1" applyAlignment="1">
      <alignment wrapText="1"/>
    </xf>
    <xf numFmtId="0" fontId="10" fillId="0" borderId="43" xfId="0" applyFont="1" applyBorder="1" applyAlignment="1">
      <alignment wrapText="1"/>
    </xf>
    <xf numFmtId="0" fontId="8" fillId="2" borderId="83" xfId="0" applyFont="1" applyFill="1" applyBorder="1" applyAlignment="1">
      <alignment horizontal="center" vertical="center"/>
    </xf>
    <xf numFmtId="0" fontId="23" fillId="0" borderId="84" xfId="0" applyFont="1" applyBorder="1" applyAlignment="1">
      <alignment horizontal="center" vertical="center"/>
    </xf>
    <xf numFmtId="0" fontId="8" fillId="0" borderId="84" xfId="0" applyFont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8" fillId="2" borderId="83" xfId="0" applyFont="1" applyFill="1" applyBorder="1" applyAlignment="1">
      <alignment horizontal="left" vertical="center" wrapText="1"/>
    </xf>
    <xf numFmtId="0" fontId="23" fillId="0" borderId="84" xfId="0" applyFont="1" applyBorder="1" applyAlignment="1"/>
    <xf numFmtId="0" fontId="8" fillId="0" borderId="84" xfId="0" applyFont="1" applyBorder="1" applyAlignment="1"/>
    <xf numFmtId="0" fontId="8" fillId="0" borderId="85" xfId="0" applyFont="1" applyBorder="1" applyAlignment="1"/>
    <xf numFmtId="0" fontId="5" fillId="2" borderId="83" xfId="0" applyFont="1" applyFill="1" applyBorder="1" applyAlignment="1">
      <alignment horizontal="left" vertical="center" wrapText="1"/>
    </xf>
    <xf numFmtId="0" fontId="10" fillId="0" borderId="84" xfId="0" applyFont="1" applyBorder="1" applyAlignment="1">
      <alignment horizontal="left" vertical="center" wrapText="1"/>
    </xf>
    <xf numFmtId="0" fontId="0" fillId="0" borderId="84" xfId="0" applyFont="1" applyBorder="1" applyAlignment="1">
      <alignment horizontal="left" vertical="center" wrapText="1"/>
    </xf>
    <xf numFmtId="0" fontId="0" fillId="0" borderId="85" xfId="0" applyFont="1" applyBorder="1" applyAlignment="1">
      <alignment horizontal="left" vertical="center" wrapText="1"/>
    </xf>
    <xf numFmtId="0" fontId="36" fillId="2" borderId="47" xfId="0" applyFont="1" applyFill="1" applyBorder="1" applyAlignment="1">
      <alignment horizontal="center" vertical="center"/>
    </xf>
    <xf numFmtId="0" fontId="41" fillId="0" borderId="43" xfId="0" applyFont="1" applyBorder="1" applyAlignment="1">
      <alignment horizontal="center"/>
    </xf>
    <xf numFmtId="0" fontId="5" fillId="2" borderId="47" xfId="0" applyFont="1" applyFill="1" applyBorder="1" applyAlignment="1">
      <alignment horizontal="center" vertical="center"/>
    </xf>
    <xf numFmtId="0" fontId="3" fillId="0" borderId="43" xfId="0" applyFont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top" wrapText="1"/>
    </xf>
    <xf numFmtId="0" fontId="3" fillId="0" borderId="20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8" fillId="2" borderId="49" xfId="0" applyFont="1" applyFill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/>
    </xf>
    <xf numFmtId="0" fontId="37" fillId="0" borderId="58" xfId="0" applyFont="1" applyBorder="1" applyAlignment="1"/>
    <xf numFmtId="0" fontId="3" fillId="0" borderId="83" xfId="0" applyFont="1" applyBorder="1"/>
    <xf numFmtId="0" fontId="3" fillId="0" borderId="13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32" fillId="0" borderId="51" xfId="0" applyFont="1" applyBorder="1"/>
    <xf numFmtId="0" fontId="5" fillId="2" borderId="49" xfId="0" applyFont="1" applyFill="1" applyBorder="1" applyAlignment="1">
      <alignment horizontal="center" vertical="center"/>
    </xf>
    <xf numFmtId="0" fontId="3" fillId="0" borderId="70" xfId="0" applyFont="1" applyBorder="1" applyAlignment="1">
      <alignment horizontal="center"/>
    </xf>
    <xf numFmtId="0" fontId="5" fillId="2" borderId="83" xfId="0" applyFont="1" applyFill="1" applyBorder="1" applyAlignment="1">
      <alignment horizontal="center" vertical="center"/>
    </xf>
    <xf numFmtId="0" fontId="3" fillId="0" borderId="83" xfId="0" applyFont="1" applyBorder="1" applyAlignment="1">
      <alignment horizontal="center"/>
    </xf>
    <xf numFmtId="9" fontId="5" fillId="2" borderId="58" xfId="0" applyNumberFormat="1" applyFont="1" applyFill="1" applyBorder="1" applyAlignment="1">
      <alignment horizontal="center" vertical="top" wrapText="1"/>
    </xf>
    <xf numFmtId="0" fontId="0" fillId="0" borderId="58" xfId="0" applyFont="1" applyBorder="1" applyAlignment="1">
      <alignment horizontal="center"/>
    </xf>
    <xf numFmtId="0" fontId="5" fillId="2" borderId="58" xfId="0" applyFont="1" applyFill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center"/>
    </xf>
    <xf numFmtId="0" fontId="3" fillId="13" borderId="6" xfId="0" applyFont="1" applyFill="1" applyBorder="1" applyAlignment="1">
      <alignment horizontal="center"/>
    </xf>
    <xf numFmtId="0" fontId="3" fillId="13" borderId="50" xfId="0" applyFont="1" applyFill="1" applyBorder="1" applyAlignment="1">
      <alignment horizontal="center"/>
    </xf>
    <xf numFmtId="0" fontId="3" fillId="12" borderId="4" xfId="0" applyFont="1" applyFill="1" applyBorder="1" applyAlignment="1">
      <alignment horizontal="center" vertical="center" wrapText="1"/>
    </xf>
    <xf numFmtId="0" fontId="5" fillId="21" borderId="47" xfId="0" applyFont="1" applyFill="1" applyBorder="1" applyAlignment="1">
      <alignment horizontal="center" vertical="center" wrapText="1"/>
    </xf>
    <xf numFmtId="0" fontId="3" fillId="20" borderId="43" xfId="0" applyFont="1" applyFill="1" applyBorder="1" applyAlignment="1">
      <alignment horizontal="center"/>
    </xf>
    <xf numFmtId="0" fontId="3" fillId="14" borderId="6" xfId="0" applyFont="1" applyFill="1" applyBorder="1" applyAlignment="1">
      <alignment horizontal="center" wrapText="1"/>
    </xf>
    <xf numFmtId="0" fontId="3" fillId="14" borderId="52" xfId="0" applyFont="1" applyFill="1" applyBorder="1" applyAlignment="1">
      <alignment horizontal="center" wrapText="1"/>
    </xf>
    <xf numFmtId="0" fontId="5" fillId="21" borderId="47" xfId="0" applyFont="1" applyFill="1" applyBorder="1" applyAlignment="1">
      <alignment horizontal="left" vertical="top" wrapText="1"/>
    </xf>
    <xf numFmtId="0" fontId="3" fillId="20" borderId="43" xfId="0" applyFont="1" applyFill="1" applyBorder="1" applyAlignment="1">
      <alignment vertical="top"/>
    </xf>
    <xf numFmtId="0" fontId="36" fillId="2" borderId="49" xfId="0" applyFont="1" applyFill="1" applyBorder="1" applyAlignment="1">
      <alignment horizontal="left" vertical="center" wrapText="1"/>
    </xf>
    <xf numFmtId="0" fontId="41" fillId="0" borderId="40" xfId="0" applyFont="1" applyBorder="1"/>
    <xf numFmtId="0" fontId="41" fillId="0" borderId="44" xfId="0" applyFont="1" applyBorder="1"/>
    <xf numFmtId="0" fontId="5" fillId="14" borderId="4" xfId="0" applyFont="1" applyFill="1" applyBorder="1" applyAlignment="1">
      <alignment horizontal="left" vertical="center"/>
    </xf>
    <xf numFmtId="0" fontId="43" fillId="23" borderId="47" xfId="0" applyFont="1" applyFill="1" applyBorder="1" applyAlignment="1">
      <alignment horizontal="center" vertical="center"/>
    </xf>
    <xf numFmtId="0" fontId="43" fillId="23" borderId="43" xfId="0" applyFont="1" applyFill="1" applyBorder="1" applyAlignment="1">
      <alignment horizontal="center" vertical="center"/>
    </xf>
    <xf numFmtId="0" fontId="3" fillId="14" borderId="50" xfId="0" applyFont="1" applyFill="1" applyBorder="1" applyAlignment="1">
      <alignment horizontal="center" wrapText="1"/>
    </xf>
    <xf numFmtId="0" fontId="8" fillId="17" borderId="4" xfId="0" applyFont="1" applyFill="1" applyBorder="1" applyAlignment="1">
      <alignment horizontal="center" vertical="center"/>
    </xf>
    <xf numFmtId="0" fontId="5" fillId="21" borderId="4" xfId="0" applyFont="1" applyFill="1" applyBorder="1" applyAlignment="1">
      <alignment horizontal="left" vertical="center" wrapText="1"/>
    </xf>
    <xf numFmtId="0" fontId="3" fillId="20" borderId="6" xfId="0" applyFont="1" applyFill="1" applyBorder="1"/>
    <xf numFmtId="0" fontId="43" fillId="12" borderId="47" xfId="0" applyFont="1" applyFill="1" applyBorder="1" applyAlignment="1">
      <alignment horizontal="center" vertical="center"/>
    </xf>
    <xf numFmtId="0" fontId="43" fillId="12" borderId="4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/>
    </xf>
    <xf numFmtId="0" fontId="5" fillId="12" borderId="9" xfId="0" applyFont="1" applyFill="1" applyBorder="1" applyAlignment="1">
      <alignment horizontal="left" vertical="center" wrapText="1"/>
    </xf>
    <xf numFmtId="0" fontId="3" fillId="13" borderId="13" xfId="0" applyFont="1" applyFill="1" applyBorder="1"/>
    <xf numFmtId="0" fontId="23" fillId="0" borderId="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wrapText="1"/>
    </xf>
    <xf numFmtId="0" fontId="10" fillId="0" borderId="6" xfId="0" applyFont="1" applyBorder="1" applyAlignment="1">
      <alignment wrapText="1"/>
    </xf>
    <xf numFmtId="0" fontId="23" fillId="0" borderId="13" xfId="0" applyFont="1" applyBorder="1" applyAlignment="1">
      <alignment wrapText="1"/>
    </xf>
    <xf numFmtId="0" fontId="23" fillId="0" borderId="21" xfId="0" applyFont="1" applyBorder="1" applyAlignment="1">
      <alignment wrapText="1"/>
    </xf>
    <xf numFmtId="0" fontId="8" fillId="2" borderId="9" xfId="0" applyFont="1" applyFill="1" applyBorder="1" applyAlignment="1">
      <alignment vertical="center" wrapText="1"/>
    </xf>
    <xf numFmtId="0" fontId="23" fillId="0" borderId="42" xfId="0" applyFont="1" applyBorder="1" applyAlignment="1">
      <alignment wrapText="1"/>
    </xf>
    <xf numFmtId="0" fontId="5" fillId="2" borderId="4" xfId="0" applyFont="1" applyFill="1" applyBorder="1" applyAlignment="1">
      <alignment horizontal="center" wrapText="1"/>
    </xf>
    <xf numFmtId="0" fontId="5" fillId="2" borderId="58" xfId="0" applyFont="1" applyFill="1" applyBorder="1" applyAlignment="1">
      <alignment vertical="center" wrapText="1"/>
    </xf>
    <xf numFmtId="0" fontId="10" fillId="0" borderId="58" xfId="0" applyFont="1" applyBorder="1" applyAlignment="1">
      <alignment wrapText="1"/>
    </xf>
    <xf numFmtId="0" fontId="8" fillId="2" borderId="58" xfId="0" applyFont="1" applyFill="1" applyBorder="1" applyAlignment="1">
      <alignment horizontal="left" vertical="center" wrapText="1"/>
    </xf>
    <xf numFmtId="0" fontId="23" fillId="0" borderId="58" xfId="0" applyFont="1" applyBorder="1" applyAlignment="1">
      <alignment horizontal="left" wrapText="1"/>
    </xf>
    <xf numFmtId="0" fontId="10" fillId="0" borderId="7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42" xfId="0" applyFont="1" applyBorder="1" applyAlignment="1">
      <alignment horizontal="left" vertical="center" wrapText="1"/>
    </xf>
    <xf numFmtId="0" fontId="5" fillId="12" borderId="58" xfId="0" applyFont="1" applyFill="1" applyBorder="1" applyAlignment="1">
      <alignment horizontal="center" vertical="center" wrapText="1"/>
    </xf>
    <xf numFmtId="0" fontId="10" fillId="13" borderId="58" xfId="0" applyFont="1" applyFill="1" applyBorder="1" applyAlignment="1">
      <alignment horizontal="center" vertical="center" wrapText="1"/>
    </xf>
    <xf numFmtId="0" fontId="10" fillId="0" borderId="58" xfId="0" applyFont="1" applyBorder="1" applyAlignment="1">
      <alignment horizontal="left" vertical="top" wrapText="1"/>
    </xf>
    <xf numFmtId="0" fontId="10" fillId="0" borderId="40" xfId="0" applyFont="1" applyBorder="1" applyAlignment="1">
      <alignment horizontal="left" vertical="top" wrapText="1"/>
    </xf>
    <xf numFmtId="0" fontId="10" fillId="0" borderId="44" xfId="0" applyFont="1" applyBorder="1" applyAlignment="1">
      <alignment horizontal="left" vertical="top" wrapText="1"/>
    </xf>
    <xf numFmtId="0" fontId="5" fillId="0" borderId="58" xfId="0" applyFont="1" applyBorder="1" applyAlignment="1">
      <alignment wrapText="1"/>
    </xf>
    <xf numFmtId="0" fontId="23" fillId="0" borderId="13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left" wrapText="1"/>
    </xf>
    <xf numFmtId="0" fontId="23" fillId="0" borderId="21" xfId="0" applyFont="1" applyBorder="1" applyAlignment="1">
      <alignment horizontal="left" wrapText="1"/>
    </xf>
    <xf numFmtId="0" fontId="23" fillId="0" borderId="42" xfId="0" applyFont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wrapText="1"/>
    </xf>
    <xf numFmtId="0" fontId="23" fillId="0" borderId="58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wrapText="1"/>
    </xf>
    <xf numFmtId="0" fontId="5" fillId="0" borderId="4" xfId="0" applyFont="1" applyFill="1" applyBorder="1" applyAlignment="1">
      <alignment horizontal="center" wrapText="1"/>
    </xf>
    <xf numFmtId="0" fontId="10" fillId="0" borderId="7" xfId="0" applyFont="1" applyFill="1" applyBorder="1" applyAlignment="1">
      <alignment wrapText="1"/>
    </xf>
    <xf numFmtId="0" fontId="10" fillId="0" borderId="6" xfId="0" applyFont="1" applyFill="1" applyBorder="1" applyAlignment="1">
      <alignment wrapText="1"/>
    </xf>
    <xf numFmtId="0" fontId="43" fillId="12" borderId="4" xfId="0" applyFont="1" applyFill="1" applyBorder="1" applyAlignment="1">
      <alignment horizontal="center" wrapText="1"/>
    </xf>
    <xf numFmtId="0" fontId="43" fillId="13" borderId="7" xfId="0" applyFont="1" applyFill="1" applyBorder="1" applyAlignment="1">
      <alignment wrapText="1"/>
    </xf>
    <xf numFmtId="0" fontId="43" fillId="13" borderId="6" xfId="0" applyFont="1" applyFill="1" applyBorder="1" applyAlignment="1">
      <alignment wrapText="1"/>
    </xf>
    <xf numFmtId="0" fontId="10" fillId="0" borderId="58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wrapText="1"/>
    </xf>
    <xf numFmtId="0" fontId="23" fillId="0" borderId="7" xfId="0" applyFont="1" applyBorder="1" applyAlignment="1">
      <alignment wrapText="1"/>
    </xf>
    <xf numFmtId="0" fontId="23" fillId="0" borderId="6" xfId="0" applyFont="1" applyBorder="1" applyAlignment="1">
      <alignment wrapText="1"/>
    </xf>
    <xf numFmtId="0" fontId="8" fillId="26" borderId="58" xfId="0" applyFont="1" applyFill="1" applyBorder="1" applyAlignment="1">
      <alignment horizontal="center" vertical="center" wrapText="1"/>
    </xf>
    <xf numFmtId="0" fontId="23" fillId="14" borderId="58" xfId="0" applyFont="1" applyFill="1" applyBorder="1" applyAlignment="1">
      <alignment horizontal="center" vertical="center" wrapText="1"/>
    </xf>
    <xf numFmtId="0" fontId="5" fillId="0" borderId="58" xfId="0" applyFont="1" applyFill="1" applyBorder="1" applyAlignment="1">
      <alignment horizontal="center" wrapText="1"/>
    </xf>
    <xf numFmtId="0" fontId="10" fillId="0" borderId="58" xfId="0" applyFont="1" applyFill="1" applyBorder="1" applyAlignment="1">
      <alignment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44" xfId="0" applyFont="1" applyFill="1" applyBorder="1" applyAlignment="1">
      <alignment horizontal="left" vertical="center" wrapText="1"/>
    </xf>
    <xf numFmtId="0" fontId="10" fillId="0" borderId="46" xfId="0" applyFont="1" applyBorder="1" applyAlignment="1">
      <alignment wrapText="1"/>
    </xf>
    <xf numFmtId="0" fontId="10" fillId="0" borderId="52" xfId="0" applyFont="1" applyBorder="1" applyAlignment="1">
      <alignment wrapText="1"/>
    </xf>
    <xf numFmtId="0" fontId="10" fillId="0" borderId="44" xfId="0" applyFont="1" applyBorder="1" applyAlignment="1">
      <alignment vertical="top" wrapText="1"/>
    </xf>
    <xf numFmtId="0" fontId="10" fillId="0" borderId="58" xfId="0" applyFont="1" applyBorder="1" applyAlignment="1">
      <alignment vertical="top" wrapText="1"/>
    </xf>
    <xf numFmtId="0" fontId="8" fillId="2" borderId="42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left" vertical="center" wrapText="1"/>
    </xf>
    <xf numFmtId="0" fontId="23" fillId="0" borderId="21" xfId="0" applyFont="1" applyBorder="1" applyAlignment="1">
      <alignment horizontal="left" vertical="center" wrapText="1"/>
    </xf>
    <xf numFmtId="0" fontId="5" fillId="0" borderId="58" xfId="0" applyFont="1" applyBorder="1" applyAlignment="1">
      <alignment horizontal="left" vertical="top" wrapText="1"/>
    </xf>
    <xf numFmtId="0" fontId="10" fillId="14" borderId="7" xfId="0" applyFont="1" applyFill="1" applyBorder="1" applyAlignment="1">
      <alignment horizontal="center" vertical="center" wrapText="1"/>
    </xf>
    <xf numFmtId="0" fontId="10" fillId="14" borderId="6" xfId="0" applyFont="1" applyFill="1" applyBorder="1" applyAlignment="1">
      <alignment horizontal="center" vertical="center" wrapText="1"/>
    </xf>
    <xf numFmtId="0" fontId="10" fillId="0" borderId="50" xfId="0" applyFont="1" applyBorder="1" applyAlignment="1">
      <alignment horizontal="left" vertical="top" wrapText="1"/>
    </xf>
    <xf numFmtId="0" fontId="10" fillId="0" borderId="43" xfId="0" applyFont="1" applyBorder="1" applyAlignment="1">
      <alignment horizontal="left" vertical="top" wrapText="1"/>
    </xf>
    <xf numFmtId="0" fontId="10" fillId="0" borderId="43" xfId="0" applyFont="1" applyBorder="1" applyAlignment="1">
      <alignment vertical="top" wrapText="1"/>
    </xf>
    <xf numFmtId="0" fontId="8" fillId="2" borderId="47" xfId="0" applyFont="1" applyFill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10" fillId="0" borderId="54" xfId="0" applyFont="1" applyBorder="1" applyAlignment="1">
      <alignment wrapText="1"/>
    </xf>
    <xf numFmtId="0" fontId="8" fillId="27" borderId="4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vertical="center" wrapText="1"/>
    </xf>
    <xf numFmtId="0" fontId="10" fillId="0" borderId="13" xfId="0" applyFont="1" applyBorder="1" applyAlignment="1">
      <alignment wrapText="1"/>
    </xf>
    <xf numFmtId="0" fontId="10" fillId="0" borderId="21" xfId="0" applyFont="1" applyBorder="1" applyAlignment="1">
      <alignment wrapText="1"/>
    </xf>
    <xf numFmtId="0" fontId="5" fillId="0" borderId="51" xfId="0" applyFont="1" applyFill="1" applyBorder="1" applyAlignment="1">
      <alignment horizontal="center" vertical="center" wrapText="1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2" xfId="0" applyFont="1" applyFill="1" applyBorder="1" applyAlignment="1">
      <alignment horizontal="center" vertical="center" wrapText="1"/>
    </xf>
    <xf numFmtId="0" fontId="0" fillId="0" borderId="58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8" fillId="2" borderId="58" xfId="0" applyFont="1" applyFill="1" applyBorder="1" applyAlignment="1">
      <alignment vertical="center" wrapText="1"/>
    </xf>
    <xf numFmtId="0" fontId="23" fillId="0" borderId="58" xfId="0" applyFont="1" applyBorder="1" applyAlignment="1">
      <alignment wrapText="1"/>
    </xf>
    <xf numFmtId="0" fontId="10" fillId="0" borderId="42" xfId="0" applyFont="1" applyBorder="1" applyAlignment="1">
      <alignment wrapText="1"/>
    </xf>
    <xf numFmtId="0" fontId="12" fillId="2" borderId="9" xfId="0" applyFont="1" applyFill="1" applyBorder="1" applyAlignment="1">
      <alignment vertical="center" wrapText="1"/>
    </xf>
    <xf numFmtId="0" fontId="75" fillId="0" borderId="13" xfId="0" applyFont="1" applyBorder="1" applyAlignment="1">
      <alignment wrapText="1"/>
    </xf>
    <xf numFmtId="0" fontId="75" fillId="0" borderId="21" xfId="0" applyFont="1" applyBorder="1" applyAlignment="1">
      <alignment wrapText="1"/>
    </xf>
    <xf numFmtId="0" fontId="8" fillId="2" borderId="60" xfId="0" applyFont="1" applyFill="1" applyBorder="1" applyAlignment="1">
      <alignment horizontal="center" vertical="center" wrapText="1"/>
    </xf>
    <xf numFmtId="0" fontId="0" fillId="0" borderId="82" xfId="0" applyFont="1" applyBorder="1" applyAlignment="1">
      <alignment horizontal="center" wrapText="1"/>
    </xf>
    <xf numFmtId="0" fontId="0" fillId="0" borderId="61" xfId="0" applyFont="1" applyBorder="1" applyAlignment="1">
      <alignment horizontal="center" wrapText="1"/>
    </xf>
    <xf numFmtId="0" fontId="8" fillId="24" borderId="50" xfId="0" applyFont="1" applyFill="1" applyBorder="1" applyAlignment="1">
      <alignment horizontal="center" wrapText="1"/>
    </xf>
    <xf numFmtId="0" fontId="10" fillId="14" borderId="7" xfId="0" applyFont="1" applyFill="1" applyBorder="1" applyAlignment="1">
      <alignment wrapText="1"/>
    </xf>
    <xf numFmtId="0" fontId="10" fillId="14" borderId="6" xfId="0" applyFont="1" applyFill="1" applyBorder="1" applyAlignment="1">
      <alignment wrapText="1"/>
    </xf>
    <xf numFmtId="0" fontId="5" fillId="20" borderId="51" xfId="0" applyFont="1" applyFill="1" applyBorder="1" applyAlignment="1">
      <alignment horizontal="center" wrapText="1"/>
    </xf>
    <xf numFmtId="0" fontId="10" fillId="20" borderId="53" xfId="0" applyFont="1" applyFill="1" applyBorder="1" applyAlignment="1">
      <alignment wrapText="1"/>
    </xf>
    <xf numFmtId="0" fontId="10" fillId="20" borderId="52" xfId="0" applyFont="1" applyFill="1" applyBorder="1" applyAlignment="1">
      <alignment wrapText="1"/>
    </xf>
    <xf numFmtId="0" fontId="5" fillId="2" borderId="49" xfId="0" applyFont="1" applyFill="1" applyBorder="1" applyAlignment="1">
      <alignment horizontal="center" wrapText="1"/>
    </xf>
    <xf numFmtId="0" fontId="10" fillId="0" borderId="40" xfId="0" applyFont="1" applyBorder="1" applyAlignment="1">
      <alignment wrapText="1"/>
    </xf>
    <xf numFmtId="0" fontId="10" fillId="0" borderId="44" xfId="0" applyFont="1" applyBorder="1" applyAlignment="1">
      <alignment wrapText="1"/>
    </xf>
    <xf numFmtId="0" fontId="60" fillId="2" borderId="1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51" fillId="2" borderId="53" xfId="0" applyFont="1" applyFill="1" applyBorder="1" applyAlignment="1">
      <alignment horizontal="left" vertical="center" wrapText="1"/>
    </xf>
    <xf numFmtId="0" fontId="0" fillId="0" borderId="53" xfId="0" applyFont="1" applyBorder="1" applyAlignment="1">
      <alignment horizontal="left" vertical="center" wrapText="1"/>
    </xf>
    <xf numFmtId="0" fontId="29" fillId="2" borderId="54" xfId="0" applyFont="1" applyFill="1" applyBorder="1" applyAlignment="1">
      <alignment horizontal="left" vertical="center" wrapText="1"/>
    </xf>
    <xf numFmtId="0" fontId="37" fillId="0" borderId="54" xfId="0" applyFont="1" applyBorder="1" applyAlignment="1">
      <alignment horizontal="left" wrapText="1"/>
    </xf>
    <xf numFmtId="0" fontId="37" fillId="0" borderId="71" xfId="0" applyFont="1" applyBorder="1" applyAlignment="1">
      <alignment horizontal="left" wrapText="1"/>
    </xf>
    <xf numFmtId="0" fontId="8" fillId="2" borderId="54" xfId="0" applyFont="1" applyFill="1" applyBorder="1" applyAlignment="1">
      <alignment horizontal="center" vertical="center" wrapText="1"/>
    </xf>
    <xf numFmtId="0" fontId="0" fillId="0" borderId="71" xfId="0" applyFont="1" applyBorder="1" applyAlignment="1">
      <alignment wrapText="1"/>
    </xf>
    <xf numFmtId="0" fontId="8" fillId="2" borderId="53" xfId="0" applyFont="1" applyFill="1" applyBorder="1" applyAlignment="1">
      <alignment horizontal="center" vertical="center" wrapText="1"/>
    </xf>
    <xf numFmtId="0" fontId="0" fillId="0" borderId="53" xfId="0" applyFont="1" applyBorder="1" applyAlignment="1">
      <alignment wrapText="1"/>
    </xf>
    <xf numFmtId="0" fontId="8" fillId="2" borderId="50" xfId="0" applyFont="1" applyFill="1" applyBorder="1" applyAlignment="1">
      <alignment horizontal="center" vertical="center" wrapText="1"/>
    </xf>
    <xf numFmtId="0" fontId="0" fillId="0" borderId="50" xfId="0" applyFont="1" applyBorder="1" applyAlignment="1">
      <alignment wrapText="1"/>
    </xf>
    <xf numFmtId="0" fontId="0" fillId="0" borderId="40" xfId="0" applyFont="1" applyBorder="1" applyAlignment="1">
      <alignment wrapText="1"/>
    </xf>
    <xf numFmtId="0" fontId="8" fillId="2" borderId="83" xfId="0" applyFont="1" applyFill="1" applyBorder="1" applyAlignment="1">
      <alignment horizontal="center" vertical="center" wrapText="1"/>
    </xf>
    <xf numFmtId="0" fontId="0" fillId="0" borderId="84" xfId="0" applyFont="1" applyBorder="1" applyAlignment="1">
      <alignment horizontal="center" vertical="center" wrapText="1"/>
    </xf>
    <xf numFmtId="0" fontId="8" fillId="6" borderId="60" xfId="0" applyFont="1" applyFill="1" applyBorder="1" applyAlignment="1">
      <alignment horizontal="center" vertical="center" wrapText="1"/>
    </xf>
    <xf numFmtId="0" fontId="0" fillId="0" borderId="82" xfId="0" applyFont="1" applyBorder="1" applyAlignment="1">
      <alignment horizontal="center" vertical="center" wrapText="1"/>
    </xf>
    <xf numFmtId="0" fontId="0" fillId="0" borderId="61" xfId="0" applyFont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left" vertical="top" wrapText="1"/>
    </xf>
    <xf numFmtId="0" fontId="5" fillId="2" borderId="43" xfId="0" applyFont="1" applyFill="1" applyBorder="1" applyAlignment="1">
      <alignment horizontal="left" vertical="top" wrapText="1"/>
    </xf>
    <xf numFmtId="0" fontId="5" fillId="2" borderId="61" xfId="0" applyFont="1" applyFill="1" applyBorder="1" applyAlignment="1">
      <alignment horizontal="left" vertical="center" wrapText="1"/>
    </xf>
    <xf numFmtId="0" fontId="10" fillId="0" borderId="61" xfId="0" applyFont="1" applyBorder="1" applyAlignment="1">
      <alignment wrapText="1"/>
    </xf>
    <xf numFmtId="0" fontId="10" fillId="0" borderId="43" xfId="0" applyFont="1" applyBorder="1" applyAlignment="1">
      <alignment horizontal="center" vertical="center" wrapText="1"/>
    </xf>
    <xf numFmtId="0" fontId="8" fillId="24" borderId="58" xfId="0" applyFont="1" applyFill="1" applyBorder="1" applyAlignment="1">
      <alignment horizontal="center" vertical="center" wrapText="1"/>
    </xf>
    <xf numFmtId="0" fontId="10" fillId="14" borderId="58" xfId="0" applyFont="1" applyFill="1" applyBorder="1" applyAlignment="1">
      <alignment horizontal="center" vertical="center" wrapText="1"/>
    </xf>
    <xf numFmtId="0" fontId="37" fillId="2" borderId="47" xfId="0" applyFont="1" applyFill="1" applyBorder="1" applyAlignment="1"/>
    <xf numFmtId="0" fontId="0" fillId="0" borderId="50" xfId="0" applyFont="1" applyBorder="1" applyAlignment="1"/>
    <xf numFmtId="0" fontId="0" fillId="0" borderId="43" xfId="0" applyFont="1" applyBorder="1" applyAlignment="1"/>
    <xf numFmtId="0" fontId="39" fillId="23" borderId="2" xfId="0" applyFont="1" applyFill="1" applyBorder="1" applyAlignment="1">
      <alignment horizontal="center"/>
    </xf>
    <xf numFmtId="0" fontId="44" fillId="14" borderId="2" xfId="0" applyFont="1" applyFill="1" applyBorder="1"/>
    <xf numFmtId="0" fontId="39" fillId="23" borderId="4" xfId="0" applyFont="1" applyFill="1" applyBorder="1" applyAlignment="1">
      <alignment horizontal="left"/>
    </xf>
    <xf numFmtId="0" fontId="44" fillId="14" borderId="7" xfId="0" applyFont="1" applyFill="1" applyBorder="1"/>
    <xf numFmtId="0" fontId="44" fillId="14" borderId="6" xfId="0" applyFont="1" applyFill="1" applyBorder="1"/>
    <xf numFmtId="0" fontId="43" fillId="2" borderId="4" xfId="0" applyFont="1" applyFill="1" applyBorder="1" applyAlignment="1">
      <alignment horizontal="left"/>
    </xf>
    <xf numFmtId="0" fontId="42" fillId="0" borderId="7" xfId="0" applyFont="1" applyBorder="1"/>
    <xf numFmtId="0" fontId="42" fillId="0" borderId="6" xfId="0" applyFont="1" applyBorder="1"/>
    <xf numFmtId="0" fontId="36" fillId="2" borderId="2" xfId="0" applyFont="1" applyFill="1" applyBorder="1" applyAlignment="1">
      <alignment horizontal="center"/>
    </xf>
    <xf numFmtId="0" fontId="39" fillId="23" borderId="47" xfId="0" applyFont="1" applyFill="1" applyBorder="1" applyAlignment="1">
      <alignment horizontal="center" vertical="center" wrapText="1"/>
    </xf>
    <xf numFmtId="0" fontId="44" fillId="14" borderId="43" xfId="0" applyFont="1" applyFill="1" applyBorder="1"/>
    <xf numFmtId="0" fontId="39" fillId="23" borderId="4" xfId="0" applyFont="1" applyFill="1" applyBorder="1" applyAlignment="1">
      <alignment horizontal="left" vertical="center" wrapText="1"/>
    </xf>
    <xf numFmtId="0" fontId="36" fillId="2" borderId="4" xfId="0" applyFont="1" applyFill="1" applyBorder="1" applyAlignment="1">
      <alignment horizontal="left" vertical="center" wrapText="1"/>
    </xf>
    <xf numFmtId="0" fontId="26" fillId="23" borderId="47" xfId="0" applyFont="1" applyFill="1" applyBorder="1" applyAlignment="1"/>
    <xf numFmtId="0" fontId="26" fillId="14" borderId="50" xfId="0" applyFont="1" applyFill="1" applyBorder="1" applyAlignment="1"/>
    <xf numFmtId="0" fontId="26" fillId="14" borderId="43" xfId="0" applyFont="1" applyFill="1" applyBorder="1" applyAlignment="1"/>
    <xf numFmtId="0" fontId="26" fillId="23" borderId="47" xfId="0" applyFont="1" applyFill="1" applyBorder="1" applyAlignment="1">
      <alignment wrapText="1"/>
    </xf>
    <xf numFmtId="0" fontId="26" fillId="14" borderId="50" xfId="0" applyFont="1" applyFill="1" applyBorder="1" applyAlignment="1">
      <alignment wrapText="1"/>
    </xf>
    <xf numFmtId="0" fontId="26" fillId="14" borderId="43" xfId="0" applyFont="1" applyFill="1" applyBorder="1" applyAlignment="1">
      <alignment wrapText="1"/>
    </xf>
    <xf numFmtId="0" fontId="8" fillId="23" borderId="2" xfId="0" applyFont="1" applyFill="1" applyBorder="1" applyAlignment="1">
      <alignment horizontal="center"/>
    </xf>
    <xf numFmtId="0" fontId="32" fillId="14" borderId="2" xfId="0" applyFont="1" applyFill="1" applyBorder="1"/>
    <xf numFmtId="0" fontId="26" fillId="23" borderId="2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left" vertical="center" wrapText="1"/>
    </xf>
    <xf numFmtId="0" fontId="0" fillId="0" borderId="42" xfId="0" applyFont="1" applyBorder="1" applyAlignment="1">
      <alignment horizontal="left" vertical="center"/>
    </xf>
    <xf numFmtId="0" fontId="0" fillId="0" borderId="55" xfId="0" applyFont="1" applyBorder="1" applyAlignment="1">
      <alignment horizontal="left" vertical="center"/>
    </xf>
    <xf numFmtId="0" fontId="8" fillId="2" borderId="28" xfId="0" applyFont="1" applyFill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0" fontId="37" fillId="2" borderId="58" xfId="0" applyFont="1" applyFill="1" applyBorder="1" applyAlignment="1">
      <alignment horizontal="left" vertical="center"/>
    </xf>
    <xf numFmtId="0" fontId="37" fillId="2" borderId="58" xfId="0" applyFont="1" applyFill="1" applyBorder="1" applyAlignment="1">
      <alignment horizontal="left" vertical="center" wrapText="1"/>
    </xf>
    <xf numFmtId="0" fontId="0" fillId="0" borderId="58" xfId="0" applyFont="1" applyBorder="1" applyAlignment="1">
      <alignment horizontal="left" vertical="center" wrapText="1"/>
    </xf>
    <xf numFmtId="0" fontId="8" fillId="6" borderId="28" xfId="0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5" fillId="23" borderId="47" xfId="0" applyFont="1" applyFill="1" applyBorder="1" applyAlignment="1">
      <alignment horizontal="center" vertical="center" wrapText="1"/>
    </xf>
    <xf numFmtId="0" fontId="5" fillId="23" borderId="43" xfId="0" applyFont="1" applyFill="1" applyBorder="1" applyAlignment="1">
      <alignment horizontal="center" vertical="center" wrapText="1"/>
    </xf>
    <xf numFmtId="0" fontId="5" fillId="2" borderId="55" xfId="0" applyFont="1" applyFill="1" applyBorder="1" applyAlignment="1">
      <alignment horizontal="left" vertical="center" wrapText="1"/>
    </xf>
    <xf numFmtId="0" fontId="5" fillId="0" borderId="55" xfId="0" applyFont="1" applyBorder="1" applyAlignment="1"/>
    <xf numFmtId="0" fontId="20" fillId="2" borderId="60" xfId="0" applyFont="1" applyFill="1" applyBorder="1" applyAlignment="1">
      <alignment horizontal="left" vertical="top" wrapText="1"/>
    </xf>
    <xf numFmtId="0" fontId="37" fillId="0" borderId="82" xfId="0" applyFont="1" applyBorder="1" applyAlignment="1">
      <alignment horizontal="left" vertical="top" wrapText="1"/>
    </xf>
    <xf numFmtId="0" fontId="37" fillId="0" borderId="61" xfId="0" applyFont="1" applyBorder="1" applyAlignment="1">
      <alignment horizontal="left" vertical="top" wrapText="1"/>
    </xf>
    <xf numFmtId="0" fontId="45" fillId="23" borderId="47" xfId="0" applyFont="1" applyFill="1" applyBorder="1" applyAlignment="1">
      <alignment horizontal="left" vertical="center"/>
    </xf>
    <xf numFmtId="0" fontId="0" fillId="0" borderId="43" xfId="0" applyFont="1" applyBorder="1" applyAlignment="1">
      <alignment vertical="center"/>
    </xf>
    <xf numFmtId="0" fontId="8" fillId="23" borderId="47" xfId="0" applyFont="1" applyFill="1" applyBorder="1" applyAlignment="1">
      <alignment horizontal="left" vertical="center" wrapText="1"/>
    </xf>
    <xf numFmtId="0" fontId="0" fillId="0" borderId="43" xfId="0" applyFont="1" applyBorder="1" applyAlignment="1">
      <alignment vertical="center" wrapText="1"/>
    </xf>
    <xf numFmtId="0" fontId="45" fillId="23" borderId="47" xfId="0" applyFont="1" applyFill="1" applyBorder="1" applyAlignment="1">
      <alignment horizontal="left" vertical="center" wrapText="1"/>
    </xf>
    <xf numFmtId="0" fontId="45" fillId="14" borderId="47" xfId="0" applyFont="1" applyFill="1" applyBorder="1" applyAlignment="1">
      <alignment horizontal="left" vertical="center" wrapText="1"/>
    </xf>
    <xf numFmtId="0" fontId="8" fillId="24" borderId="47" xfId="0" applyFont="1" applyFill="1" applyBorder="1" applyAlignment="1">
      <alignment horizontal="left" vertical="center" wrapText="1"/>
    </xf>
    <xf numFmtId="0" fontId="10" fillId="14" borderId="50" xfId="0" applyFont="1" applyFill="1" applyBorder="1" applyAlignment="1">
      <alignment horizontal="left" vertical="center" wrapText="1"/>
    </xf>
    <xf numFmtId="0" fontId="10" fillId="14" borderId="43" xfId="0" applyFont="1" applyFill="1" applyBorder="1" applyAlignment="1">
      <alignment horizontal="left" vertical="center" wrapText="1"/>
    </xf>
    <xf numFmtId="0" fontId="23" fillId="14" borderId="50" xfId="0" applyFont="1" applyFill="1" applyBorder="1" applyAlignment="1">
      <alignment horizontal="left" vertical="center" wrapText="1"/>
    </xf>
    <xf numFmtId="0" fontId="23" fillId="14" borderId="43" xfId="0" applyFont="1" applyFill="1" applyBorder="1" applyAlignment="1">
      <alignment horizontal="left" vertical="center" wrapText="1"/>
    </xf>
    <xf numFmtId="0" fontId="23" fillId="24" borderId="47" xfId="0" applyFont="1" applyFill="1" applyBorder="1" applyAlignment="1">
      <alignment horizontal="left" vertical="center" wrapText="1"/>
    </xf>
    <xf numFmtId="0" fontId="43" fillId="2" borderId="47" xfId="0" applyFont="1" applyFill="1" applyBorder="1" applyAlignment="1">
      <alignment horizontal="center" vertical="center" wrapText="1"/>
    </xf>
    <xf numFmtId="0" fontId="43" fillId="2" borderId="43" xfId="0" applyFont="1" applyFill="1" applyBorder="1" applyAlignment="1">
      <alignment horizontal="center" vertical="center" wrapText="1"/>
    </xf>
    <xf numFmtId="0" fontId="29" fillId="6" borderId="47" xfId="0" applyFont="1" applyFill="1" applyBorder="1" applyAlignment="1">
      <alignment horizontal="center" vertical="center"/>
    </xf>
    <xf numFmtId="0" fontId="65" fillId="0" borderId="50" xfId="0" applyFont="1" applyBorder="1" applyAlignment="1">
      <alignment horizontal="center"/>
    </xf>
    <xf numFmtId="0" fontId="65" fillId="0" borderId="43" xfId="0" applyFont="1" applyBorder="1" applyAlignment="1">
      <alignment horizontal="center"/>
    </xf>
    <xf numFmtId="0" fontId="8" fillId="0" borderId="28" xfId="0" applyFont="1" applyBorder="1" applyAlignment="1">
      <alignment horizontal="center" vertical="center" wrapText="1"/>
    </xf>
    <xf numFmtId="0" fontId="23" fillId="0" borderId="42" xfId="0" applyFont="1" applyBorder="1" applyAlignment="1">
      <alignment horizontal="center"/>
    </xf>
    <xf numFmtId="0" fontId="8" fillId="0" borderId="44" xfId="0" applyFont="1" applyBorder="1" applyAlignment="1">
      <alignment horizontal="left" vertical="center" wrapText="1"/>
    </xf>
    <xf numFmtId="0" fontId="23" fillId="0" borderId="46" xfId="0" applyFont="1" applyBorder="1"/>
    <xf numFmtId="0" fontId="5" fillId="0" borderId="44" xfId="0" applyFont="1" applyBorder="1" applyAlignment="1">
      <alignment horizontal="left" vertical="center" wrapText="1"/>
    </xf>
    <xf numFmtId="0" fontId="10" fillId="0" borderId="46" xfId="0" applyFont="1" applyBorder="1"/>
    <xf numFmtId="0" fontId="8" fillId="27" borderId="47" xfId="0" applyFont="1" applyFill="1" applyBorder="1" applyAlignment="1">
      <alignment horizontal="center" vertical="center" wrapText="1"/>
    </xf>
    <xf numFmtId="0" fontId="8" fillId="27" borderId="50" xfId="0" applyFont="1" applyFill="1" applyBorder="1" applyAlignment="1">
      <alignment horizontal="center" vertical="center" wrapText="1"/>
    </xf>
    <xf numFmtId="0" fontId="43" fillId="0" borderId="47" xfId="0" applyFont="1" applyFill="1" applyBorder="1" applyAlignment="1">
      <alignment horizontal="center" vertical="center" wrapText="1"/>
    </xf>
    <xf numFmtId="0" fontId="43" fillId="0" borderId="43" xfId="0" applyFont="1" applyFill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/>
    </xf>
    <xf numFmtId="0" fontId="8" fillId="0" borderId="28" xfId="0" applyFont="1" applyBorder="1" applyAlignment="1">
      <alignment horizontal="left" vertical="center" wrapText="1"/>
    </xf>
    <xf numFmtId="0" fontId="23" fillId="0" borderId="42" xfId="0" applyFont="1" applyBorder="1"/>
    <xf numFmtId="0" fontId="10" fillId="0" borderId="48" xfId="0" applyFont="1" applyBorder="1"/>
    <xf numFmtId="0" fontId="8" fillId="24" borderId="53" xfId="0" applyFont="1" applyFill="1" applyBorder="1" applyAlignment="1">
      <alignment horizontal="center" vertical="center" wrapText="1"/>
    </xf>
    <xf numFmtId="0" fontId="10" fillId="14" borderId="53" xfId="0" applyFont="1" applyFill="1" applyBorder="1" applyAlignment="1">
      <alignment horizontal="center"/>
    </xf>
    <xf numFmtId="0" fontId="10" fillId="14" borderId="52" xfId="0" applyFont="1" applyFill="1" applyBorder="1" applyAlignment="1">
      <alignment horizontal="center"/>
    </xf>
    <xf numFmtId="0" fontId="8" fillId="24" borderId="47" xfId="0" applyFont="1" applyFill="1" applyBorder="1" applyAlignment="1">
      <alignment horizontal="center" vertical="center" wrapText="1"/>
    </xf>
    <xf numFmtId="0" fontId="10" fillId="14" borderId="50" xfId="0" applyFont="1" applyFill="1" applyBorder="1" applyAlignment="1">
      <alignment horizontal="center"/>
    </xf>
    <xf numFmtId="0" fontId="10" fillId="14" borderId="43" xfId="0" applyFont="1" applyFill="1" applyBorder="1" applyAlignment="1">
      <alignment horizontal="center"/>
    </xf>
    <xf numFmtId="0" fontId="8" fillId="24" borderId="43" xfId="0" applyFont="1" applyFill="1" applyBorder="1" applyAlignment="1">
      <alignment horizontal="center" vertical="center" wrapText="1"/>
    </xf>
    <xf numFmtId="0" fontId="5" fillId="2" borderId="91" xfId="0" applyFont="1" applyFill="1" applyBorder="1" applyAlignment="1">
      <alignment horizontal="center" vertical="center" wrapText="1"/>
    </xf>
    <xf numFmtId="0" fontId="79" fillId="0" borderId="69" xfId="0" applyFont="1" applyBorder="1" applyAlignment="1">
      <alignment horizontal="center" vertical="center"/>
    </xf>
    <xf numFmtId="0" fontId="24" fillId="0" borderId="69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90" xfId="0" applyFont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0" fontId="0" fillId="0" borderId="50" xfId="0" applyFont="1" applyBorder="1" applyAlignment="1">
      <alignment vertical="center" wrapText="1"/>
    </xf>
    <xf numFmtId="0" fontId="0" fillId="0" borderId="43" xfId="0" applyFont="1" applyBorder="1" applyAlignment="1">
      <alignment horizontal="center" vertical="center" wrapText="1"/>
    </xf>
    <xf numFmtId="0" fontId="60" fillId="2" borderId="69" xfId="0" applyFont="1" applyFill="1" applyBorder="1" applyAlignment="1">
      <alignment horizontal="left" vertical="center"/>
    </xf>
    <xf numFmtId="0" fontId="63" fillId="0" borderId="69" xfId="0" applyFont="1" applyBorder="1" applyAlignment="1">
      <alignment horizontal="left"/>
    </xf>
    <xf numFmtId="0" fontId="8" fillId="16" borderId="58" xfId="0" applyFont="1" applyFill="1" applyBorder="1" applyAlignment="1">
      <alignment horizontal="center" vertical="center"/>
    </xf>
    <xf numFmtId="0" fontId="8" fillId="14" borderId="58" xfId="0" applyFont="1" applyFill="1" applyBorder="1" applyAlignment="1">
      <alignment horizontal="center" vertical="center"/>
    </xf>
    <xf numFmtId="0" fontId="5" fillId="14" borderId="58" xfId="0" applyFont="1" applyFill="1" applyBorder="1" applyAlignment="1">
      <alignment horizontal="center" vertical="center" wrapText="1"/>
    </xf>
    <xf numFmtId="0" fontId="5" fillId="14" borderId="58" xfId="0" applyFont="1" applyFill="1" applyBorder="1" applyAlignment="1"/>
    <xf numFmtId="0" fontId="5" fillId="14" borderId="60" xfId="0" applyFont="1" applyFill="1" applyBorder="1" applyAlignment="1"/>
    <xf numFmtId="0" fontId="5" fillId="14" borderId="58" xfId="0" applyFont="1" applyFill="1" applyBorder="1" applyAlignment="1">
      <alignment vertical="center" wrapText="1"/>
    </xf>
    <xf numFmtId="0" fontId="5" fillId="14" borderId="60" xfId="0" applyFont="1" applyFill="1" applyBorder="1" applyAlignment="1">
      <alignment vertical="center" wrapText="1"/>
    </xf>
    <xf numFmtId="0" fontId="29" fillId="3" borderId="58" xfId="0" applyFont="1" applyFill="1" applyBorder="1" applyAlignment="1">
      <alignment horizontal="center" vertical="center"/>
    </xf>
    <xf numFmtId="0" fontId="32" fillId="0" borderId="58" xfId="0" applyFont="1" applyBorder="1"/>
    <xf numFmtId="0" fontId="29" fillId="16" borderId="58" xfId="0" applyFont="1" applyFill="1" applyBorder="1" applyAlignment="1">
      <alignment horizontal="center" vertical="center"/>
    </xf>
    <xf numFmtId="0" fontId="26" fillId="14" borderId="58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49" fontId="5" fillId="2" borderId="47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67" fillId="0" borderId="83" xfId="1" applyFont="1" applyBorder="1" applyAlignment="1">
      <alignment horizontal="center" vertical="center" wrapText="1"/>
    </xf>
    <xf numFmtId="0" fontId="67" fillId="0" borderId="84" xfId="1" applyFont="1" applyBorder="1" applyAlignment="1">
      <alignment horizontal="center" vertical="center" wrapText="1"/>
    </xf>
    <xf numFmtId="0" fontId="67" fillId="0" borderId="85" xfId="1" applyFont="1" applyBorder="1" applyAlignment="1">
      <alignment horizontal="center" vertical="center" wrapText="1"/>
    </xf>
    <xf numFmtId="0" fontId="0" fillId="0" borderId="84" xfId="0" applyFont="1" applyBorder="1" applyAlignment="1">
      <alignment horizontal="center" vertical="center"/>
    </xf>
    <xf numFmtId="0" fontId="0" fillId="0" borderId="85" xfId="0" applyFont="1" applyBorder="1" applyAlignment="1">
      <alignment horizontal="center" vertical="center"/>
    </xf>
    <xf numFmtId="0" fontId="26" fillId="0" borderId="84" xfId="0" applyFont="1" applyBorder="1" applyAlignment="1">
      <alignment horizontal="center" vertical="center"/>
    </xf>
    <xf numFmtId="0" fontId="26" fillId="0" borderId="85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0" fontId="8" fillId="6" borderId="2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2" fontId="5" fillId="2" borderId="2" xfId="0" applyNumberFormat="1" applyFont="1" applyFill="1" applyBorder="1" applyAlignment="1">
      <alignment horizontal="left" vertical="center"/>
    </xf>
    <xf numFmtId="2" fontId="5" fillId="0" borderId="2" xfId="0" applyNumberFormat="1" applyFont="1" applyBorder="1" applyAlignment="1">
      <alignment horizontal="left" vertical="center"/>
    </xf>
    <xf numFmtId="0" fontId="43" fillId="2" borderId="2" xfId="0" applyFont="1" applyFill="1" applyBorder="1" applyAlignment="1">
      <alignment horizontal="left"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14" borderId="7" xfId="0" applyFont="1" applyFill="1" applyBorder="1" applyAlignment="1">
      <alignment vertical="center"/>
    </xf>
    <xf numFmtId="0" fontId="2" fillId="14" borderId="6" xfId="0" applyFont="1" applyFill="1" applyBorder="1" applyAlignment="1">
      <alignment vertical="center"/>
    </xf>
    <xf numFmtId="0" fontId="5" fillId="2" borderId="28" xfId="0" applyFont="1" applyFill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6" fillId="2" borderId="50" xfId="0" applyFont="1" applyFill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77" fillId="0" borderId="58" xfId="0" applyFont="1" applyBorder="1" applyAlignment="1">
      <alignment horizontal="center" vertical="center"/>
    </xf>
    <xf numFmtId="0" fontId="38" fillId="0" borderId="58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 wrapText="1"/>
    </xf>
    <xf numFmtId="0" fontId="5" fillId="2" borderId="67" xfId="0" applyFont="1" applyFill="1" applyBorder="1" applyAlignment="1">
      <alignment horizontal="left" vertical="top" wrapText="1"/>
    </xf>
    <xf numFmtId="0" fontId="5" fillId="2" borderId="68" xfId="0" applyFont="1" applyFill="1" applyBorder="1" applyAlignment="1">
      <alignment horizontal="left" vertical="top" wrapText="1"/>
    </xf>
    <xf numFmtId="0" fontId="5" fillId="2" borderId="48" xfId="0" applyFont="1" applyFill="1" applyBorder="1" applyAlignment="1">
      <alignment horizontal="left" vertical="top" wrapText="1"/>
    </xf>
    <xf numFmtId="0" fontId="5" fillId="2" borderId="46" xfId="0" applyFont="1" applyFill="1" applyBorder="1" applyAlignment="1">
      <alignment horizontal="left" vertical="top" wrapText="1"/>
    </xf>
    <xf numFmtId="0" fontId="5" fillId="2" borderId="56" xfId="0" applyFont="1" applyFill="1" applyBorder="1" applyAlignment="1">
      <alignment horizontal="left" vertical="top" wrapText="1"/>
    </xf>
    <xf numFmtId="0" fontId="5" fillId="2" borderId="57" xfId="0" applyFont="1" applyFill="1" applyBorder="1" applyAlignment="1">
      <alignment horizontal="left" vertical="top" wrapText="1"/>
    </xf>
    <xf numFmtId="0" fontId="5" fillId="2" borderId="44" xfId="0" applyFont="1" applyFill="1" applyBorder="1" applyAlignment="1">
      <alignment horizontal="left" vertical="top" wrapText="1"/>
    </xf>
    <xf numFmtId="0" fontId="5" fillId="2" borderId="28" xfId="0" applyFont="1" applyFill="1" applyBorder="1" applyAlignment="1">
      <alignment horizontal="left" vertical="top" wrapText="1"/>
    </xf>
    <xf numFmtId="0" fontId="5" fillId="2" borderId="42" xfId="0" applyFont="1" applyFill="1" applyBorder="1" applyAlignment="1">
      <alignment horizontal="left" vertical="top" wrapText="1"/>
    </xf>
    <xf numFmtId="0" fontId="8" fillId="2" borderId="49" xfId="0" applyFont="1" applyFill="1" applyBorder="1" applyAlignment="1">
      <alignment horizontal="left" vertical="top" wrapText="1"/>
    </xf>
    <xf numFmtId="0" fontId="8" fillId="2" borderId="40" xfId="0" applyFont="1" applyFill="1" applyBorder="1" applyAlignment="1">
      <alignment horizontal="left" vertical="top" wrapText="1"/>
    </xf>
    <xf numFmtId="0" fontId="8" fillId="2" borderId="44" xfId="0" applyFont="1" applyFill="1" applyBorder="1" applyAlignment="1">
      <alignment horizontal="left" vertical="top" wrapText="1"/>
    </xf>
    <xf numFmtId="0" fontId="8" fillId="2" borderId="48" xfId="0" applyFont="1" applyFill="1" applyBorder="1" applyAlignment="1">
      <alignment horizontal="left" vertical="top" wrapText="1"/>
    </xf>
    <xf numFmtId="0" fontId="8" fillId="2" borderId="54" xfId="0" applyFont="1" applyFill="1" applyBorder="1" applyAlignment="1">
      <alignment horizontal="left" vertical="top" wrapText="1"/>
    </xf>
    <xf numFmtId="0" fontId="8" fillId="2" borderId="46" xfId="0" applyFont="1" applyFill="1" applyBorder="1" applyAlignment="1">
      <alignment horizontal="left" vertical="top" wrapText="1"/>
    </xf>
    <xf numFmtId="0" fontId="8" fillId="2" borderId="28" xfId="0" applyFont="1" applyFill="1" applyBorder="1" applyAlignment="1">
      <alignment horizontal="left" vertical="top" wrapText="1"/>
    </xf>
    <xf numFmtId="0" fontId="8" fillId="2" borderId="42" xfId="0" applyFont="1" applyFill="1" applyBorder="1" applyAlignment="1">
      <alignment horizontal="left" vertical="top" wrapText="1"/>
    </xf>
    <xf numFmtId="0" fontId="5" fillId="2" borderId="44" xfId="0" applyFont="1" applyFill="1" applyBorder="1" applyAlignment="1">
      <alignment horizontal="center" vertical="top"/>
    </xf>
    <xf numFmtId="0" fontId="5" fillId="2" borderId="46" xfId="0" applyFont="1" applyFill="1" applyBorder="1" applyAlignment="1">
      <alignment horizontal="center" vertical="top"/>
    </xf>
    <xf numFmtId="0" fontId="83" fillId="2" borderId="49" xfId="1" applyFont="1" applyFill="1" applyBorder="1" applyAlignment="1">
      <alignment horizontal="left" vertical="top" wrapText="1"/>
    </xf>
    <xf numFmtId="0" fontId="83" fillId="2" borderId="44" xfId="1" applyFont="1" applyFill="1" applyBorder="1" applyAlignment="1">
      <alignment horizontal="left" vertical="top" wrapText="1"/>
    </xf>
    <xf numFmtId="0" fontId="83" fillId="2" borderId="48" xfId="1" applyFont="1" applyFill="1" applyBorder="1" applyAlignment="1">
      <alignment horizontal="left" vertical="top" wrapText="1"/>
    </xf>
    <xf numFmtId="0" fontId="83" fillId="2" borderId="46" xfId="1" applyFont="1" applyFill="1" applyBorder="1" applyAlignment="1">
      <alignment horizontal="left" vertical="top" wrapText="1"/>
    </xf>
    <xf numFmtId="0" fontId="83" fillId="2" borderId="28" xfId="1" applyFont="1" applyFill="1" applyBorder="1" applyAlignment="1">
      <alignment horizontal="left" vertical="top" wrapText="1"/>
    </xf>
    <xf numFmtId="0" fontId="83" fillId="2" borderId="42" xfId="1" applyFont="1" applyFill="1" applyBorder="1" applyAlignment="1">
      <alignment horizontal="left" vertical="top" wrapText="1"/>
    </xf>
    <xf numFmtId="0" fontId="5" fillId="2" borderId="52" xfId="0" applyFont="1" applyFill="1" applyBorder="1" applyAlignment="1">
      <alignment horizontal="center" vertical="top"/>
    </xf>
    <xf numFmtId="0" fontId="5" fillId="2" borderId="51" xfId="0" applyFont="1" applyFill="1" applyBorder="1" applyAlignment="1">
      <alignment horizontal="left" vertical="top" wrapText="1"/>
    </xf>
    <xf numFmtId="0" fontId="5" fillId="2" borderId="52" xfId="0" applyFont="1" applyFill="1" applyBorder="1" applyAlignment="1">
      <alignment horizontal="left" vertical="top" wrapText="1"/>
    </xf>
    <xf numFmtId="0" fontId="83" fillId="2" borderId="51" xfId="1" applyFont="1" applyFill="1" applyBorder="1" applyAlignment="1">
      <alignment horizontal="left" vertical="top" wrapText="1"/>
    </xf>
    <xf numFmtId="0" fontId="83" fillId="2" borderId="52" xfId="1" applyFont="1" applyFill="1" applyBorder="1" applyAlignment="1">
      <alignment horizontal="left" vertical="top" wrapText="1"/>
    </xf>
    <xf numFmtId="0" fontId="8" fillId="2" borderId="51" xfId="0" applyFont="1" applyFill="1" applyBorder="1" applyAlignment="1">
      <alignment horizontal="left" vertical="top" wrapText="1"/>
    </xf>
    <xf numFmtId="0" fontId="8" fillId="2" borderId="53" xfId="0" applyFont="1" applyFill="1" applyBorder="1" applyAlignment="1">
      <alignment horizontal="left" vertical="top" wrapText="1"/>
    </xf>
    <xf numFmtId="0" fontId="8" fillId="2" borderId="52" xfId="0" applyFont="1" applyFill="1" applyBorder="1" applyAlignment="1">
      <alignment horizontal="left" vertical="top" wrapText="1"/>
    </xf>
    <xf numFmtId="0" fontId="82" fillId="0" borderId="13" xfId="0" applyFont="1" applyBorder="1" applyAlignment="1">
      <alignment horizontal="center" vertical="center"/>
    </xf>
    <xf numFmtId="0" fontId="82" fillId="0" borderId="42" xfId="0" applyFont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38" fillId="0" borderId="42" xfId="0" applyFont="1" applyBorder="1" applyAlignment="1">
      <alignment horizontal="center" vertical="center"/>
    </xf>
    <xf numFmtId="0" fontId="38" fillId="0" borderId="55" xfId="0" applyFont="1" applyBorder="1" applyAlignment="1">
      <alignment horizontal="center" vertical="center"/>
    </xf>
    <xf numFmtId="0" fontId="2" fillId="0" borderId="44" xfId="0" applyFont="1" applyBorder="1" applyAlignment="1">
      <alignment horizontal="left" vertical="center"/>
    </xf>
    <xf numFmtId="0" fontId="38" fillId="0" borderId="48" xfId="0" applyFont="1" applyBorder="1" applyAlignment="1">
      <alignment horizontal="left" vertical="center"/>
    </xf>
    <xf numFmtId="0" fontId="38" fillId="0" borderId="46" xfId="0" applyFont="1" applyBorder="1" applyAlignment="1">
      <alignment horizontal="left" vertical="center"/>
    </xf>
    <xf numFmtId="0" fontId="38" fillId="0" borderId="51" xfId="0" applyFont="1" applyBorder="1" applyAlignment="1">
      <alignment horizontal="left" vertical="center"/>
    </xf>
    <xf numFmtId="0" fontId="38" fillId="0" borderId="52" xfId="0" applyFont="1" applyBorder="1" applyAlignment="1">
      <alignment horizontal="left" vertical="center"/>
    </xf>
    <xf numFmtId="0" fontId="8" fillId="16" borderId="47" xfId="0" applyFont="1" applyFill="1" applyBorder="1" applyAlignment="1">
      <alignment horizontal="center" vertical="center" wrapText="1"/>
    </xf>
    <xf numFmtId="0" fontId="8" fillId="16" borderId="43" xfId="0" applyFont="1" applyFill="1" applyBorder="1" applyAlignment="1">
      <alignment horizontal="center" vertical="center" wrapText="1"/>
    </xf>
    <xf numFmtId="0" fontId="2" fillId="14" borderId="50" xfId="0" applyFont="1" applyFill="1" applyBorder="1"/>
    <xf numFmtId="0" fontId="2" fillId="14" borderId="43" xfId="0" applyFont="1" applyFill="1" applyBorder="1"/>
    <xf numFmtId="0" fontId="5" fillId="2" borderId="51" xfId="0" applyFont="1" applyFill="1" applyBorder="1" applyAlignment="1">
      <alignment horizontal="left" vertical="center" wrapText="1"/>
    </xf>
    <xf numFmtId="0" fontId="2" fillId="0" borderId="52" xfId="0" applyFont="1" applyBorder="1" applyAlignment="1">
      <alignment horizontal="left" vertical="center"/>
    </xf>
    <xf numFmtId="0" fontId="38" fillId="0" borderId="53" xfId="0" applyFont="1" applyBorder="1" applyAlignment="1">
      <alignment horizontal="left" vertical="center"/>
    </xf>
    <xf numFmtId="0" fontId="38" fillId="0" borderId="54" xfId="0" applyFont="1" applyBorder="1" applyAlignment="1">
      <alignment horizontal="left" vertical="center"/>
    </xf>
    <xf numFmtId="0" fontId="5" fillId="2" borderId="50" xfId="0" applyFont="1" applyFill="1" applyBorder="1" applyAlignment="1">
      <alignment horizontal="left" vertical="center" wrapText="1"/>
    </xf>
    <xf numFmtId="0" fontId="5" fillId="2" borderId="43" xfId="0" applyFont="1" applyFill="1" applyBorder="1" applyAlignment="1">
      <alignment horizontal="left" vertical="center" wrapText="1"/>
    </xf>
    <xf numFmtId="0" fontId="2" fillId="0" borderId="43" xfId="0" applyFont="1" applyBorder="1" applyAlignment="1">
      <alignment horizontal="left" vertical="center"/>
    </xf>
    <xf numFmtId="0" fontId="2" fillId="0" borderId="7" xfId="0" applyFont="1" applyBorder="1"/>
    <xf numFmtId="0" fontId="5" fillId="0" borderId="49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/>
    </xf>
    <xf numFmtId="0" fontId="2" fillId="0" borderId="48" xfId="0" applyFont="1" applyBorder="1" applyAlignment="1">
      <alignment horizontal="left" vertical="center"/>
    </xf>
    <xf numFmtId="0" fontId="2" fillId="0" borderId="51" xfId="0" applyFont="1" applyBorder="1" applyAlignment="1">
      <alignment horizontal="left" vertical="center"/>
    </xf>
    <xf numFmtId="0" fontId="2" fillId="0" borderId="53" xfId="0" applyFont="1" applyBorder="1" applyAlignment="1">
      <alignment horizontal="left" vertical="center"/>
    </xf>
    <xf numFmtId="0" fontId="2" fillId="0" borderId="18" xfId="0" applyFont="1" applyBorder="1"/>
    <xf numFmtId="0" fontId="2" fillId="0" borderId="20" xfId="0" applyFont="1" applyBorder="1"/>
    <xf numFmtId="0" fontId="2" fillId="0" borderId="14" xfId="0" applyFont="1" applyBorder="1"/>
    <xf numFmtId="0" fontId="38" fillId="0" borderId="0" xfId="0" applyFont="1" applyAlignment="1"/>
    <xf numFmtId="0" fontId="2" fillId="0" borderId="32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8" fillId="29" borderId="47" xfId="0" applyFont="1" applyFill="1" applyBorder="1" applyAlignment="1">
      <alignment horizontal="center" vertical="center" wrapText="1"/>
    </xf>
    <xf numFmtId="0" fontId="8" fillId="29" borderId="50" xfId="0" applyFont="1" applyFill="1" applyBorder="1" applyAlignment="1">
      <alignment horizontal="center" vertical="center" wrapText="1"/>
    </xf>
    <xf numFmtId="0" fontId="8" fillId="29" borderId="43" xfId="0" applyFont="1" applyFill="1" applyBorder="1" applyAlignment="1">
      <alignment horizontal="center" vertical="center" wrapText="1"/>
    </xf>
    <xf numFmtId="0" fontId="2" fillId="0" borderId="58" xfId="0" applyFont="1" applyBorder="1" applyAlignment="1">
      <alignment horizontal="left" vertical="center"/>
    </xf>
    <xf numFmtId="0" fontId="8" fillId="2" borderId="92" xfId="0" applyFont="1" applyFill="1" applyBorder="1" applyAlignment="1">
      <alignment horizontal="left" vertical="center"/>
    </xf>
    <xf numFmtId="0" fontId="8" fillId="2" borderId="82" xfId="0" applyFont="1" applyFill="1" applyBorder="1" applyAlignment="1">
      <alignment horizontal="left" vertical="center"/>
    </xf>
    <xf numFmtId="0" fontId="8" fillId="2" borderId="66" xfId="0" applyFont="1" applyFill="1" applyBorder="1" applyAlignment="1">
      <alignment horizontal="left" vertical="center"/>
    </xf>
    <xf numFmtId="0" fontId="82" fillId="0" borderId="37" xfId="0" applyFont="1" applyBorder="1" applyAlignment="1">
      <alignment horizontal="center" vertical="center"/>
    </xf>
    <xf numFmtId="0" fontId="82" fillId="0" borderId="21" xfId="0" applyFont="1" applyBorder="1" applyAlignment="1">
      <alignment horizontal="center" vertical="center"/>
    </xf>
    <xf numFmtId="0" fontId="2" fillId="0" borderId="50" xfId="0" applyFont="1" applyBorder="1" applyAlignment="1">
      <alignment horizontal="left" vertical="top"/>
    </xf>
    <xf numFmtId="0" fontId="15" fillId="17" borderId="4" xfId="0" applyFont="1" applyFill="1" applyBorder="1" applyAlignment="1">
      <alignment horizontal="center" wrapText="1"/>
    </xf>
    <xf numFmtId="0" fontId="2" fillId="14" borderId="7" xfId="0" applyFont="1" applyFill="1" applyBorder="1"/>
    <xf numFmtId="0" fontId="5" fillId="2" borderId="40" xfId="0" applyFont="1" applyFill="1" applyBorder="1" applyAlignment="1">
      <alignment horizontal="left" vertical="center" wrapText="1"/>
    </xf>
    <xf numFmtId="0" fontId="8" fillId="16" borderId="39" xfId="0" applyFont="1" applyFill="1" applyBorder="1" applyAlignment="1">
      <alignment horizontal="center" vertical="center" wrapText="1"/>
    </xf>
    <xf numFmtId="0" fontId="2" fillId="14" borderId="40" xfId="0" applyFont="1" applyFill="1" applyBorder="1"/>
    <xf numFmtId="0" fontId="2" fillId="14" borderId="41" xfId="0" applyFont="1" applyFill="1" applyBorder="1"/>
    <xf numFmtId="0" fontId="5" fillId="2" borderId="4" xfId="0" applyFont="1" applyFill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/>
    </xf>
    <xf numFmtId="0" fontId="8" fillId="29" borderId="4" xfId="0" applyFont="1" applyFill="1" applyBorder="1" applyAlignment="1">
      <alignment horizontal="center" vertical="center" wrapText="1"/>
    </xf>
    <xf numFmtId="0" fontId="2" fillId="28" borderId="6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left" vertical="center" wrapText="1"/>
    </xf>
    <xf numFmtId="0" fontId="8" fillId="2" borderId="43" xfId="0" applyFont="1" applyFill="1" applyBorder="1" applyAlignment="1">
      <alignment horizontal="left" vertical="center" wrapText="1"/>
    </xf>
    <xf numFmtId="0" fontId="8" fillId="2" borderId="50" xfId="0" applyFont="1" applyFill="1" applyBorder="1" applyAlignment="1">
      <alignment horizontal="left" vertical="center" wrapText="1"/>
    </xf>
    <xf numFmtId="0" fontId="5" fillId="2" borderId="53" xfId="0" applyFont="1" applyFill="1" applyBorder="1" applyAlignment="1">
      <alignment horizontal="left" vertical="center" wrapText="1"/>
    </xf>
    <xf numFmtId="0" fontId="5" fillId="2" borderId="52" xfId="0" applyFont="1" applyFill="1" applyBorder="1" applyAlignment="1">
      <alignment horizontal="left" vertical="center" wrapText="1"/>
    </xf>
    <xf numFmtId="0" fontId="38" fillId="0" borderId="42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0" fillId="0" borderId="58" xfId="0" applyFont="1" applyBorder="1" applyAlignment="1">
      <alignment wrapText="1"/>
    </xf>
    <xf numFmtId="0" fontId="37" fillId="0" borderId="80" xfId="0" applyFont="1" applyBorder="1" applyAlignment="1">
      <alignment wrapText="1"/>
    </xf>
    <xf numFmtId="0" fontId="0" fillId="0" borderId="80" xfId="0" applyFont="1" applyBorder="1" applyAlignment="1">
      <alignment wrapText="1"/>
    </xf>
    <xf numFmtId="0" fontId="0" fillId="0" borderId="81" xfId="0" applyFont="1" applyBorder="1" applyAlignment="1">
      <alignment wrapText="1"/>
    </xf>
    <xf numFmtId="0" fontId="5" fillId="10" borderId="77" xfId="0" applyFont="1" applyFill="1" applyBorder="1" applyAlignment="1">
      <alignment wrapText="1"/>
    </xf>
    <xf numFmtId="0" fontId="0" fillId="0" borderId="78" xfId="0" applyFont="1" applyBorder="1" applyAlignment="1">
      <alignment wrapText="1"/>
    </xf>
    <xf numFmtId="0" fontId="36" fillId="0" borderId="58" xfId="0" applyFont="1" applyBorder="1" applyAlignment="1">
      <alignment wrapText="1"/>
    </xf>
    <xf numFmtId="0" fontId="5" fillId="0" borderId="80" xfId="0" applyFont="1" applyBorder="1" applyAlignment="1">
      <alignment wrapText="1"/>
    </xf>
    <xf numFmtId="0" fontId="37" fillId="0" borderId="58" xfId="0" applyFont="1" applyBorder="1" applyAlignment="1">
      <alignment wrapText="1"/>
    </xf>
    <xf numFmtId="0" fontId="5" fillId="0" borderId="78" xfId="0" applyFont="1" applyBorder="1" applyAlignment="1">
      <alignment wrapText="1"/>
    </xf>
    <xf numFmtId="0" fontId="51" fillId="14" borderId="77" xfId="0" applyFont="1" applyFill="1" applyBorder="1" applyAlignment="1">
      <alignment horizontal="center" vertical="center" wrapText="1"/>
    </xf>
    <xf numFmtId="0" fontId="50" fillId="14" borderId="58" xfId="0" applyFont="1" applyFill="1" applyBorder="1" applyAlignment="1">
      <alignment wrapText="1"/>
    </xf>
    <xf numFmtId="0" fontId="54" fillId="14" borderId="78" xfId="0" applyFont="1" applyFill="1" applyBorder="1" applyAlignment="1">
      <alignment wrapText="1"/>
    </xf>
    <xf numFmtId="0" fontId="5" fillId="8" borderId="58" xfId="0" applyFont="1" applyFill="1" applyBorder="1" applyAlignment="1">
      <alignment horizontal="center" wrapText="1"/>
    </xf>
    <xf numFmtId="0" fontId="3" fillId="0" borderId="58" xfId="0" applyFont="1" applyBorder="1" applyAlignment="1">
      <alignment wrapText="1"/>
    </xf>
    <xf numFmtId="0" fontId="5" fillId="9" borderId="58" xfId="0" applyFont="1" applyFill="1" applyBorder="1" applyAlignment="1">
      <alignment horizontal="center" wrapText="1"/>
    </xf>
    <xf numFmtId="0" fontId="3" fillId="0" borderId="78" xfId="0" applyFont="1" applyBorder="1" applyAlignment="1">
      <alignment wrapText="1"/>
    </xf>
    <xf numFmtId="0" fontId="8" fillId="0" borderId="77" xfId="0" applyFont="1" applyBorder="1" applyAlignment="1">
      <alignment horizontal="center" wrapText="1"/>
    </xf>
    <xf numFmtId="0" fontId="8" fillId="0" borderId="58" xfId="0" applyFont="1" applyBorder="1" applyAlignment="1">
      <alignment horizontal="center" wrapText="1"/>
    </xf>
    <xf numFmtId="0" fontId="51" fillId="3" borderId="74" xfId="0" applyFont="1" applyFill="1" applyBorder="1" applyAlignment="1">
      <alignment horizontal="center" vertical="center" wrapText="1"/>
    </xf>
    <xf numFmtId="0" fontId="54" fillId="0" borderId="75" xfId="0" applyFont="1" applyBorder="1" applyAlignment="1">
      <alignment wrapText="1"/>
    </xf>
    <xf numFmtId="0" fontId="54" fillId="0" borderId="76" xfId="0" applyFont="1" applyBorder="1" applyAlignment="1">
      <alignment wrapText="1"/>
    </xf>
    <xf numFmtId="0" fontId="5" fillId="11" borderId="58" xfId="0" applyFont="1" applyFill="1" applyBorder="1" applyAlignment="1">
      <alignment horizontal="center" wrapText="1"/>
    </xf>
    <xf numFmtId="0" fontId="37" fillId="0" borderId="78" xfId="0" applyFont="1" applyBorder="1" applyAlignment="1">
      <alignment wrapText="1"/>
    </xf>
    <xf numFmtId="0" fontId="0" fillId="0" borderId="78" xfId="0" applyFont="1" applyBorder="1" applyAlignment="1">
      <alignment horizontal="left" vertical="top" wrapText="1"/>
    </xf>
    <xf numFmtId="0" fontId="5" fillId="0" borderId="58" xfId="0" applyFont="1" applyBorder="1" applyAlignment="1">
      <alignment horizontal="center"/>
    </xf>
    <xf numFmtId="0" fontId="8" fillId="16" borderId="44" xfId="0" applyFont="1" applyFill="1" applyBorder="1" applyAlignment="1">
      <alignment horizontal="center" vertical="center" wrapText="1"/>
    </xf>
    <xf numFmtId="0" fontId="10" fillId="14" borderId="40" xfId="0" applyFont="1" applyFill="1" applyBorder="1" applyAlignment="1">
      <alignment horizontal="center" vertical="center"/>
    </xf>
    <xf numFmtId="0" fontId="8" fillId="20" borderId="54" xfId="0" applyFont="1" applyFill="1" applyBorder="1" applyAlignment="1">
      <alignment horizontal="center" vertical="center"/>
    </xf>
    <xf numFmtId="0" fontId="26" fillId="20" borderId="54" xfId="0" applyFont="1" applyFill="1" applyBorder="1" applyAlignment="1">
      <alignment horizontal="center" vertical="center"/>
    </xf>
    <xf numFmtId="0" fontId="5" fillId="13" borderId="58" xfId="0" applyFont="1" applyFill="1" applyBorder="1" applyAlignment="1">
      <alignment horizontal="center"/>
    </xf>
    <xf numFmtId="0" fontId="10" fillId="13" borderId="58" xfId="0" applyFont="1" applyFill="1" applyBorder="1" applyAlignment="1">
      <alignment horizontal="center"/>
    </xf>
    <xf numFmtId="0" fontId="5" fillId="0" borderId="58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jpe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2" Type="http://schemas.openxmlformats.org/officeDocument/2006/relationships/image" Target="../media/image13.pn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76200</xdr:rowOff>
    </xdr:from>
    <xdr:ext cx="1438275" cy="58102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76200"/>
          <a:ext cx="1438275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2924175</xdr:colOff>
      <xdr:row>0</xdr:row>
      <xdr:rowOff>95250</xdr:rowOff>
    </xdr:from>
    <xdr:ext cx="1495425" cy="466726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24175" y="95250"/>
          <a:ext cx="1495425" cy="46672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2133600</xdr:colOff>
      <xdr:row>0</xdr:row>
      <xdr:rowOff>123825</xdr:rowOff>
    </xdr:from>
    <xdr:to>
      <xdr:col>1</xdr:col>
      <xdr:colOff>3876675</xdr:colOff>
      <xdr:row>3</xdr:row>
      <xdr:rowOff>19050</xdr:rowOff>
    </xdr:to>
    <xdr:pic>
      <xdr:nvPicPr>
        <xdr:cNvPr id="5" name="Рисунок 4"/>
        <xdr:cNvPicPr/>
      </xdr:nvPicPr>
      <xdr:blipFill rotWithShape="1">
        <a:blip xmlns:r="http://schemas.openxmlformats.org/officeDocument/2006/relationships" r:embed="rId3"/>
        <a:srcRect l="12449" t="39030" r="54871" b="43531"/>
        <a:stretch/>
      </xdr:blipFill>
      <xdr:spPr bwMode="auto">
        <a:xfrm>
          <a:off x="5705475" y="123825"/>
          <a:ext cx="1743075" cy="495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1209674</xdr:colOff>
      <xdr:row>30</xdr:row>
      <xdr:rowOff>57149</xdr:rowOff>
    </xdr:from>
    <xdr:to>
      <xdr:col>3</xdr:col>
      <xdr:colOff>2800349</xdr:colOff>
      <xdr:row>41</xdr:row>
      <xdr:rowOff>123825</xdr:rowOff>
    </xdr:to>
    <xdr:pic>
      <xdr:nvPicPr>
        <xdr:cNvPr id="3" name="Obraz 17" descr="gerb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49" y="15163799"/>
          <a:ext cx="1590675" cy="18478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400050</xdr:colOff>
      <xdr:row>31</xdr:row>
      <xdr:rowOff>19050</xdr:rowOff>
    </xdr:from>
    <xdr:to>
      <xdr:col>7</xdr:col>
      <xdr:colOff>381000</xdr:colOff>
      <xdr:row>40</xdr:row>
      <xdr:rowOff>28575</xdr:rowOff>
    </xdr:to>
    <xdr:pic>
      <xdr:nvPicPr>
        <xdr:cNvPr id="4" name="Рисунок 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15287625"/>
          <a:ext cx="2181225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22</xdr:row>
      <xdr:rowOff>1219199</xdr:rowOff>
    </xdr:from>
    <xdr:to>
      <xdr:col>11</xdr:col>
      <xdr:colOff>457200</xdr:colOff>
      <xdr:row>28</xdr:row>
      <xdr:rowOff>904874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6972299"/>
          <a:ext cx="4448175" cy="25050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52</xdr:row>
      <xdr:rowOff>190500</xdr:rowOff>
    </xdr:from>
    <xdr:to>
      <xdr:col>12</xdr:col>
      <xdr:colOff>495299</xdr:colOff>
      <xdr:row>52</xdr:row>
      <xdr:rowOff>1952625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00" y="12363450"/>
          <a:ext cx="1428749" cy="17621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158847</xdr:colOff>
      <xdr:row>52</xdr:row>
      <xdr:rowOff>76000</xdr:rowOff>
    </xdr:from>
    <xdr:to>
      <xdr:col>17</xdr:col>
      <xdr:colOff>180976</xdr:colOff>
      <xdr:row>52</xdr:row>
      <xdr:rowOff>2228849</xdr:rowOff>
    </xdr:to>
    <xdr:pic>
      <xdr:nvPicPr>
        <xdr:cNvPr id="6" name="Рисунок 5" descr="Герб Бурштина — Вікіпеді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7897" y="12248950"/>
          <a:ext cx="1669954" cy="2152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266701</xdr:colOff>
      <xdr:row>52</xdr:row>
      <xdr:rowOff>2352676</xdr:rowOff>
    </xdr:from>
    <xdr:to>
      <xdr:col>12</xdr:col>
      <xdr:colOff>474127</xdr:colOff>
      <xdr:row>54</xdr:row>
      <xdr:rowOff>342901</xdr:rowOff>
    </xdr:to>
    <xdr:pic>
      <xdr:nvPicPr>
        <xdr:cNvPr id="7" name="Рисунок 6" descr="Файл:Bengtsfors vapen.sv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1" y="14525626"/>
          <a:ext cx="1426626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52</xdr:row>
      <xdr:rowOff>0</xdr:rowOff>
    </xdr:from>
    <xdr:to>
      <xdr:col>19</xdr:col>
      <xdr:colOff>304800</xdr:colOff>
      <xdr:row>52</xdr:row>
      <xdr:rowOff>304800</xdr:rowOff>
    </xdr:to>
    <xdr:sp macro="" textlink="">
      <xdr:nvSpPr>
        <xdr:cNvPr id="1028" name="AutoShape 4" descr="Файл:Blason Sceaux 92.svg — Вікіпедія"/>
        <xdr:cNvSpPr>
          <a:spLocks noChangeAspect="1" noChangeArrowheads="1"/>
        </xdr:cNvSpPr>
      </xdr:nvSpPr>
      <xdr:spPr bwMode="auto">
        <a:xfrm>
          <a:off x="15801975" y="1142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142875</xdr:colOff>
      <xdr:row>52</xdr:row>
      <xdr:rowOff>2362201</xdr:rowOff>
    </xdr:from>
    <xdr:to>
      <xdr:col>17</xdr:col>
      <xdr:colOff>91035</xdr:colOff>
      <xdr:row>54</xdr:row>
      <xdr:rowOff>371476</xdr:rowOff>
    </xdr:to>
    <xdr:pic>
      <xdr:nvPicPr>
        <xdr:cNvPr id="9" name="Рисунок 8" descr="Файл:Blason Sceaux 92.svg — Вікіпедія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14535151"/>
          <a:ext cx="159598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28576</xdr:colOff>
      <xdr:row>5</xdr:row>
      <xdr:rowOff>28575</xdr:rowOff>
    </xdr:from>
    <xdr:to>
      <xdr:col>8</xdr:col>
      <xdr:colOff>3867150</xdr:colOff>
      <xdr:row>6</xdr:row>
      <xdr:rowOff>1535624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1" y="2047875"/>
          <a:ext cx="3838574" cy="26024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82</xdr:row>
      <xdr:rowOff>0</xdr:rowOff>
    </xdr:from>
    <xdr:to>
      <xdr:col>13</xdr:col>
      <xdr:colOff>304800</xdr:colOff>
      <xdr:row>83</xdr:row>
      <xdr:rowOff>114300</xdr:rowOff>
    </xdr:to>
    <xdr:sp macro="" textlink="">
      <xdr:nvSpPr>
        <xdr:cNvPr id="6145" name="AutoShape 1" descr="SIDA"/>
        <xdr:cNvSpPr>
          <a:spLocks noChangeAspect="1" noChangeArrowheads="1"/>
        </xdr:cNvSpPr>
      </xdr:nvSpPr>
      <xdr:spPr bwMode="auto">
        <a:xfrm>
          <a:off x="12506325" y="2502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86</xdr:row>
      <xdr:rowOff>0</xdr:rowOff>
    </xdr:from>
    <xdr:to>
      <xdr:col>13</xdr:col>
      <xdr:colOff>304800</xdr:colOff>
      <xdr:row>87</xdr:row>
      <xdr:rowOff>114300</xdr:rowOff>
    </xdr:to>
    <xdr:sp macro="" textlink="">
      <xdr:nvSpPr>
        <xdr:cNvPr id="6146" name="AutoShape 2" descr="SIDA"/>
        <xdr:cNvSpPr>
          <a:spLocks noChangeAspect="1" noChangeArrowheads="1"/>
        </xdr:cNvSpPr>
      </xdr:nvSpPr>
      <xdr:spPr bwMode="auto">
        <a:xfrm>
          <a:off x="12506325" y="2635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495300</xdr:colOff>
      <xdr:row>82</xdr:row>
      <xdr:rowOff>43213</xdr:rowOff>
    </xdr:from>
    <xdr:to>
      <xdr:col>12</xdr:col>
      <xdr:colOff>400050</xdr:colOff>
      <xdr:row>84</xdr:row>
      <xdr:rowOff>238124</xdr:rowOff>
    </xdr:to>
    <xdr:pic>
      <xdr:nvPicPr>
        <xdr:cNvPr id="7" name="Рисунок 6" descr="SID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25065388"/>
          <a:ext cx="866775" cy="575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42</xdr:row>
      <xdr:rowOff>0</xdr:rowOff>
    </xdr:from>
    <xdr:to>
      <xdr:col>13</xdr:col>
      <xdr:colOff>304800</xdr:colOff>
      <xdr:row>43</xdr:row>
      <xdr:rowOff>114300</xdr:rowOff>
    </xdr:to>
    <xdr:sp macro="" textlink="">
      <xdr:nvSpPr>
        <xdr:cNvPr id="6148" name="AutoShape 4" descr="Децентралізація приносить кращі результати та ефективність (DOBRE)"/>
        <xdr:cNvSpPr>
          <a:spLocks noChangeAspect="1" noChangeArrowheads="1"/>
        </xdr:cNvSpPr>
      </xdr:nvSpPr>
      <xdr:spPr bwMode="auto">
        <a:xfrm>
          <a:off x="14430375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384352</xdr:colOff>
      <xdr:row>42</xdr:row>
      <xdr:rowOff>19889</xdr:rowOff>
    </xdr:from>
    <xdr:to>
      <xdr:col>12</xdr:col>
      <xdr:colOff>400050</xdr:colOff>
      <xdr:row>44</xdr:row>
      <xdr:rowOff>152399</xdr:rowOff>
    </xdr:to>
    <xdr:pic>
      <xdr:nvPicPr>
        <xdr:cNvPr id="9" name="Рисунок 8" descr="Децентралізація приносить кращі результати та ефективність (DOBRE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6627" y="18593639"/>
          <a:ext cx="977723" cy="51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466725</xdr:colOff>
      <xdr:row>48</xdr:row>
      <xdr:rowOff>152400</xdr:rowOff>
    </xdr:from>
    <xdr:to>
      <xdr:col>12</xdr:col>
      <xdr:colOff>447675</xdr:colOff>
      <xdr:row>52</xdr:row>
      <xdr:rowOff>171450</xdr:rowOff>
    </xdr:to>
    <xdr:pic>
      <xdr:nvPicPr>
        <xdr:cNvPr id="10" name="Рисунок 9" descr="ULEAD з Європою / ULEAD with Europ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19278600"/>
          <a:ext cx="9429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480520</xdr:colOff>
      <xdr:row>54</xdr:row>
      <xdr:rowOff>85725</xdr:rowOff>
    </xdr:from>
    <xdr:to>
      <xdr:col>12</xdr:col>
      <xdr:colOff>485252</xdr:colOff>
      <xdr:row>57</xdr:row>
      <xdr:rowOff>38100</xdr:rowOff>
    </xdr:to>
    <xdr:pic>
      <xdr:nvPicPr>
        <xdr:cNvPr id="11" name="Рисунок 10" descr="People in Need Ukrain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2795" y="20193000"/>
          <a:ext cx="966757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304800</xdr:colOff>
      <xdr:row>41</xdr:row>
      <xdr:rowOff>304800</xdr:rowOff>
    </xdr:to>
    <xdr:sp macro="" textlink="">
      <xdr:nvSpPr>
        <xdr:cNvPr id="6152" name="AutoShape 8" descr="Карітас України — Вікіпедія"/>
        <xdr:cNvSpPr>
          <a:spLocks noChangeAspect="1" noChangeArrowheads="1"/>
        </xdr:cNvSpPr>
      </xdr:nvSpPr>
      <xdr:spPr bwMode="auto">
        <a:xfrm>
          <a:off x="13468350" y="1773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40</xdr:row>
      <xdr:rowOff>304800</xdr:rowOff>
    </xdr:to>
    <xdr:sp macro="" textlink="">
      <xdr:nvSpPr>
        <xdr:cNvPr id="6154" name="AutoShape 10" descr="Карітас України — Вікіпедія"/>
        <xdr:cNvSpPr>
          <a:spLocks noChangeAspect="1" noChangeArrowheads="1"/>
        </xdr:cNvSpPr>
      </xdr:nvSpPr>
      <xdr:spPr bwMode="auto">
        <a:xfrm>
          <a:off x="14430375" y="1674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40</xdr:row>
      <xdr:rowOff>304800</xdr:rowOff>
    </xdr:to>
    <xdr:sp macro="" textlink="">
      <xdr:nvSpPr>
        <xdr:cNvPr id="6155" name="AutoShape 11" descr="Карітас України — Вікіпедія"/>
        <xdr:cNvSpPr>
          <a:spLocks noChangeAspect="1" noChangeArrowheads="1"/>
        </xdr:cNvSpPr>
      </xdr:nvSpPr>
      <xdr:spPr bwMode="auto">
        <a:xfrm>
          <a:off x="13468350" y="1674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33</xdr:row>
      <xdr:rowOff>0</xdr:rowOff>
    </xdr:from>
    <xdr:to>
      <xdr:col>13</xdr:col>
      <xdr:colOff>304800</xdr:colOff>
      <xdr:row>33</xdr:row>
      <xdr:rowOff>304800</xdr:rowOff>
    </xdr:to>
    <xdr:sp macro="" textlink="">
      <xdr:nvSpPr>
        <xdr:cNvPr id="6156" name="AutoShape 12" descr="Карітас України — Вікіпедія"/>
        <xdr:cNvSpPr>
          <a:spLocks noChangeAspect="1" noChangeArrowheads="1"/>
        </xdr:cNvSpPr>
      </xdr:nvSpPr>
      <xdr:spPr bwMode="auto">
        <a:xfrm>
          <a:off x="13468350" y="1033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51</xdr:row>
      <xdr:rowOff>0</xdr:rowOff>
    </xdr:from>
    <xdr:to>
      <xdr:col>13</xdr:col>
      <xdr:colOff>304800</xdr:colOff>
      <xdr:row>52</xdr:row>
      <xdr:rowOff>114300</xdr:rowOff>
    </xdr:to>
    <xdr:sp macro="" textlink="">
      <xdr:nvSpPr>
        <xdr:cNvPr id="6157" name="AutoShape 13" descr="Caritas Vector Logo - (.SVG + .PNG) - GetVectorLogo.Com"/>
        <xdr:cNvSpPr>
          <a:spLocks noChangeAspect="1" noChangeArrowheads="1"/>
        </xdr:cNvSpPr>
      </xdr:nvSpPr>
      <xdr:spPr bwMode="auto">
        <a:xfrm>
          <a:off x="13468350" y="1964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304800</xdr:colOff>
      <xdr:row>41</xdr:row>
      <xdr:rowOff>304800</xdr:rowOff>
    </xdr:to>
    <xdr:sp macro="" textlink="">
      <xdr:nvSpPr>
        <xdr:cNvPr id="6158" name="AutoShape 14" descr="Caritas Vector Logo - (.SVG + .PNG) - GetVectorLogo.Com"/>
        <xdr:cNvSpPr>
          <a:spLocks noChangeAspect="1" noChangeArrowheads="1"/>
        </xdr:cNvSpPr>
      </xdr:nvSpPr>
      <xdr:spPr bwMode="auto">
        <a:xfrm>
          <a:off x="14430375" y="1792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266700</xdr:colOff>
      <xdr:row>60</xdr:row>
      <xdr:rowOff>66675</xdr:rowOff>
    </xdr:from>
    <xdr:to>
      <xdr:col>12</xdr:col>
      <xdr:colOff>638175</xdr:colOff>
      <xdr:row>63</xdr:row>
      <xdr:rowOff>38100</xdr:rowOff>
    </xdr:to>
    <xdr:pic>
      <xdr:nvPicPr>
        <xdr:cNvPr id="19" name="Рисунок 18" descr="Caritas Vector Logo - (.SVG + .PNG) - GetVectorLogo.Com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5" y="20831175"/>
          <a:ext cx="13335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40</xdr:row>
      <xdr:rowOff>0</xdr:rowOff>
    </xdr:from>
    <xdr:to>
      <xdr:col>13</xdr:col>
      <xdr:colOff>304800</xdr:colOff>
      <xdr:row>40</xdr:row>
      <xdr:rowOff>304800</xdr:rowOff>
    </xdr:to>
    <xdr:sp macro="" textlink="">
      <xdr:nvSpPr>
        <xdr:cNvPr id="6160" name="AutoShape 16" descr="ЄС і «Фонд Східна Європа» нададуть грантову підтримку на впровадження  громадських технологій - ЗМІ для змін."/>
        <xdr:cNvSpPr>
          <a:spLocks noChangeAspect="1" noChangeArrowheads="1"/>
        </xdr:cNvSpPr>
      </xdr:nvSpPr>
      <xdr:spPr bwMode="auto">
        <a:xfrm>
          <a:off x="16354425" y="1674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38</xdr:row>
      <xdr:rowOff>0</xdr:rowOff>
    </xdr:from>
    <xdr:to>
      <xdr:col>13</xdr:col>
      <xdr:colOff>304800</xdr:colOff>
      <xdr:row>38</xdr:row>
      <xdr:rowOff>304800</xdr:rowOff>
    </xdr:to>
    <xdr:sp macro="" textlink="">
      <xdr:nvSpPr>
        <xdr:cNvPr id="6161" name="AutoShape 17" descr="ЄС і «Фонд Східна Європа» нададуть грантову підтримку на впровадження  громадських технологій - ЗМІ для змін."/>
        <xdr:cNvSpPr>
          <a:spLocks noChangeAspect="1" noChangeArrowheads="1"/>
        </xdr:cNvSpPr>
      </xdr:nvSpPr>
      <xdr:spPr bwMode="auto">
        <a:xfrm>
          <a:off x="15392400" y="1501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304800</xdr:colOff>
      <xdr:row>65</xdr:row>
      <xdr:rowOff>38100</xdr:rowOff>
    </xdr:from>
    <xdr:to>
      <xdr:col>12</xdr:col>
      <xdr:colOff>533397</xdr:colOff>
      <xdr:row>67</xdr:row>
      <xdr:rowOff>114300</xdr:rowOff>
    </xdr:to>
    <xdr:pic>
      <xdr:nvPicPr>
        <xdr:cNvPr id="23" name="Рисунок 22" descr="ЄС і «Фонд Східна Європа» нададуть грантову підтримку на впровадження  громадських технологій - ЗМІ для змін.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1507450"/>
          <a:ext cx="1190622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13</xdr:col>
      <xdr:colOff>304800</xdr:colOff>
      <xdr:row>50</xdr:row>
      <xdr:rowOff>114300</xdr:rowOff>
    </xdr:to>
    <xdr:sp macro="" textlink="">
      <xdr:nvSpPr>
        <xdr:cNvPr id="6165" name="AutoShape 21" descr="Товариство Червоного Хреста України — Вікіпедія"/>
        <xdr:cNvSpPr>
          <a:spLocks noChangeAspect="1" noChangeArrowheads="1"/>
        </xdr:cNvSpPr>
      </xdr:nvSpPr>
      <xdr:spPr bwMode="auto">
        <a:xfrm>
          <a:off x="17402175" y="1931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552449</xdr:colOff>
      <xdr:row>68</xdr:row>
      <xdr:rowOff>166385</xdr:rowOff>
    </xdr:from>
    <xdr:to>
      <xdr:col>12</xdr:col>
      <xdr:colOff>412145</xdr:colOff>
      <xdr:row>72</xdr:row>
      <xdr:rowOff>123824</xdr:rowOff>
    </xdr:to>
    <xdr:pic>
      <xdr:nvPicPr>
        <xdr:cNvPr id="26" name="Рисунок 25" descr="Червоний Хрест надав допомогу внутрішньо переміщеним особам | Широківська  селищна рад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49" y="22150085"/>
          <a:ext cx="821721" cy="71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647700</xdr:colOff>
      <xdr:row>73</xdr:row>
      <xdr:rowOff>9525</xdr:rowOff>
    </xdr:from>
    <xdr:to>
      <xdr:col>12</xdr:col>
      <xdr:colOff>304800</xdr:colOff>
      <xdr:row>76</xdr:row>
      <xdr:rowOff>57150</xdr:rowOff>
    </xdr:to>
    <xdr:pic>
      <xdr:nvPicPr>
        <xdr:cNvPr id="27" name="Рисунок 26" descr="ADRA Ukraine | Kyiv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22993350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571499</xdr:colOff>
      <xdr:row>77</xdr:row>
      <xdr:rowOff>41274</xdr:rowOff>
    </xdr:from>
    <xdr:to>
      <xdr:col>12</xdr:col>
      <xdr:colOff>361949</xdr:colOff>
      <xdr:row>79</xdr:row>
      <xdr:rowOff>161924</xdr:rowOff>
    </xdr:to>
    <xdr:pic>
      <xdr:nvPicPr>
        <xdr:cNvPr id="28" name="Рисунок 27" descr="Зміни у програмі багатоцільової грошової допомоги МОМ | IOM Ukrain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499" y="23701374"/>
          <a:ext cx="752475" cy="50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304800</xdr:colOff>
      <xdr:row>39</xdr:row>
      <xdr:rowOff>304800</xdr:rowOff>
    </xdr:to>
    <xdr:sp macro="" textlink="">
      <xdr:nvSpPr>
        <xdr:cNvPr id="6169" name="AutoShape 25" descr="GIZ Ukraine | Kyiv"/>
        <xdr:cNvSpPr>
          <a:spLocks noChangeAspect="1" noChangeArrowheads="1"/>
        </xdr:cNvSpPr>
      </xdr:nvSpPr>
      <xdr:spPr bwMode="auto">
        <a:xfrm>
          <a:off x="15478125" y="1585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561975</xdr:colOff>
      <xdr:row>80</xdr:row>
      <xdr:rowOff>76200</xdr:rowOff>
    </xdr:from>
    <xdr:to>
      <xdr:col>12</xdr:col>
      <xdr:colOff>390525</xdr:colOff>
      <xdr:row>81</xdr:row>
      <xdr:rowOff>561975</xdr:rowOff>
    </xdr:to>
    <xdr:pic>
      <xdr:nvPicPr>
        <xdr:cNvPr id="30" name="Рисунок 29" descr="GIZ Ukraine | Kyiv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24298275"/>
          <a:ext cx="7905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82</xdr:row>
      <xdr:rowOff>0</xdr:rowOff>
    </xdr:from>
    <xdr:to>
      <xdr:col>13</xdr:col>
      <xdr:colOff>304800</xdr:colOff>
      <xdr:row>83</xdr:row>
      <xdr:rowOff>114300</xdr:rowOff>
    </xdr:to>
    <xdr:sp macro="" textlink="">
      <xdr:nvSpPr>
        <xdr:cNvPr id="6172" name="AutoShape 28" descr="Український Фонд Соціальних Інвестицій (@usif_ua) / X"/>
        <xdr:cNvSpPr>
          <a:spLocks noChangeAspect="1" noChangeArrowheads="1"/>
        </xdr:cNvSpPr>
      </xdr:nvSpPr>
      <xdr:spPr bwMode="auto">
        <a:xfrm>
          <a:off x="14516100" y="2498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35</xdr:row>
      <xdr:rowOff>0</xdr:rowOff>
    </xdr:from>
    <xdr:to>
      <xdr:col>13</xdr:col>
      <xdr:colOff>304800</xdr:colOff>
      <xdr:row>35</xdr:row>
      <xdr:rowOff>304800</xdr:rowOff>
    </xdr:to>
    <xdr:sp macro="" textlink="">
      <xdr:nvSpPr>
        <xdr:cNvPr id="6173" name="AutoShape 29" descr="Український Фонд Соціальних Інвестицій (@usif_ua) / X"/>
        <xdr:cNvSpPr>
          <a:spLocks noChangeAspect="1" noChangeArrowheads="1"/>
        </xdr:cNvSpPr>
      </xdr:nvSpPr>
      <xdr:spPr bwMode="auto">
        <a:xfrm>
          <a:off x="15478125" y="1254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38</xdr:row>
      <xdr:rowOff>0</xdr:rowOff>
    </xdr:from>
    <xdr:to>
      <xdr:col>13</xdr:col>
      <xdr:colOff>304800</xdr:colOff>
      <xdr:row>38</xdr:row>
      <xdr:rowOff>304800</xdr:rowOff>
    </xdr:to>
    <xdr:sp macro="" textlink="">
      <xdr:nvSpPr>
        <xdr:cNvPr id="6174" name="AutoShape 30" descr="Український Фонд Соціальних Інвестицій (@usif_ua) / X"/>
        <xdr:cNvSpPr>
          <a:spLocks noChangeAspect="1" noChangeArrowheads="1"/>
        </xdr:cNvSpPr>
      </xdr:nvSpPr>
      <xdr:spPr bwMode="auto">
        <a:xfrm>
          <a:off x="15478125" y="1501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542925</xdr:colOff>
      <xdr:row>85</xdr:row>
      <xdr:rowOff>66675</xdr:rowOff>
    </xdr:from>
    <xdr:to>
      <xdr:col>12</xdr:col>
      <xdr:colOff>257174</xdr:colOff>
      <xdr:row>87</xdr:row>
      <xdr:rowOff>228599</xdr:rowOff>
    </xdr:to>
    <xdr:pic>
      <xdr:nvPicPr>
        <xdr:cNvPr id="35" name="Рисунок 34" descr="Український Фонд Соціальних Інвестицій (@usif_ua) / X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5765125"/>
          <a:ext cx="676274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361949</xdr:colOff>
      <xdr:row>88</xdr:row>
      <xdr:rowOff>76200</xdr:rowOff>
    </xdr:from>
    <xdr:to>
      <xdr:col>12</xdr:col>
      <xdr:colOff>670637</xdr:colOff>
      <xdr:row>90</xdr:row>
      <xdr:rowOff>323850</xdr:rowOff>
    </xdr:to>
    <xdr:pic>
      <xdr:nvPicPr>
        <xdr:cNvPr id="37" name="Рисунок 36" descr="https://scontent.fdnk3-1.fna.fbcdn.net/v/t39.30808-6/433919474_7736243716385838_7255556421393836728_n.jpg?stp=dst-jpg_p960x960&amp;_nc_cat=101&amp;ccb=1-7&amp;_nc_sid=2285d6&amp;_nc_ohc=oEnI_0RQM1AQ7kNvgERQ0bO&amp;_nc_ht=scontent.fdnk3-1.fna&amp;oh=00_AYAeWr0FJ8z1dKYAzKG0GndxlNRYTpLYZV0YmmjPvkI1rg&amp;oe=6689BA6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4" b="24198"/>
        <a:stretch/>
      </xdr:blipFill>
      <xdr:spPr bwMode="auto">
        <a:xfrm>
          <a:off x="8972549" y="26403300"/>
          <a:ext cx="1270713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428625</xdr:colOff>
      <xdr:row>91</xdr:row>
      <xdr:rowOff>123825</xdr:rowOff>
    </xdr:from>
    <xdr:to>
      <xdr:col>12</xdr:col>
      <xdr:colOff>466725</xdr:colOff>
      <xdr:row>94</xdr:row>
      <xdr:rowOff>116032</xdr:rowOff>
    </xdr:to>
    <xdr:pic>
      <xdr:nvPicPr>
        <xdr:cNvPr id="38" name="Рисунок 37" descr="Благотворительный фонд Александра Романовского - Arche Nova (Германия)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8679775"/>
          <a:ext cx="1000125" cy="563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266700</xdr:colOff>
      <xdr:row>96</xdr:row>
      <xdr:rowOff>123825</xdr:rowOff>
    </xdr:from>
    <xdr:to>
      <xdr:col>12</xdr:col>
      <xdr:colOff>638175</xdr:colOff>
      <xdr:row>99</xdr:row>
      <xdr:rowOff>69081</xdr:rowOff>
    </xdr:to>
    <xdr:pic>
      <xdr:nvPicPr>
        <xdr:cNvPr id="40" name="Рисунок 39" descr="БФ “Голоси дітей”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29698950"/>
          <a:ext cx="1333500" cy="516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190500</xdr:colOff>
      <xdr:row>100</xdr:row>
      <xdr:rowOff>66675</xdr:rowOff>
    </xdr:from>
    <xdr:to>
      <xdr:col>12</xdr:col>
      <xdr:colOff>704850</xdr:colOff>
      <xdr:row>104</xdr:row>
      <xdr:rowOff>47625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58500" y="28517850"/>
          <a:ext cx="1476375" cy="742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16</xdr:row>
      <xdr:rowOff>0</xdr:rowOff>
    </xdr:from>
    <xdr:to>
      <xdr:col>16</xdr:col>
      <xdr:colOff>304800</xdr:colOff>
      <xdr:row>17</xdr:row>
      <xdr:rowOff>114300</xdr:rowOff>
    </xdr:to>
    <xdr:sp macro="" textlink="">
      <xdr:nvSpPr>
        <xdr:cNvPr id="7171" name="AutoShape 3" descr="Благотворительный фонд Александра Романовского - Arche Nova (Германия)"/>
        <xdr:cNvSpPr>
          <a:spLocks noChangeAspect="1" noChangeArrowheads="1"/>
        </xdr:cNvSpPr>
      </xdr:nvSpPr>
      <xdr:spPr bwMode="auto">
        <a:xfrm>
          <a:off x="9258300" y="330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18</xdr:row>
      <xdr:rowOff>0</xdr:rowOff>
    </xdr:from>
    <xdr:to>
      <xdr:col>16</xdr:col>
      <xdr:colOff>304800</xdr:colOff>
      <xdr:row>19</xdr:row>
      <xdr:rowOff>114300</xdr:rowOff>
    </xdr:to>
    <xdr:sp macro="" textlink="">
      <xdr:nvSpPr>
        <xdr:cNvPr id="7174" name="AutoShape 6" descr="Голоси дітей | Charity Organization"/>
        <xdr:cNvSpPr>
          <a:spLocks noChangeAspect="1" noChangeArrowheads="1"/>
        </xdr:cNvSpPr>
      </xdr:nvSpPr>
      <xdr:spPr bwMode="auto">
        <a:xfrm>
          <a:off x="9258300" y="419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304800</xdr:colOff>
      <xdr:row>21</xdr:row>
      <xdr:rowOff>114300</xdr:rowOff>
    </xdr:to>
    <xdr:sp macro="" textlink="">
      <xdr:nvSpPr>
        <xdr:cNvPr id="7175" name="AutoShape 7" descr="Голоси дітей | Charity Organization"/>
        <xdr:cNvSpPr>
          <a:spLocks noChangeAspect="1" noChangeArrowheads="1"/>
        </xdr:cNvSpPr>
      </xdr:nvSpPr>
      <xdr:spPr bwMode="auto">
        <a:xfrm>
          <a:off x="9867900" y="490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facebook.com/zelenodolskagromada/" TargetMode="External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vk-zmr@ukr.net" TargetMode="External"/><Relationship Id="rId3" Type="http://schemas.openxmlformats.org/officeDocument/2006/relationships/hyperlink" Target="mailto:vk-zmr@ukr.net" TargetMode="External"/><Relationship Id="rId7" Type="http://schemas.openxmlformats.org/officeDocument/2006/relationships/hyperlink" Target="mailto:marjansilrada@ukr.net" TargetMode="External"/><Relationship Id="rId2" Type="http://schemas.openxmlformats.org/officeDocument/2006/relationships/hyperlink" Target="https://mail.ukr.net/desktop" TargetMode="External"/><Relationship Id="rId1" Type="http://schemas.openxmlformats.org/officeDocument/2006/relationships/hyperlink" Target="mailto:vk-zmr@ukr.net" TargetMode="External"/><Relationship Id="rId6" Type="http://schemas.openxmlformats.org/officeDocument/2006/relationships/hyperlink" Target="mailto:velika.costromka@ukr.net," TargetMode="External"/><Relationship Id="rId5" Type="http://schemas.openxmlformats.org/officeDocument/2006/relationships/hyperlink" Target="mailto:vk-zmr@ukr.net" TargetMode="External"/><Relationship Id="rId4" Type="http://schemas.openxmlformats.org/officeDocument/2006/relationships/hyperlink" Target="mailto:vk-zmr@ukr.net" TargetMode="External"/><Relationship Id="rId9" Type="http://schemas.openxmlformats.org/officeDocument/2006/relationships/hyperlink" Target="mailto:vk-zmr@ukr.ne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zelenodolsk.otg.dp.gov.ua/rishennya-gromadi/pro-vstanovlennya-miscevih-podatkiv-i-zboriv-2" TargetMode="External"/><Relationship Id="rId2" Type="http://schemas.openxmlformats.org/officeDocument/2006/relationships/hyperlink" Target="https://zelenodolsk.otg.dp.gov.ua/rishennya-gromadi/pro-vstanovlennya-miscevih-podatkiv-i-zboriv-2" TargetMode="External"/><Relationship Id="rId1" Type="http://schemas.openxmlformats.org/officeDocument/2006/relationships/hyperlink" Target="https://zelenodolsk.otg.dp.gov.ua/rishennya-gromadi/pro-vstanovlennya-miscevih-podatkiv-i-zboriv-2" TargetMode="External"/><Relationship Id="rId6" Type="http://schemas.openxmlformats.org/officeDocument/2006/relationships/printerSettings" Target="../printerSettings/printerSettings11.bin"/><Relationship Id="rId5" Type="http://schemas.openxmlformats.org/officeDocument/2006/relationships/hyperlink" Target="https://zelenodolsk.otg.dp.gov.ua/rishennya-gromadi/pro-vstanovlennya-miscevih-podatkiv-i-zboriv-2" TargetMode="External"/><Relationship Id="rId4" Type="http://schemas.openxmlformats.org/officeDocument/2006/relationships/hyperlink" Target="https://zelenodolsk.otg.dp.gov.ua/rishennya-gromadi/pro-vstanovlennya-miscevih-podatkiv-i-zboriv-2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iz.de/en/worldwide/32413.html" TargetMode="External"/><Relationship Id="rId13" Type="http://schemas.openxmlformats.org/officeDocument/2006/relationships/hyperlink" Target="https://voices.org.ua/" TargetMode="External"/><Relationship Id="rId3" Type="http://schemas.openxmlformats.org/officeDocument/2006/relationships/hyperlink" Target="https://u-lead.org.ua/" TargetMode="External"/><Relationship Id="rId7" Type="http://schemas.openxmlformats.org/officeDocument/2006/relationships/hyperlink" Target="https://redcross.org.ua/" TargetMode="External"/><Relationship Id="rId12" Type="http://schemas.openxmlformats.org/officeDocument/2006/relationships/hyperlink" Target="https://www.facebook.com/groups/neboukrainu/?locale=uk_UA" TargetMode="External"/><Relationship Id="rId2" Type="http://schemas.openxmlformats.org/officeDocument/2006/relationships/hyperlink" Target="https://www.sida.se/en/sidas-international-work/countries-and-regions/ukraine" TargetMode="External"/><Relationship Id="rId16" Type="http://schemas.openxmlformats.org/officeDocument/2006/relationships/drawing" Target="../drawings/drawing5.xml"/><Relationship Id="rId1" Type="http://schemas.openxmlformats.org/officeDocument/2006/relationships/hyperlink" Target="http://decentralization.gov.ua/" TargetMode="External"/><Relationship Id="rId6" Type="http://schemas.openxmlformats.org/officeDocument/2006/relationships/hyperlink" Target="https://caritas.ua/" TargetMode="External"/><Relationship Id="rId11" Type="http://schemas.openxmlformats.org/officeDocument/2006/relationships/hyperlink" Target="https://usif.ua/" TargetMode="External"/><Relationship Id="rId5" Type="http://schemas.openxmlformats.org/officeDocument/2006/relationships/hyperlink" Target="https://eef.org.ua/" TargetMode="External"/><Relationship Id="rId15" Type="http://schemas.openxmlformats.org/officeDocument/2006/relationships/printerSettings" Target="../printerSettings/printerSettings12.bin"/><Relationship Id="rId10" Type="http://schemas.openxmlformats.org/officeDocument/2006/relationships/hyperlink" Target="https://www.giz.de/en/worldwide/32413.html" TargetMode="External"/><Relationship Id="rId4" Type="http://schemas.openxmlformats.org/officeDocument/2006/relationships/hyperlink" Target="https://www.peopleinneed.net/" TargetMode="External"/><Relationship Id="rId9" Type="http://schemas.openxmlformats.org/officeDocument/2006/relationships/hyperlink" Target="https://ukraine.iom.int/uk" TargetMode="External"/><Relationship Id="rId14" Type="http://schemas.openxmlformats.org/officeDocument/2006/relationships/hyperlink" Target="https://www.posmishka.org.ua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burshtyn-rada.if.gov.ua" TargetMode="External"/><Relationship Id="rId1" Type="http://schemas.openxmlformats.org/officeDocument/2006/relationships/hyperlink" Target="https://www.mszczonow.pl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dream.gov.ua/ua/community/62223?fromUri=/communities&amp;fromFilter%5blocation%5d=UA12060130000012028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588"/>
  <sheetViews>
    <sheetView tabSelected="1" topLeftCell="A67" workbookViewId="0">
      <selection activeCell="A47" sqref="A47:A50"/>
    </sheetView>
  </sheetViews>
  <sheetFormatPr defaultColWidth="14.42578125" defaultRowHeight="15" customHeight="1"/>
  <cols>
    <col min="1" max="1" width="53.5703125" customWidth="1"/>
    <col min="2" max="2" width="60.28515625" customWidth="1"/>
  </cols>
  <sheetData>
    <row r="1" spans="1:26" ht="15.7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>
      <c r="A3" s="1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>
      <c r="A4" s="1"/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s="647" customFormat="1" ht="18">
      <c r="A5" s="644" t="s">
        <v>0</v>
      </c>
      <c r="B5" s="645"/>
      <c r="C5" s="646"/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  <c r="P5" s="646"/>
      <c r="Q5" s="646"/>
      <c r="R5" s="646"/>
      <c r="S5" s="646"/>
      <c r="T5" s="646"/>
      <c r="U5" s="646"/>
      <c r="V5" s="646"/>
      <c r="W5" s="646"/>
      <c r="X5" s="646"/>
      <c r="Y5" s="646"/>
      <c r="Z5" s="646"/>
    </row>
    <row r="6" spans="1:26" ht="15.75">
      <c r="A6" s="6"/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>
      <c r="A7" s="648" t="s">
        <v>2</v>
      </c>
      <c r="B7" s="650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658" t="s">
        <v>3</v>
      </c>
      <c r="B8" s="649" t="s">
        <v>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657"/>
      <c r="B9" s="16" t="s">
        <v>10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657"/>
      <c r="B10" s="16" t="s">
        <v>11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657"/>
      <c r="B11" s="16" t="s">
        <v>12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6.5" customHeight="1">
      <c r="A12" s="657"/>
      <c r="B12" s="16" t="s">
        <v>13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657"/>
      <c r="B13" s="16" t="s">
        <v>14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655"/>
      <c r="B14" s="21" t="s">
        <v>887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654" t="s">
        <v>15</v>
      </c>
      <c r="B15" s="22" t="s">
        <v>888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655"/>
      <c r="B16" s="21" t="s">
        <v>889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654" t="s">
        <v>16</v>
      </c>
      <c r="B17" s="23" t="s">
        <v>18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657"/>
      <c r="B18" s="26" t="s">
        <v>20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657"/>
      <c r="B19" s="26" t="s">
        <v>25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657"/>
      <c r="B20" s="26" t="s">
        <v>26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657"/>
      <c r="B21" s="28" t="s">
        <v>890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657"/>
      <c r="B22" s="26" t="s">
        <v>28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657"/>
      <c r="B23" s="26" t="s">
        <v>29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657"/>
      <c r="B24" s="26" t="s">
        <v>30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657"/>
      <c r="B25" s="28" t="s">
        <v>1092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656" t="s">
        <v>31</v>
      </c>
      <c r="B26" s="34" t="s">
        <v>32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657"/>
      <c r="B27" s="26" t="s">
        <v>33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657"/>
      <c r="B28" s="38" t="s">
        <v>34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657"/>
      <c r="B29" s="38" t="s">
        <v>35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655"/>
      <c r="B30" s="39" t="s">
        <v>36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654" t="s">
        <v>37</v>
      </c>
      <c r="B31" s="23" t="s">
        <v>38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657"/>
      <c r="B32" s="41" t="s">
        <v>39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655"/>
      <c r="B33" s="43" t="s">
        <v>891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657"/>
      <c r="B34" s="28" t="s">
        <v>596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657"/>
      <c r="B35" s="28" t="s">
        <v>41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657"/>
      <c r="B36" s="28" t="s">
        <v>42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657"/>
      <c r="B37" s="26" t="s">
        <v>43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657"/>
      <c r="B38" s="26" t="s">
        <v>44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657"/>
      <c r="B39" s="38" t="s">
        <v>892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655"/>
      <c r="B40" s="39" t="s">
        <v>598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8.5" customHeight="1">
      <c r="A41" s="45" t="s">
        <v>45</v>
      </c>
      <c r="B41" s="46" t="s">
        <v>46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654" t="s">
        <v>47</v>
      </c>
      <c r="B42" s="47" t="s">
        <v>48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657"/>
      <c r="B43" s="49" t="s">
        <v>50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657"/>
      <c r="B44" s="41" t="s">
        <v>52</v>
      </c>
      <c r="C44" s="3"/>
      <c r="D44" s="651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657"/>
      <c r="B45" s="41" t="s">
        <v>53</v>
      </c>
      <c r="C45" s="3"/>
      <c r="D45" s="652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655"/>
      <c r="B46" s="50" t="s">
        <v>54</v>
      </c>
      <c r="C46" s="3"/>
      <c r="D46" s="652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654" t="s">
        <v>56</v>
      </c>
      <c r="B47" s="51" t="s">
        <v>57</v>
      </c>
      <c r="C47" s="3"/>
      <c r="D47" s="52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657"/>
      <c r="B48" s="26" t="s">
        <v>59</v>
      </c>
      <c r="C48" s="3"/>
      <c r="D48" s="65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657"/>
      <c r="B49" s="36" t="s">
        <v>60</v>
      </c>
      <c r="C49" s="3"/>
      <c r="D49" s="652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655"/>
      <c r="B50" s="31" t="s">
        <v>61</v>
      </c>
      <c r="C50" s="3"/>
      <c r="D50" s="652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659" t="s">
        <v>62</v>
      </c>
      <c r="B51" s="34" t="s">
        <v>64</v>
      </c>
      <c r="C51" s="3"/>
      <c r="D51" s="652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657"/>
      <c r="B52" s="28" t="s">
        <v>65</v>
      </c>
      <c r="C52" s="3"/>
      <c r="D52" s="652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657"/>
      <c r="B53" s="26" t="s">
        <v>66</v>
      </c>
      <c r="C53" s="3"/>
      <c r="D53" s="652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657"/>
      <c r="B54" s="28" t="s">
        <v>893</v>
      </c>
      <c r="C54" s="3"/>
      <c r="D54" s="652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657"/>
      <c r="B55" s="26" t="s">
        <v>67</v>
      </c>
      <c r="C55" s="3"/>
      <c r="D55" s="652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657"/>
      <c r="B56" s="28" t="s">
        <v>68</v>
      </c>
      <c r="C56" s="3"/>
      <c r="D56" s="652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657"/>
      <c r="B57" s="28" t="s">
        <v>69</v>
      </c>
      <c r="C57" s="3"/>
      <c r="D57" s="652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657"/>
      <c r="B58" s="28" t="s">
        <v>894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657"/>
      <c r="B59" s="28" t="s">
        <v>70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657"/>
      <c r="B60" s="53" t="s">
        <v>895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660"/>
      <c r="B61" s="55" t="s">
        <v>896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31.5" customHeight="1">
      <c r="A62" s="56" t="s">
        <v>74</v>
      </c>
      <c r="B62" s="58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31.5" customHeight="1">
      <c r="A63" s="60" t="s">
        <v>75</v>
      </c>
      <c r="B63" s="61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656" t="s">
        <v>76</v>
      </c>
      <c r="B64" s="63" t="s">
        <v>77</v>
      </c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657"/>
      <c r="B65" s="26" t="s">
        <v>897</v>
      </c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25.5">
      <c r="A66" s="657"/>
      <c r="B66" s="28" t="s">
        <v>898</v>
      </c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657"/>
      <c r="B67" s="26" t="s">
        <v>78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660"/>
      <c r="B68" s="64" t="s">
        <v>79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654" t="s">
        <v>80</v>
      </c>
      <c r="B69" s="65" t="s">
        <v>81</v>
      </c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655"/>
      <c r="B70" s="39" t="s">
        <v>82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30.75" customHeight="1">
      <c r="A71" s="33" t="s">
        <v>899</v>
      </c>
      <c r="B71" s="6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30.75" customHeight="1">
      <c r="A72" s="45" t="s">
        <v>900</v>
      </c>
      <c r="B72" s="6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656" t="s">
        <v>901</v>
      </c>
      <c r="B73" s="63" t="s">
        <v>83</v>
      </c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657"/>
      <c r="B74" s="26" t="s">
        <v>84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657"/>
      <c r="B75" s="36" t="s">
        <v>85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657"/>
      <c r="B76" s="36" t="s">
        <v>86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655"/>
      <c r="B77" s="70" t="s">
        <v>87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29.25" customHeight="1">
      <c r="A78" s="60" t="s">
        <v>88</v>
      </c>
      <c r="B78" s="6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</row>
    <row r="79" spans="1:26">
      <c r="A79" s="7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7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7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7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7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7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72"/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72"/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72"/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72"/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72"/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72"/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72"/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72"/>
      <c r="B92" s="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72"/>
      <c r="B93" s="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72"/>
      <c r="B94" s="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72"/>
      <c r="B95" s="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72"/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72"/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72"/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72"/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72"/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72"/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72"/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72"/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72"/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72"/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72"/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72"/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72"/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72"/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72"/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72"/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72"/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>
      <c r="A113" s="1"/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>
      <c r="A114" s="1"/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>
      <c r="A115" s="1"/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>
      <c r="A116" s="1"/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>
      <c r="A117" s="1"/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>
      <c r="A118" s="1"/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>
      <c r="A119" s="1"/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>
      <c r="A120" s="1"/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>
      <c r="A121" s="1"/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>
      <c r="A122" s="1"/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>
      <c r="A123" s="1"/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>
      <c r="A124" s="1"/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>
      <c r="A125" s="1"/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>
      <c r="A126" s="1"/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>
      <c r="A127" s="1"/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>
      <c r="A128" s="1"/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>
      <c r="A129" s="1"/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>
      <c r="A130" s="1"/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>
      <c r="A131" s="1"/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>
      <c r="A132" s="1"/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>
      <c r="A133" s="1"/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>
      <c r="A134" s="1"/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>
      <c r="A135" s="1"/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>
      <c r="A136" s="1"/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>
      <c r="A137" s="1"/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>
      <c r="A138" s="1"/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>
      <c r="A139" s="1"/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>
      <c r="A140" s="1"/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>
      <c r="A141" s="1"/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>
      <c r="A142" s="1"/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>
      <c r="A143" s="1"/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>
      <c r="A144" s="1"/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>
      <c r="A145" s="1"/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>
      <c r="A146" s="1"/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>
      <c r="A147" s="1"/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>
      <c r="A148" s="1"/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>
      <c r="A149" s="1"/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>
      <c r="A150" s="1"/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>
      <c r="A151" s="1"/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>
      <c r="A152" s="1"/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>
      <c r="A153" s="1"/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>
      <c r="A154" s="1"/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>
      <c r="A155" s="1"/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>
      <c r="A156" s="1"/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>
      <c r="A157" s="1"/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>
      <c r="A158" s="1"/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>
      <c r="A159" s="1"/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>
      <c r="A160" s="1"/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>
      <c r="A161" s="1"/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>
      <c r="A162" s="1"/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>
      <c r="A163" s="1"/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>
      <c r="A164" s="1"/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>
      <c r="A165" s="1"/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>
      <c r="A166" s="1"/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>
      <c r="A167" s="1"/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>
      <c r="A168" s="1"/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>
      <c r="A169" s="1"/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>
      <c r="A170" s="1"/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>
      <c r="A171" s="1"/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>
      <c r="A172" s="1"/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>
      <c r="A173" s="1"/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>
      <c r="A174" s="1"/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>
      <c r="A175" s="1"/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>
      <c r="A176" s="1"/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>
      <c r="A177" s="1"/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>
      <c r="A178" s="1"/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>
      <c r="A179" s="1"/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>
      <c r="A180" s="1"/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>
      <c r="A181" s="1"/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>
      <c r="A182" s="1"/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>
      <c r="A183" s="1"/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>
      <c r="A184" s="1"/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>
      <c r="A185" s="1"/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>
      <c r="A186" s="1"/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>
      <c r="A187" s="1"/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>
      <c r="A188" s="1"/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>
      <c r="A189" s="1"/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>
      <c r="A190" s="1"/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>
      <c r="A191" s="1"/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>
      <c r="A192" s="1"/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>
      <c r="A193" s="1"/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>
      <c r="A194" s="1"/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>
      <c r="A195" s="1"/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>
      <c r="A196" s="1"/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>
      <c r="A197" s="1"/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>
      <c r="A198" s="1"/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>
      <c r="A199" s="1"/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>
      <c r="A200" s="1"/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>
      <c r="A201" s="1"/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>
      <c r="A202" s="1"/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>
      <c r="A203" s="1"/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>
      <c r="A204" s="1"/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>
      <c r="A205" s="1"/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>
      <c r="A206" s="1"/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>
      <c r="A207" s="1"/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>
      <c r="A208" s="1"/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>
      <c r="A209" s="1"/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>
      <c r="A210" s="1"/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>
      <c r="A211" s="1"/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>
      <c r="A212" s="1"/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>
      <c r="A213" s="1"/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>
      <c r="A214" s="1"/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>
      <c r="A215" s="1"/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>
      <c r="A216" s="1"/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>
      <c r="A217" s="1"/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>
      <c r="A218" s="1"/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>
      <c r="A219" s="1"/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>
      <c r="A220" s="1"/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>
      <c r="A221" s="1"/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>
      <c r="A222" s="1"/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>
      <c r="A223" s="1"/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>
      <c r="A224" s="1"/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>
      <c r="A225" s="1"/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>
      <c r="A226" s="1"/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>
      <c r="A227" s="1"/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>
      <c r="A228" s="1"/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>
      <c r="A229" s="1"/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>
      <c r="A230" s="1"/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>
      <c r="A231" s="1"/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>
      <c r="A232" s="1"/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>
      <c r="A233" s="1"/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>
      <c r="A234" s="1"/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>
      <c r="A235" s="1"/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>
      <c r="A236" s="1"/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>
      <c r="A237" s="1"/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>
      <c r="A238" s="1"/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>
      <c r="A239" s="1"/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>
      <c r="A240" s="1"/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>
      <c r="A241" s="1"/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>
      <c r="A242" s="1"/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>
      <c r="A243" s="1"/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>
      <c r="A244" s="1"/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>
      <c r="A245" s="1"/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>
      <c r="A246" s="1"/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>
      <c r="A247" s="1"/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>
      <c r="A248" s="1"/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>
      <c r="A249" s="1"/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>
      <c r="A250" s="1"/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>
      <c r="A251" s="1"/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>
      <c r="A252" s="1"/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>
      <c r="A253" s="1"/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>
      <c r="A254" s="1"/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>
      <c r="A255" s="1"/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>
      <c r="A256" s="1"/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>
      <c r="A257" s="1"/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>
      <c r="A258" s="1"/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>
      <c r="A259" s="1"/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>
      <c r="A260" s="1"/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>
      <c r="A261" s="1"/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>
      <c r="A262" s="1"/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>
      <c r="A263" s="1"/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>
      <c r="A264" s="1"/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>
      <c r="A265" s="1"/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>
      <c r="A266" s="1"/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>
      <c r="A267" s="1"/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>
      <c r="A268" s="1"/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>
      <c r="A269" s="1"/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>
      <c r="A270" s="1"/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>
      <c r="A271" s="1"/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>
      <c r="A272" s="1"/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>
      <c r="A273" s="1"/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>
      <c r="A274" s="1"/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>
      <c r="A275" s="1"/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>
      <c r="A276" s="1"/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>
      <c r="A277" s="1"/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>
      <c r="A278" s="1"/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>
      <c r="A279" s="1"/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>
      <c r="A280" s="1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>
      <c r="A281" s="1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>
      <c r="A282" s="1"/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>
      <c r="A283" s="1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>
      <c r="A284" s="1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>
      <c r="A285" s="1"/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>
      <c r="A286" s="1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>
      <c r="A287" s="1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>
      <c r="A288" s="1"/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>
      <c r="A289" s="1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>
      <c r="A290" s="1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>
      <c r="A291" s="1"/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>
      <c r="A292" s="1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>
      <c r="A293" s="1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>
      <c r="A294" s="1"/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>
      <c r="A295" s="1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>
      <c r="A296" s="1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>
      <c r="A297" s="1"/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>
      <c r="A298" s="1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>
      <c r="A299" s="1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>
      <c r="A300" s="1"/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>
      <c r="A301" s="1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>
      <c r="A302" s="1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>
      <c r="A303" s="1"/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>
      <c r="A304" s="1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>
      <c r="A305" s="1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>
      <c r="A306" s="1"/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>
      <c r="A307" s="1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>
      <c r="A308" s="1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>
      <c r="A309" s="1"/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>
      <c r="A310" s="1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>
      <c r="A311" s="1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>
      <c r="A312" s="1"/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>
      <c r="A313" s="1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>
      <c r="A314" s="1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>
      <c r="A315" s="1"/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>
      <c r="A316" s="1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>
      <c r="A317" s="1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>
      <c r="A318" s="1"/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>
      <c r="A319" s="1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>
      <c r="A320" s="1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>
      <c r="A321" s="1"/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>
      <c r="A322" s="1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>
      <c r="A323" s="1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>
      <c r="A324" s="1"/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>
      <c r="A325" s="1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>
      <c r="A326" s="1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>
      <c r="A327" s="1"/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>
      <c r="A328" s="1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>
      <c r="A329" s="1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>
      <c r="A330" s="1"/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>
      <c r="A331" s="1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>
      <c r="A332" s="1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>
      <c r="A333" s="1"/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>
      <c r="A334" s="1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>
      <c r="A335" s="1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>
      <c r="A336" s="1"/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>
      <c r="A337" s="1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>
      <c r="A338" s="1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>
      <c r="A339" s="1"/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>
      <c r="A340" s="1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>
      <c r="A341" s="1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>
      <c r="A342" s="1"/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>
      <c r="A343" s="1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>
      <c r="A344" s="1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>
      <c r="A345" s="1"/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>
      <c r="A346" s="1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>
      <c r="A347" s="1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>
      <c r="A348" s="1"/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>
      <c r="A349" s="1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>
      <c r="A350" s="1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>
      <c r="A351" s="1"/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>
      <c r="A352" s="1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>
      <c r="A353" s="1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>
      <c r="A354" s="1"/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>
      <c r="A355" s="1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>
      <c r="A356" s="1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>
      <c r="A357" s="1"/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>
      <c r="A358" s="1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>
      <c r="A359" s="1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>
      <c r="A360" s="1"/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>
      <c r="A361" s="1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>
      <c r="A362" s="1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>
      <c r="A363" s="1"/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>
      <c r="A364" s="1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>
      <c r="A365" s="1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>
      <c r="A366" s="1"/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>
      <c r="A367" s="1"/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>
      <c r="A368" s="1"/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>
      <c r="A369" s="1"/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>
      <c r="A370" s="1"/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>
      <c r="A371" s="1"/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>
      <c r="A372" s="1"/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>
      <c r="A373" s="1"/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>
      <c r="A374" s="1"/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>
      <c r="A375" s="1"/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>
      <c r="A376" s="1"/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>
      <c r="A377" s="1"/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>
      <c r="A378" s="1"/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>
      <c r="A379" s="1"/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>
      <c r="A380" s="1"/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>
      <c r="A381" s="1"/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>
      <c r="A382" s="1"/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>
      <c r="A383" s="1"/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>
      <c r="A384" s="1"/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>
      <c r="A385" s="1"/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>
      <c r="A386" s="1"/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>
      <c r="A387" s="1"/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>
      <c r="A388" s="1"/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>
      <c r="A389" s="1"/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>
      <c r="A390" s="1"/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>
      <c r="A391" s="1"/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>
      <c r="A392" s="1"/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>
      <c r="A393" s="1"/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>
      <c r="A394" s="1"/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>
      <c r="A395" s="1"/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>
      <c r="A396" s="1"/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>
      <c r="A397" s="1"/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>
      <c r="A398" s="1"/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>
      <c r="A399" s="1"/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>
      <c r="A400" s="1"/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>
      <c r="A401" s="1"/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>
      <c r="A402" s="1"/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>
      <c r="A403" s="1"/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>
      <c r="A404" s="1"/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>
      <c r="A405" s="1"/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>
      <c r="A406" s="1"/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>
      <c r="A407" s="1"/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>
      <c r="A408" s="1"/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>
      <c r="A409" s="1"/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>
      <c r="A410" s="1"/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>
      <c r="A411" s="1"/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>
      <c r="A412" s="1"/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>
      <c r="A413" s="1"/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>
      <c r="A414" s="1"/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>
      <c r="A415" s="1"/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>
      <c r="A416" s="1"/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>
      <c r="A417" s="1"/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>
      <c r="A418" s="1"/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>
      <c r="A419" s="1"/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>
      <c r="A420" s="1"/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>
      <c r="A421" s="1"/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>
      <c r="A422" s="1"/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>
      <c r="A423" s="1"/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>
      <c r="A424" s="1"/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>
      <c r="A425" s="1"/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>
      <c r="A426" s="1"/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>
      <c r="A427" s="1"/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>
      <c r="A428" s="1"/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>
      <c r="A429" s="1"/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>
      <c r="A430" s="1"/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>
      <c r="A431" s="1"/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>
      <c r="A432" s="1"/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>
      <c r="A433" s="1"/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>
      <c r="A434" s="1"/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>
      <c r="A435" s="1"/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>
      <c r="A436" s="1"/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>
      <c r="A437" s="1"/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>
      <c r="A438" s="1"/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>
      <c r="A439" s="1"/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>
      <c r="A440" s="1"/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>
      <c r="A441" s="1"/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>
      <c r="A442" s="1"/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>
      <c r="A443" s="1"/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>
      <c r="A444" s="1"/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>
      <c r="A445" s="1"/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>
      <c r="A446" s="1"/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>
      <c r="A447" s="1"/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>
      <c r="A448" s="1"/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>
      <c r="A449" s="1"/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>
      <c r="A450" s="1"/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>
      <c r="A451" s="1"/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>
      <c r="A452" s="1"/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>
      <c r="A453" s="1"/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>
      <c r="A454" s="1"/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>
      <c r="A455" s="1"/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>
      <c r="A456" s="1"/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>
      <c r="A457" s="1"/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>
      <c r="A458" s="1"/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>
      <c r="A459" s="1"/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>
      <c r="A460" s="1"/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>
      <c r="A461" s="1"/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>
      <c r="A462" s="1"/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>
      <c r="A463" s="1"/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>
      <c r="A464" s="1"/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>
      <c r="A465" s="1"/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>
      <c r="A466" s="1"/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>
      <c r="A467" s="1"/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>
      <c r="A468" s="1"/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>
      <c r="A469" s="1"/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>
      <c r="A470" s="1"/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>
      <c r="A471" s="1"/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>
      <c r="A472" s="1"/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>
      <c r="A473" s="1"/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>
      <c r="A474" s="1"/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>
      <c r="A475" s="1"/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>
      <c r="A476" s="1"/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>
      <c r="A477" s="1"/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>
      <c r="A478" s="1"/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>
      <c r="A479" s="1"/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>
      <c r="A480" s="1"/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>
      <c r="A481" s="1"/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>
      <c r="A482" s="1"/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>
      <c r="A483" s="1"/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>
      <c r="A484" s="1"/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>
      <c r="A485" s="1"/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>
      <c r="A486" s="1"/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>
      <c r="A487" s="1"/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>
      <c r="A488" s="1"/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>
      <c r="A489" s="1"/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>
      <c r="A490" s="1"/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>
      <c r="A491" s="1"/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>
      <c r="A492" s="1"/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>
      <c r="A493" s="1"/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>
      <c r="A494" s="1"/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>
      <c r="A495" s="1"/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>
      <c r="A496" s="1"/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>
      <c r="A497" s="1"/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>
      <c r="A498" s="1"/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>
      <c r="A499" s="1"/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>
      <c r="A500" s="1"/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>
      <c r="A501" s="1"/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>
      <c r="A502" s="1"/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>
      <c r="A503" s="1"/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>
      <c r="A504" s="1"/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>
      <c r="A505" s="1"/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>
      <c r="A506" s="1"/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>
      <c r="A507" s="1"/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>
      <c r="A508" s="1"/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>
      <c r="A509" s="1"/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>
      <c r="A510" s="1"/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>
      <c r="A511" s="1"/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>
      <c r="A512" s="1"/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>
      <c r="A513" s="1"/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>
      <c r="A514" s="1"/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>
      <c r="A515" s="1"/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>
      <c r="A516" s="1"/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>
      <c r="A517" s="1"/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>
      <c r="A518" s="1"/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>
      <c r="A519" s="1"/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>
      <c r="A520" s="1"/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>
      <c r="A521" s="1"/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>
      <c r="A522" s="1"/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>
      <c r="A523" s="1"/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>
      <c r="A524" s="1"/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>
      <c r="A525" s="1"/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>
      <c r="A526" s="1"/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>
      <c r="A527" s="1"/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>
      <c r="A528" s="1"/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>
      <c r="A529" s="1"/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>
      <c r="A530" s="1"/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>
      <c r="A531" s="1"/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>
      <c r="A532" s="1"/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>
      <c r="A533" s="1"/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>
      <c r="A534" s="1"/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>
      <c r="A535" s="1"/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>
      <c r="A536" s="1"/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>
      <c r="A537" s="1"/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>
      <c r="A538" s="1"/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>
      <c r="A539" s="1"/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>
      <c r="A540" s="1"/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>
      <c r="A541" s="1"/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>
      <c r="A542" s="1"/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>
      <c r="A543" s="1"/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>
      <c r="A544" s="1"/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>
      <c r="A545" s="1"/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>
      <c r="A546" s="1"/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>
      <c r="A547" s="1"/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>
      <c r="A548" s="1"/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>
      <c r="A549" s="1"/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>
      <c r="A550" s="1"/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>
      <c r="A551" s="1"/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>
      <c r="A552" s="1"/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>
      <c r="A553" s="1"/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>
      <c r="A554" s="1"/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>
      <c r="A555" s="1"/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>
      <c r="A556" s="1"/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>
      <c r="A557" s="1"/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>
      <c r="A558" s="1"/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>
      <c r="A559" s="1"/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>
      <c r="A560" s="1"/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>
      <c r="A561" s="1"/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>
      <c r="A562" s="1"/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>
      <c r="A563" s="1"/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>
      <c r="A564" s="1"/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>
      <c r="A565" s="1"/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>
      <c r="A566" s="1"/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>
      <c r="A567" s="1"/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>
      <c r="A568" s="1"/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>
      <c r="A569" s="1"/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>
      <c r="A570" s="1"/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>
      <c r="A571" s="1"/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>
      <c r="A572" s="1"/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>
      <c r="A573" s="1"/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>
      <c r="A574" s="1"/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>
      <c r="A575" s="1"/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>
      <c r="A576" s="1"/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>
      <c r="A577" s="1"/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>
      <c r="A578" s="1"/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>
      <c r="A579" s="1"/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>
      <c r="A580" s="1"/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>
      <c r="A581" s="1"/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>
      <c r="A582" s="1"/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>
      <c r="A583" s="1"/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>
      <c r="A584" s="1"/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>
      <c r="A585" s="1"/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>
      <c r="A586" s="1"/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>
      <c r="A587" s="1"/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>
      <c r="A588" s="1"/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</sheetData>
  <mergeCells count="14">
    <mergeCell ref="D44:D46"/>
    <mergeCell ref="D48:D57"/>
    <mergeCell ref="A69:A70"/>
    <mergeCell ref="A73:A77"/>
    <mergeCell ref="A8:A14"/>
    <mergeCell ref="A15:A16"/>
    <mergeCell ref="A17:A25"/>
    <mergeCell ref="A26:A30"/>
    <mergeCell ref="A42:A46"/>
    <mergeCell ref="A31:A33"/>
    <mergeCell ref="A34:A40"/>
    <mergeCell ref="A47:A50"/>
    <mergeCell ref="A51:A61"/>
    <mergeCell ref="A64:A68"/>
  </mergeCells>
  <hyperlinks>
    <hyperlink ref="A7" location="Загальна характеристика громади!A1" display="Загальна характеристика громади "/>
    <hyperlink ref="A8" location="1.0. Опис громади!A1" display="1. Опис громади"/>
    <hyperlink ref="A15" location="2.0.Місцеве економічне середови!A1" display="2. Місцеве економічне середовище"/>
    <hyperlink ref="A17" location="3.0 Населення!A1" display="3. Населення "/>
    <hyperlink ref="A26" location="4.0. Трудові ресурси!A1" display="4. Трудові ресурси"/>
    <hyperlink ref="A31" location="5.0.Ринки!A1" display="5. Ринки"/>
    <hyperlink ref="A41" location="7.0.Інфраструктура!A1" display="7. Інфраструктура "/>
    <hyperlink ref="A42" location="8.0.Комунікації та ком.посслуги!A1" display="8. Комунікації та комунальні послуги "/>
    <hyperlink ref="A47" location="9.0.Навколишнє середовище!A1" display="9. Навколишнє середовище "/>
    <hyperlink ref="A51" location="10.0.Життя в громаді!A1" display="10. Життя в громаді "/>
    <hyperlink ref="A62" location="11.0.Професійні послуги!A1" display="11. Професійні послуги "/>
    <hyperlink ref="A63" location="12.0.Соціальний капітал!A1" display="12. Соціальний капітал"/>
    <hyperlink ref="A64" location="13.0.Місцеве самоврядування!A1" display="13. Місцеве самоврядування "/>
    <hyperlink ref="A69" location="14.0.Податки!A1" display="14. Податки"/>
    <hyperlink ref="A71" location="15.0.Громадські організації в О!A1" display="15. Громадські організації в ОТГ"/>
    <hyperlink ref="A72" location="16.0.Природні ресурси!A1" display="16. Природні ресурси в ОТГ"/>
    <hyperlink ref="A73" location="17.0.Статегія розвитку ОТГ!A1" display="17. Стратегія розвитку ОТГ "/>
    <hyperlink ref="A78" location="18.0. SWOT аналіз!A1" display="18. SWOT аналіз 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3"/>
  <sheetViews>
    <sheetView workbookViewId="0">
      <selection activeCell="I13" sqref="I13"/>
    </sheetView>
  </sheetViews>
  <sheetFormatPr defaultColWidth="14.42578125" defaultRowHeight="15" customHeight="1"/>
  <cols>
    <col min="1" max="1" width="9.140625" customWidth="1"/>
    <col min="2" max="2" width="18.140625" customWidth="1"/>
    <col min="3" max="3" width="39.42578125" customWidth="1"/>
    <col min="4" max="4" width="27.42578125" style="202" customWidth="1"/>
    <col min="5" max="5" width="9.140625" style="202" customWidth="1"/>
    <col min="6" max="8" width="9.140625" customWidth="1"/>
    <col min="9" max="9" width="27" customWidth="1"/>
    <col min="10" max="23" width="9.140625" customWidth="1"/>
  </cols>
  <sheetData>
    <row r="1" spans="1:23" s="293" customFormat="1" ht="41.25" customHeight="1">
      <c r="A1" s="292" t="s">
        <v>194</v>
      </c>
      <c r="B1" s="286"/>
      <c r="C1" s="286"/>
      <c r="D1" s="420"/>
      <c r="E1" s="420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</row>
    <row r="2" spans="1:23" ht="34.5" customHeight="1">
      <c r="A2" s="334" t="s">
        <v>4</v>
      </c>
      <c r="B2" s="334" t="s">
        <v>96</v>
      </c>
      <c r="C2" s="421" t="s">
        <v>9</v>
      </c>
      <c r="D2" s="934" t="s">
        <v>97</v>
      </c>
      <c r="E2" s="833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11.75" customHeight="1">
      <c r="A3" s="714">
        <v>1</v>
      </c>
      <c r="B3" s="714" t="s">
        <v>48</v>
      </c>
      <c r="C3" s="116" t="s">
        <v>768</v>
      </c>
      <c r="D3" s="661" t="s">
        <v>957</v>
      </c>
      <c r="E3" s="963"/>
      <c r="F3" s="10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7.5" customHeight="1">
      <c r="A4" s="715"/>
      <c r="B4" s="715"/>
      <c r="C4" s="117" t="s">
        <v>196</v>
      </c>
      <c r="D4" s="962">
        <f>44+8.8+2+84.7</f>
        <v>139.5</v>
      </c>
      <c r="E4" s="963"/>
      <c r="F4" s="101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33.75" customHeight="1">
      <c r="A5" s="715"/>
      <c r="B5" s="715"/>
      <c r="C5" s="116" t="s">
        <v>769</v>
      </c>
      <c r="D5" s="962">
        <v>853484.6</v>
      </c>
      <c r="E5" s="963"/>
      <c r="F5" s="101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45" customHeight="1">
      <c r="A6" s="715"/>
      <c r="B6" s="715"/>
      <c r="C6" s="824" t="s">
        <v>770</v>
      </c>
      <c r="D6" s="967" t="s">
        <v>779</v>
      </c>
      <c r="E6" s="968"/>
      <c r="F6" s="101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7.5" customHeight="1">
      <c r="A7" s="715"/>
      <c r="B7" s="715"/>
      <c r="C7" s="978"/>
      <c r="D7" s="969"/>
      <c r="E7" s="970"/>
      <c r="F7" s="10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8.25" hidden="1" customHeight="1">
      <c r="A8" s="715"/>
      <c r="B8" s="715"/>
      <c r="C8" s="978"/>
      <c r="D8" s="969"/>
      <c r="E8" s="970"/>
      <c r="F8" s="10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15" hidden="1" customHeight="1">
      <c r="A9" s="715"/>
      <c r="B9" s="715"/>
      <c r="C9" s="978"/>
      <c r="D9" s="969"/>
      <c r="E9" s="970"/>
      <c r="F9" s="10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5" hidden="1" customHeight="1">
      <c r="A10" s="715"/>
      <c r="B10" s="715"/>
      <c r="C10" s="978"/>
      <c r="D10" s="969"/>
      <c r="E10" s="970"/>
      <c r="F10" s="101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72" hidden="1" customHeight="1">
      <c r="A11" s="715"/>
      <c r="B11" s="715"/>
      <c r="C11" s="978"/>
      <c r="D11" s="969"/>
      <c r="E11" s="970"/>
      <c r="F11" s="101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.5" customHeight="1">
      <c r="A12" s="715"/>
      <c r="B12" s="715"/>
      <c r="C12" s="979"/>
      <c r="D12" s="971"/>
      <c r="E12" s="972"/>
      <c r="F12" s="101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45.75" customHeight="1">
      <c r="A13" s="715"/>
      <c r="B13" s="715"/>
      <c r="C13" s="97" t="s">
        <v>197</v>
      </c>
      <c r="D13" s="661" t="s">
        <v>778</v>
      </c>
      <c r="E13" s="963"/>
      <c r="F13" s="10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4" customHeight="1">
      <c r="A14" s="715"/>
      <c r="B14" s="715"/>
      <c r="C14" s="120" t="s">
        <v>198</v>
      </c>
      <c r="D14" s="964">
        <v>53.8</v>
      </c>
      <c r="E14" s="965"/>
      <c r="F14" s="10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36" customHeight="1">
      <c r="A15" s="715"/>
      <c r="B15" s="715"/>
      <c r="C15" s="114" t="s">
        <v>199</v>
      </c>
      <c r="D15" s="966">
        <v>459.1</v>
      </c>
      <c r="E15" s="888"/>
      <c r="F15" s="10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>
      <c r="A16" s="715"/>
      <c r="B16" s="715"/>
      <c r="C16" s="68" t="s">
        <v>200</v>
      </c>
      <c r="D16" s="966">
        <v>242.89</v>
      </c>
      <c r="E16" s="888"/>
      <c r="F16" s="10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>
      <c r="A17" s="716"/>
      <c r="B17" s="716"/>
      <c r="C17" s="68" t="s">
        <v>201</v>
      </c>
      <c r="D17" s="966">
        <v>178.82</v>
      </c>
      <c r="E17" s="888"/>
      <c r="F17" s="101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5.5">
      <c r="A18" s="274">
        <v>2</v>
      </c>
      <c r="B18" s="422" t="s">
        <v>50</v>
      </c>
      <c r="C18" s="77" t="s">
        <v>771</v>
      </c>
      <c r="D18" s="962">
        <v>454650</v>
      </c>
      <c r="E18" s="963"/>
      <c r="F18" s="101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>
      <c r="A19" s="714">
        <v>3</v>
      </c>
      <c r="B19" s="980" t="s">
        <v>52</v>
      </c>
      <c r="C19" s="84" t="s">
        <v>202</v>
      </c>
      <c r="D19" s="964">
        <v>53.8</v>
      </c>
      <c r="E19" s="965"/>
      <c r="F19" s="10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>
      <c r="A20" s="715"/>
      <c r="B20" s="715"/>
      <c r="C20" s="84" t="s">
        <v>203</v>
      </c>
      <c r="D20" s="669" t="s">
        <v>777</v>
      </c>
      <c r="E20" s="888"/>
      <c r="F20" s="101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>
      <c r="A21" s="715"/>
      <c r="B21" s="715"/>
      <c r="C21" s="84" t="s">
        <v>772</v>
      </c>
      <c r="D21" s="964">
        <v>1</v>
      </c>
      <c r="E21" s="965"/>
      <c r="F21" s="101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28.5" customHeight="1">
      <c r="A22" s="716"/>
      <c r="B22" s="716"/>
      <c r="C22" s="84" t="s">
        <v>773</v>
      </c>
      <c r="D22" s="661" t="s">
        <v>780</v>
      </c>
      <c r="E22" s="963"/>
      <c r="F22" s="101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>
      <c r="A23" s="714">
        <v>4</v>
      </c>
      <c r="B23" s="980" t="s">
        <v>53</v>
      </c>
      <c r="C23" s="84" t="s">
        <v>204</v>
      </c>
      <c r="D23" s="964">
        <v>25.5</v>
      </c>
      <c r="E23" s="965"/>
      <c r="F23" s="101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>
      <c r="A24" s="715"/>
      <c r="B24" s="715"/>
      <c r="C24" s="124" t="s">
        <v>205</v>
      </c>
      <c r="D24" s="966">
        <v>33625.19</v>
      </c>
      <c r="E24" s="888"/>
      <c r="F24" s="10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>
      <c r="A25" s="715"/>
      <c r="B25" s="715"/>
      <c r="C25" s="423" t="s">
        <v>200</v>
      </c>
      <c r="D25" s="982">
        <v>28542.1</v>
      </c>
      <c r="E25" s="983"/>
      <c r="F25" s="139"/>
      <c r="G25" s="139"/>
      <c r="H25" s="139"/>
      <c r="I25" s="139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>
      <c r="A26" s="716"/>
      <c r="B26" s="981"/>
      <c r="C26" s="424" t="s">
        <v>201</v>
      </c>
      <c r="D26" s="984">
        <v>2655.65</v>
      </c>
      <c r="E26" s="985"/>
      <c r="F26" s="139"/>
      <c r="G26" s="139"/>
      <c r="H26" s="139"/>
      <c r="I26" s="139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5.75" customHeight="1">
      <c r="A27" s="714">
        <v>5</v>
      </c>
      <c r="B27" s="973" t="s">
        <v>54</v>
      </c>
      <c r="C27" s="766" t="s">
        <v>782</v>
      </c>
      <c r="D27" s="766" t="s">
        <v>781</v>
      </c>
      <c r="E27" s="675"/>
      <c r="F27" s="675"/>
      <c r="G27" s="675"/>
      <c r="H27" s="675"/>
      <c r="I27" s="67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15.75" customHeight="1">
      <c r="A28" s="715"/>
      <c r="B28" s="974"/>
      <c r="C28" s="675"/>
      <c r="D28" s="675"/>
      <c r="E28" s="976"/>
      <c r="F28" s="976"/>
      <c r="G28" s="976"/>
      <c r="H28" s="976"/>
      <c r="I28" s="67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13.5" customHeight="1">
      <c r="A29" s="715"/>
      <c r="B29" s="974"/>
      <c r="C29" s="675"/>
      <c r="D29" s="675"/>
      <c r="E29" s="976"/>
      <c r="F29" s="976"/>
      <c r="G29" s="976"/>
      <c r="H29" s="976"/>
      <c r="I29" s="67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15.75" hidden="1" customHeight="1">
      <c r="A30" s="715"/>
      <c r="B30" s="974"/>
      <c r="C30" s="675"/>
      <c r="D30" s="675"/>
      <c r="E30" s="976"/>
      <c r="F30" s="976"/>
      <c r="G30" s="976"/>
      <c r="H30" s="976"/>
      <c r="I30" s="67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15.75" hidden="1" customHeight="1">
      <c r="A31" s="715"/>
      <c r="B31" s="974"/>
      <c r="C31" s="675"/>
      <c r="D31" s="675"/>
      <c r="E31" s="976"/>
      <c r="F31" s="976"/>
      <c r="G31" s="976"/>
      <c r="H31" s="976"/>
      <c r="I31" s="67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15.75" hidden="1" customHeight="1">
      <c r="A32" s="715"/>
      <c r="B32" s="974"/>
      <c r="C32" s="675"/>
      <c r="D32" s="675"/>
      <c r="E32" s="976"/>
      <c r="F32" s="976"/>
      <c r="G32" s="976"/>
      <c r="H32" s="976"/>
      <c r="I32" s="67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15.75" hidden="1" customHeight="1">
      <c r="A33" s="715"/>
      <c r="B33" s="974"/>
      <c r="C33" s="675"/>
      <c r="D33" s="675"/>
      <c r="E33" s="976"/>
      <c r="F33" s="976"/>
      <c r="G33" s="976"/>
      <c r="H33" s="976"/>
      <c r="I33" s="67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15.75" hidden="1" customHeight="1">
      <c r="A34" s="715"/>
      <c r="B34" s="974"/>
      <c r="C34" s="675"/>
      <c r="D34" s="675"/>
      <c r="E34" s="976"/>
      <c r="F34" s="976"/>
      <c r="G34" s="976"/>
      <c r="H34" s="976"/>
      <c r="I34" s="67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15.75" hidden="1" customHeight="1">
      <c r="A35" s="715"/>
      <c r="B35" s="974"/>
      <c r="C35" s="675"/>
      <c r="D35" s="675"/>
      <c r="E35" s="976"/>
      <c r="F35" s="976"/>
      <c r="G35" s="976"/>
      <c r="H35" s="976"/>
      <c r="I35" s="67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5.75" hidden="1" customHeight="1">
      <c r="A36" s="715"/>
      <c r="B36" s="974"/>
      <c r="C36" s="675"/>
      <c r="D36" s="675"/>
      <c r="E36" s="976"/>
      <c r="F36" s="976"/>
      <c r="G36" s="976"/>
      <c r="H36" s="976"/>
      <c r="I36" s="67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15.75" hidden="1" customHeight="1">
      <c r="A37" s="715"/>
      <c r="B37" s="974"/>
      <c r="C37" s="675"/>
      <c r="D37" s="675"/>
      <c r="E37" s="976"/>
      <c r="F37" s="976"/>
      <c r="G37" s="976"/>
      <c r="H37" s="976"/>
      <c r="I37" s="67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5.75" hidden="1" customHeight="1">
      <c r="A38" s="715"/>
      <c r="B38" s="974"/>
      <c r="C38" s="675"/>
      <c r="D38" s="675"/>
      <c r="E38" s="976"/>
      <c r="F38" s="976"/>
      <c r="G38" s="976"/>
      <c r="H38" s="976"/>
      <c r="I38" s="67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15.75" hidden="1" customHeight="1">
      <c r="A39" s="715"/>
      <c r="B39" s="974"/>
      <c r="C39" s="675"/>
      <c r="D39" s="675"/>
      <c r="E39" s="976"/>
      <c r="F39" s="976"/>
      <c r="G39" s="976"/>
      <c r="H39" s="976"/>
      <c r="I39" s="67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5.75" hidden="1" customHeight="1">
      <c r="A40" s="715"/>
      <c r="B40" s="974"/>
      <c r="C40" s="675"/>
      <c r="D40" s="675"/>
      <c r="E40" s="976"/>
      <c r="F40" s="976"/>
      <c r="G40" s="976"/>
      <c r="H40" s="976"/>
      <c r="I40" s="67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51.75" hidden="1" customHeight="1">
      <c r="A41" s="715"/>
      <c r="B41" s="974"/>
      <c r="C41" s="675"/>
      <c r="D41" s="675"/>
      <c r="E41" s="675"/>
      <c r="F41" s="675"/>
      <c r="G41" s="675"/>
      <c r="H41" s="675"/>
      <c r="I41" s="67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5.75" customHeight="1">
      <c r="A42" s="715"/>
      <c r="B42" s="974"/>
      <c r="C42" s="766" t="s">
        <v>774</v>
      </c>
      <c r="D42" s="766" t="s">
        <v>958</v>
      </c>
      <c r="E42" s="675"/>
      <c r="F42" s="675"/>
      <c r="G42" s="675"/>
      <c r="H42" s="675"/>
      <c r="I42" s="67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15.75" customHeight="1">
      <c r="A43" s="715"/>
      <c r="B43" s="974"/>
      <c r="C43" s="675"/>
      <c r="D43" s="675"/>
      <c r="E43" s="976"/>
      <c r="F43" s="976"/>
      <c r="G43" s="976"/>
      <c r="H43" s="976"/>
      <c r="I43" s="67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3" customHeight="1">
      <c r="A44" s="715"/>
      <c r="B44" s="974"/>
      <c r="C44" s="675"/>
      <c r="D44" s="675"/>
      <c r="E44" s="976"/>
      <c r="F44" s="976"/>
      <c r="G44" s="976"/>
      <c r="H44" s="976"/>
      <c r="I44" s="67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5.75" hidden="1" customHeight="1">
      <c r="A45" s="715"/>
      <c r="B45" s="974"/>
      <c r="C45" s="675"/>
      <c r="D45" s="675"/>
      <c r="E45" s="976"/>
      <c r="F45" s="976"/>
      <c r="G45" s="976"/>
      <c r="H45" s="976"/>
      <c r="I45" s="67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15.75" hidden="1" customHeight="1">
      <c r="A46" s="715"/>
      <c r="B46" s="974"/>
      <c r="C46" s="675"/>
      <c r="D46" s="675"/>
      <c r="E46" s="976"/>
      <c r="F46" s="976"/>
      <c r="G46" s="976"/>
      <c r="H46" s="976"/>
      <c r="I46" s="67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15.75" hidden="1" customHeight="1">
      <c r="A47" s="715"/>
      <c r="B47" s="974"/>
      <c r="C47" s="675"/>
      <c r="D47" s="675"/>
      <c r="E47" s="976"/>
      <c r="F47" s="976"/>
      <c r="G47" s="976"/>
      <c r="H47" s="976"/>
      <c r="I47" s="67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15.75" hidden="1" customHeight="1">
      <c r="A48" s="715"/>
      <c r="B48" s="974"/>
      <c r="C48" s="675"/>
      <c r="D48" s="675"/>
      <c r="E48" s="976"/>
      <c r="F48" s="976"/>
      <c r="G48" s="976"/>
      <c r="H48" s="976"/>
      <c r="I48" s="67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15.75" hidden="1" customHeight="1">
      <c r="A49" s="715"/>
      <c r="B49" s="974"/>
      <c r="C49" s="675"/>
      <c r="D49" s="675"/>
      <c r="E49" s="976"/>
      <c r="F49" s="976"/>
      <c r="G49" s="976"/>
      <c r="H49" s="976"/>
      <c r="I49" s="67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15.75" hidden="1" customHeight="1">
      <c r="A50" s="715"/>
      <c r="B50" s="974"/>
      <c r="C50" s="675"/>
      <c r="D50" s="675"/>
      <c r="E50" s="976"/>
      <c r="F50" s="976"/>
      <c r="G50" s="976"/>
      <c r="H50" s="976"/>
      <c r="I50" s="67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15.75" hidden="1" customHeight="1">
      <c r="A51" s="715"/>
      <c r="B51" s="974"/>
      <c r="C51" s="675"/>
      <c r="D51" s="675"/>
      <c r="E51" s="976"/>
      <c r="F51" s="976"/>
      <c r="G51" s="976"/>
      <c r="H51" s="976"/>
      <c r="I51" s="67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15.75" hidden="1" customHeight="1">
      <c r="A52" s="715"/>
      <c r="B52" s="974"/>
      <c r="C52" s="675"/>
      <c r="D52" s="675"/>
      <c r="E52" s="976"/>
      <c r="F52" s="976"/>
      <c r="G52" s="976"/>
      <c r="H52" s="976"/>
      <c r="I52" s="67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15.75" hidden="1" customHeight="1">
      <c r="A53" s="715"/>
      <c r="B53" s="974"/>
      <c r="C53" s="675"/>
      <c r="D53" s="675"/>
      <c r="E53" s="976"/>
      <c r="F53" s="976"/>
      <c r="G53" s="976"/>
      <c r="H53" s="976"/>
      <c r="I53" s="67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5.75" hidden="1" customHeight="1">
      <c r="A54" s="715"/>
      <c r="B54" s="974"/>
      <c r="C54" s="675"/>
      <c r="D54" s="675"/>
      <c r="E54" s="976"/>
      <c r="F54" s="976"/>
      <c r="G54" s="976"/>
      <c r="H54" s="976"/>
      <c r="I54" s="67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15.75" hidden="1" customHeight="1">
      <c r="A55" s="715"/>
      <c r="B55" s="974"/>
      <c r="C55" s="675"/>
      <c r="D55" s="675"/>
      <c r="E55" s="976"/>
      <c r="F55" s="976"/>
      <c r="G55" s="976"/>
      <c r="H55" s="976"/>
      <c r="I55" s="67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44.25" hidden="1" customHeight="1">
      <c r="A56" s="715"/>
      <c r="B56" s="974"/>
      <c r="C56" s="675"/>
      <c r="D56" s="675"/>
      <c r="E56" s="675"/>
      <c r="F56" s="977"/>
      <c r="G56" s="977"/>
      <c r="H56" s="977"/>
      <c r="I56" s="977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30" customHeight="1">
      <c r="A57" s="715"/>
      <c r="B57" s="974"/>
      <c r="C57" s="355" t="s">
        <v>775</v>
      </c>
      <c r="D57" s="986">
        <v>0.72</v>
      </c>
      <c r="E57" s="987"/>
      <c r="F57" s="425"/>
      <c r="G57" s="425"/>
      <c r="H57" s="425"/>
      <c r="I57" s="42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5.75" customHeight="1">
      <c r="A58" s="716"/>
      <c r="B58" s="975"/>
      <c r="C58" s="355" t="s">
        <v>776</v>
      </c>
      <c r="D58" s="988">
        <v>0</v>
      </c>
      <c r="E58" s="987"/>
      <c r="F58" s="139"/>
      <c r="G58" s="139"/>
      <c r="H58" s="139"/>
      <c r="I58" s="139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15.75" customHeight="1">
      <c r="A59" s="5"/>
      <c r="B59" s="5"/>
      <c r="C59" s="5"/>
      <c r="D59" s="371"/>
      <c r="E59" s="371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15.75" customHeight="1">
      <c r="A60" s="5"/>
      <c r="B60" s="5"/>
      <c r="C60" s="5"/>
      <c r="D60" s="371"/>
      <c r="E60" s="371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5.75" customHeight="1">
      <c r="A61" s="5"/>
      <c r="B61" s="5"/>
      <c r="C61" s="5"/>
      <c r="D61" s="371"/>
      <c r="E61" s="371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15.75" customHeight="1">
      <c r="A62" s="5"/>
      <c r="B62" s="5"/>
      <c r="C62" s="5"/>
      <c r="D62" s="371"/>
      <c r="E62" s="371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15.75" customHeight="1">
      <c r="A63" s="5"/>
      <c r="B63" s="5"/>
      <c r="C63" s="5"/>
      <c r="D63" s="371"/>
      <c r="E63" s="371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5.75" customHeight="1">
      <c r="A64" s="5"/>
      <c r="B64" s="5"/>
      <c r="C64" s="5"/>
      <c r="D64" s="371"/>
      <c r="E64" s="371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15.75" customHeight="1">
      <c r="A65" s="5"/>
      <c r="B65" s="5"/>
      <c r="C65" s="5"/>
      <c r="D65" s="371"/>
      <c r="E65" s="371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15.75" customHeight="1">
      <c r="A66" s="5"/>
      <c r="B66" s="5"/>
      <c r="C66" s="5"/>
      <c r="D66" s="371"/>
      <c r="E66" s="371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5.75" customHeight="1">
      <c r="A67" s="5"/>
      <c r="B67" s="5"/>
      <c r="C67" s="5"/>
      <c r="D67" s="371"/>
      <c r="E67" s="371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15.75" customHeight="1">
      <c r="A68" s="5"/>
      <c r="B68" s="5"/>
      <c r="C68" s="5"/>
      <c r="D68" s="371"/>
      <c r="E68" s="371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15.75" customHeight="1">
      <c r="A69" s="5"/>
      <c r="B69" s="5"/>
      <c r="C69" s="5"/>
      <c r="D69" s="371"/>
      <c r="E69" s="371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5.75" customHeight="1">
      <c r="A70" s="5"/>
      <c r="B70" s="5"/>
      <c r="C70" s="5"/>
      <c r="D70" s="371"/>
      <c r="E70" s="371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5.75" customHeight="1">
      <c r="A71" s="5"/>
      <c r="B71" s="5"/>
      <c r="C71" s="5"/>
      <c r="D71" s="371"/>
      <c r="E71" s="371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15.75" customHeight="1">
      <c r="A72" s="5"/>
      <c r="B72" s="5"/>
      <c r="C72" s="5"/>
      <c r="D72" s="371"/>
      <c r="E72" s="371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5.75" customHeight="1">
      <c r="A73" s="5"/>
      <c r="B73" s="5"/>
      <c r="C73" s="5"/>
      <c r="D73" s="371"/>
      <c r="E73" s="371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15.75" customHeight="1">
      <c r="A74" s="5"/>
      <c r="B74" s="5"/>
      <c r="C74" s="5"/>
      <c r="D74" s="371"/>
      <c r="E74" s="371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>
      <c r="A75" s="5"/>
      <c r="B75" s="5"/>
      <c r="C75" s="5"/>
      <c r="D75" s="371"/>
      <c r="E75" s="371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5"/>
      <c r="C76" s="5"/>
      <c r="D76" s="371"/>
      <c r="E76" s="371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5"/>
      <c r="C77" s="5"/>
      <c r="D77" s="371"/>
      <c r="E77" s="371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5"/>
      <c r="C78" s="5"/>
      <c r="D78" s="371"/>
      <c r="E78" s="371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5"/>
      <c r="C79" s="5"/>
      <c r="D79" s="371"/>
      <c r="E79" s="371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5"/>
      <c r="C80" s="5"/>
      <c r="D80" s="371"/>
      <c r="E80" s="371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5"/>
      <c r="C81" s="5"/>
      <c r="D81" s="371"/>
      <c r="E81" s="371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5"/>
      <c r="C82" s="5"/>
      <c r="D82" s="371"/>
      <c r="E82" s="371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5"/>
      <c r="C83" s="5"/>
      <c r="D83" s="371"/>
      <c r="E83" s="371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5"/>
      <c r="C84" s="5"/>
      <c r="D84" s="371"/>
      <c r="E84" s="371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5"/>
      <c r="C85" s="5"/>
      <c r="D85" s="371"/>
      <c r="E85" s="371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5"/>
      <c r="C86" s="5"/>
      <c r="D86" s="371"/>
      <c r="E86" s="371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5"/>
      <c r="C87" s="5"/>
      <c r="D87" s="371"/>
      <c r="E87" s="371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5"/>
      <c r="C88" s="5"/>
      <c r="D88" s="371"/>
      <c r="E88" s="371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5"/>
      <c r="C89" s="5"/>
      <c r="D89" s="371"/>
      <c r="E89" s="371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5"/>
      <c r="C90" s="5"/>
      <c r="D90" s="371"/>
      <c r="E90" s="371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5"/>
      <c r="C91" s="5"/>
      <c r="D91" s="371"/>
      <c r="E91" s="371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5"/>
      <c r="C92" s="5"/>
      <c r="D92" s="371"/>
      <c r="E92" s="371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5"/>
      <c r="C93" s="5"/>
      <c r="D93" s="371"/>
      <c r="E93" s="371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5"/>
      <c r="C94" s="5"/>
      <c r="D94" s="371"/>
      <c r="E94" s="371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5"/>
      <c r="C95" s="5"/>
      <c r="D95" s="371"/>
      <c r="E95" s="371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5"/>
      <c r="C96" s="5"/>
      <c r="D96" s="371"/>
      <c r="E96" s="371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5"/>
      <c r="C97" s="5"/>
      <c r="D97" s="371"/>
      <c r="E97" s="371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5"/>
      <c r="C98" s="5"/>
      <c r="D98" s="371"/>
      <c r="E98" s="371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5"/>
      <c r="C99" s="5"/>
      <c r="D99" s="371"/>
      <c r="E99" s="371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5"/>
      <c r="C100" s="5"/>
      <c r="D100" s="371"/>
      <c r="E100" s="371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5"/>
      <c r="C101" s="5"/>
      <c r="D101" s="371"/>
      <c r="E101" s="371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5"/>
      <c r="C102" s="5"/>
      <c r="D102" s="371"/>
      <c r="E102" s="371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5"/>
      <c r="C103" s="5"/>
      <c r="D103" s="371"/>
      <c r="E103" s="371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5"/>
      <c r="C104" s="5"/>
      <c r="D104" s="371"/>
      <c r="E104" s="371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5"/>
      <c r="C105" s="5"/>
      <c r="D105" s="371"/>
      <c r="E105" s="371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5"/>
      <c r="C106" s="5"/>
      <c r="D106" s="371"/>
      <c r="E106" s="37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5"/>
      <c r="C107" s="5"/>
      <c r="D107" s="371"/>
      <c r="E107" s="371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5"/>
      <c r="C108" s="5"/>
      <c r="D108" s="371"/>
      <c r="E108" s="371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5"/>
      <c r="C109" s="5"/>
      <c r="D109" s="371"/>
      <c r="E109" s="371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5"/>
      <c r="C110" s="5"/>
      <c r="D110" s="371"/>
      <c r="E110" s="371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5"/>
      <c r="C111" s="5"/>
      <c r="D111" s="371"/>
      <c r="E111" s="371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5"/>
      <c r="C112" s="5"/>
      <c r="D112" s="371"/>
      <c r="E112" s="371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5"/>
      <c r="C113" s="5"/>
      <c r="D113" s="371"/>
      <c r="E113" s="371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5"/>
      <c r="C114" s="5"/>
      <c r="D114" s="371"/>
      <c r="E114" s="371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5"/>
      <c r="C115" s="5"/>
      <c r="D115" s="371"/>
      <c r="E115" s="371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5"/>
      <c r="C116" s="5"/>
      <c r="D116" s="371"/>
      <c r="E116" s="371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5"/>
      <c r="C117" s="5"/>
      <c r="D117" s="371"/>
      <c r="E117" s="371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5"/>
      <c r="C118" s="5"/>
      <c r="D118" s="371"/>
      <c r="E118" s="371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5"/>
      <c r="C119" s="5"/>
      <c r="D119" s="371"/>
      <c r="E119" s="371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5"/>
      <c r="C120" s="5"/>
      <c r="D120" s="371"/>
      <c r="E120" s="371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5"/>
      <c r="C121" s="5"/>
      <c r="D121" s="371"/>
      <c r="E121" s="371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5"/>
      <c r="C122" s="5"/>
      <c r="D122" s="371"/>
      <c r="E122" s="371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5"/>
      <c r="C123" s="5"/>
      <c r="D123" s="371"/>
      <c r="E123" s="371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5"/>
      <c r="C124" s="5"/>
      <c r="D124" s="371"/>
      <c r="E124" s="371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5"/>
      <c r="C125" s="5"/>
      <c r="D125" s="371"/>
      <c r="E125" s="371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5"/>
      <c r="C126" s="5"/>
      <c r="D126" s="371"/>
      <c r="E126" s="371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5"/>
      <c r="C127" s="5"/>
      <c r="D127" s="371"/>
      <c r="E127" s="371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5"/>
      <c r="C128" s="5"/>
      <c r="D128" s="371"/>
      <c r="E128" s="371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5"/>
      <c r="C129" s="5"/>
      <c r="D129" s="371"/>
      <c r="E129" s="371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5"/>
      <c r="C130" s="5"/>
      <c r="D130" s="371"/>
      <c r="E130" s="371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5"/>
      <c r="C131" s="5"/>
      <c r="D131" s="371"/>
      <c r="E131" s="371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5"/>
      <c r="C132" s="5"/>
      <c r="D132" s="371"/>
      <c r="E132" s="371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5"/>
      <c r="C133" s="5"/>
      <c r="D133" s="371"/>
      <c r="E133" s="371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5"/>
      <c r="C134" s="5"/>
      <c r="D134" s="371"/>
      <c r="E134" s="371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5"/>
      <c r="C135" s="5"/>
      <c r="D135" s="371"/>
      <c r="E135" s="371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5"/>
      <c r="C136" s="5"/>
      <c r="D136" s="371"/>
      <c r="E136" s="371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5"/>
      <c r="C137" s="5"/>
      <c r="D137" s="371"/>
      <c r="E137" s="371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5"/>
      <c r="C138" s="5"/>
      <c r="D138" s="371"/>
      <c r="E138" s="371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5"/>
      <c r="C139" s="5"/>
      <c r="D139" s="371"/>
      <c r="E139" s="371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5"/>
      <c r="C140" s="5"/>
      <c r="D140" s="371"/>
      <c r="E140" s="371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5"/>
      <c r="C141" s="5"/>
      <c r="D141" s="371"/>
      <c r="E141" s="371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5"/>
      <c r="C142" s="5"/>
      <c r="D142" s="371"/>
      <c r="E142" s="371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5"/>
      <c r="C143" s="5"/>
      <c r="D143" s="371"/>
      <c r="E143" s="371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5"/>
      <c r="C144" s="5"/>
      <c r="D144" s="371"/>
      <c r="E144" s="371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5"/>
      <c r="C145" s="5"/>
      <c r="D145" s="371"/>
      <c r="E145" s="371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5"/>
      <c r="C146" s="5"/>
      <c r="D146" s="371"/>
      <c r="E146" s="371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5"/>
      <c r="C147" s="5"/>
      <c r="D147" s="371"/>
      <c r="E147" s="371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5"/>
      <c r="C148" s="5"/>
      <c r="D148" s="371"/>
      <c r="E148" s="371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5"/>
      <c r="C149" s="5"/>
      <c r="D149" s="371"/>
      <c r="E149" s="371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5"/>
      <c r="C150" s="5"/>
      <c r="D150" s="371"/>
      <c r="E150" s="371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5"/>
      <c r="C151" s="5"/>
      <c r="D151" s="371"/>
      <c r="E151" s="371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5"/>
      <c r="C152" s="5"/>
      <c r="D152" s="371"/>
      <c r="E152" s="371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5"/>
      <c r="C153" s="5"/>
      <c r="D153" s="371"/>
      <c r="E153" s="371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5"/>
      <c r="C154" s="5"/>
      <c r="D154" s="371"/>
      <c r="E154" s="371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5"/>
      <c r="C155" s="5"/>
      <c r="D155" s="371"/>
      <c r="E155" s="371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5"/>
      <c r="C156" s="5"/>
      <c r="D156" s="371"/>
      <c r="E156" s="371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5"/>
      <c r="C157" s="5"/>
      <c r="D157" s="371"/>
      <c r="E157" s="371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5"/>
      <c r="C158" s="5"/>
      <c r="D158" s="371"/>
      <c r="E158" s="371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5"/>
      <c r="C159" s="5"/>
      <c r="D159" s="371"/>
      <c r="E159" s="371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5"/>
      <c r="C160" s="5"/>
      <c r="D160" s="371"/>
      <c r="E160" s="371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5"/>
      <c r="C161" s="5"/>
      <c r="D161" s="371"/>
      <c r="E161" s="371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5"/>
      <c r="C162" s="5"/>
      <c r="D162" s="371"/>
      <c r="E162" s="371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5"/>
      <c r="C163" s="5"/>
      <c r="D163" s="371"/>
      <c r="E163" s="371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5"/>
      <c r="C164" s="5"/>
      <c r="D164" s="371"/>
      <c r="E164" s="371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5"/>
      <c r="C165" s="5"/>
      <c r="D165" s="371"/>
      <c r="E165" s="371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5"/>
      <c r="C166" s="5"/>
      <c r="D166" s="371"/>
      <c r="E166" s="371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5"/>
      <c r="C167" s="5"/>
      <c r="D167" s="371"/>
      <c r="E167" s="371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5"/>
      <c r="C168" s="5"/>
      <c r="D168" s="371"/>
      <c r="E168" s="371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5"/>
      <c r="C169" s="5"/>
      <c r="D169" s="371"/>
      <c r="E169" s="371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5"/>
      <c r="C170" s="5"/>
      <c r="D170" s="371"/>
      <c r="E170" s="371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5"/>
      <c r="C171" s="5"/>
      <c r="D171" s="371"/>
      <c r="E171" s="371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5"/>
      <c r="C172" s="5"/>
      <c r="D172" s="371"/>
      <c r="E172" s="371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5"/>
      <c r="C173" s="5"/>
      <c r="D173" s="371"/>
      <c r="E173" s="371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5"/>
      <c r="C174" s="5"/>
      <c r="D174" s="371"/>
      <c r="E174" s="371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5"/>
      <c r="C175" s="5"/>
      <c r="D175" s="371"/>
      <c r="E175" s="371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5"/>
      <c r="C176" s="5"/>
      <c r="D176" s="371"/>
      <c r="E176" s="371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5"/>
      <c r="C177" s="5"/>
      <c r="D177" s="371"/>
      <c r="E177" s="371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5"/>
      <c r="C178" s="5"/>
      <c r="D178" s="371"/>
      <c r="E178" s="371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5"/>
      <c r="C179" s="5"/>
      <c r="D179" s="371"/>
      <c r="E179" s="371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5"/>
      <c r="C180" s="5"/>
      <c r="D180" s="371"/>
      <c r="E180" s="371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5"/>
      <c r="C181" s="5"/>
      <c r="D181" s="371"/>
      <c r="E181" s="371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5"/>
      <c r="C182" s="5"/>
      <c r="D182" s="371"/>
      <c r="E182" s="371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5"/>
      <c r="C183" s="5"/>
      <c r="D183" s="371"/>
      <c r="E183" s="371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5"/>
      <c r="C184" s="5"/>
      <c r="D184" s="371"/>
      <c r="E184" s="371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5"/>
      <c r="C185" s="5"/>
      <c r="D185" s="371"/>
      <c r="E185" s="371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5"/>
      <c r="C186" s="5"/>
      <c r="D186" s="371"/>
      <c r="E186" s="371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5"/>
      <c r="C187" s="5"/>
      <c r="D187" s="371"/>
      <c r="E187" s="371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5"/>
      <c r="C188" s="5"/>
      <c r="D188" s="371"/>
      <c r="E188" s="371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5"/>
      <c r="C189" s="5"/>
      <c r="D189" s="371"/>
      <c r="E189" s="371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5"/>
      <c r="C190" s="5"/>
      <c r="D190" s="371"/>
      <c r="E190" s="371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5"/>
      <c r="C191" s="5"/>
      <c r="D191" s="371"/>
      <c r="E191" s="371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5"/>
      <c r="C192" s="5"/>
      <c r="D192" s="371"/>
      <c r="E192" s="371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5"/>
      <c r="C193" s="5"/>
      <c r="D193" s="371"/>
      <c r="E193" s="371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5"/>
      <c r="C194" s="5"/>
      <c r="D194" s="371"/>
      <c r="E194" s="371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5"/>
      <c r="C195" s="5"/>
      <c r="D195" s="371"/>
      <c r="E195" s="371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5"/>
      <c r="C196" s="5"/>
      <c r="D196" s="371"/>
      <c r="E196" s="371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5"/>
      <c r="C197" s="5"/>
      <c r="D197" s="371"/>
      <c r="E197" s="371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5"/>
      <c r="C198" s="5"/>
      <c r="D198" s="371"/>
      <c r="E198" s="371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5"/>
      <c r="C199" s="5"/>
      <c r="D199" s="371"/>
      <c r="E199" s="371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5"/>
      <c r="C200" s="5"/>
      <c r="D200" s="371"/>
      <c r="E200" s="371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5"/>
      <c r="C201" s="5"/>
      <c r="D201" s="371"/>
      <c r="E201" s="371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5"/>
      <c r="C202" s="5"/>
      <c r="D202" s="371"/>
      <c r="E202" s="371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5"/>
      <c r="C203" s="5"/>
      <c r="D203" s="371"/>
      <c r="E203" s="371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5"/>
      <c r="C204" s="5"/>
      <c r="D204" s="371"/>
      <c r="E204" s="371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5"/>
      <c r="C205" s="5"/>
      <c r="D205" s="371"/>
      <c r="E205" s="371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5"/>
      <c r="C206" s="5"/>
      <c r="D206" s="371"/>
      <c r="E206" s="371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5"/>
      <c r="C207" s="5"/>
      <c r="D207" s="371"/>
      <c r="E207" s="371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5"/>
      <c r="C208" s="5"/>
      <c r="D208" s="371"/>
      <c r="E208" s="371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5"/>
      <c r="C209" s="5"/>
      <c r="D209" s="371"/>
      <c r="E209" s="371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5"/>
      <c r="C210" s="5"/>
      <c r="D210" s="371"/>
      <c r="E210" s="371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5"/>
      <c r="C211" s="5"/>
      <c r="D211" s="371"/>
      <c r="E211" s="371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5"/>
      <c r="C212" s="5"/>
      <c r="D212" s="371"/>
      <c r="E212" s="371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5"/>
      <c r="C213" s="5"/>
      <c r="D213" s="371"/>
      <c r="E213" s="371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5"/>
      <c r="C214" s="5"/>
      <c r="D214" s="371"/>
      <c r="E214" s="371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5"/>
      <c r="C215" s="5"/>
      <c r="D215" s="371"/>
      <c r="E215" s="371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5"/>
      <c r="C216" s="5"/>
      <c r="D216" s="371"/>
      <c r="E216" s="371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5"/>
      <c r="C217" s="5"/>
      <c r="D217" s="371"/>
      <c r="E217" s="371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5"/>
      <c r="C218" s="5"/>
      <c r="D218" s="371"/>
      <c r="E218" s="371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5"/>
      <c r="C219" s="5"/>
      <c r="D219" s="371"/>
      <c r="E219" s="371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5"/>
      <c r="C220" s="5"/>
      <c r="D220" s="371"/>
      <c r="E220" s="371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5"/>
      <c r="C221" s="5"/>
      <c r="D221" s="371"/>
      <c r="E221" s="371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5"/>
      <c r="C222" s="5"/>
      <c r="D222" s="371"/>
      <c r="E222" s="371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5"/>
      <c r="C223" s="5"/>
      <c r="D223" s="371"/>
      <c r="E223" s="371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5"/>
      <c r="C224" s="5"/>
      <c r="D224" s="371"/>
      <c r="E224" s="371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5"/>
      <c r="C225" s="5"/>
      <c r="D225" s="371"/>
      <c r="E225" s="371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5"/>
      <c r="C226" s="5"/>
      <c r="D226" s="371"/>
      <c r="E226" s="371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5"/>
      <c r="C227" s="5"/>
      <c r="D227" s="371"/>
      <c r="E227" s="371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5"/>
      <c r="C228" s="5"/>
      <c r="D228" s="371"/>
      <c r="E228" s="371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5"/>
      <c r="C229" s="5"/>
      <c r="D229" s="371"/>
      <c r="E229" s="371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5"/>
      <c r="C230" s="5"/>
      <c r="D230" s="371"/>
      <c r="E230" s="371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5"/>
      <c r="C231" s="5"/>
      <c r="D231" s="371"/>
      <c r="E231" s="371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5"/>
      <c r="C232" s="5"/>
      <c r="D232" s="371"/>
      <c r="E232" s="371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5"/>
      <c r="C233" s="5"/>
      <c r="D233" s="371"/>
      <c r="E233" s="371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5"/>
      <c r="C234" s="5"/>
      <c r="D234" s="371"/>
      <c r="E234" s="371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5"/>
      <c r="C235" s="5"/>
      <c r="D235" s="371"/>
      <c r="E235" s="371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5"/>
      <c r="C236" s="5"/>
      <c r="D236" s="371"/>
      <c r="E236" s="371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5"/>
      <c r="C237" s="5"/>
      <c r="D237" s="371"/>
      <c r="E237" s="371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5"/>
      <c r="C238" s="5"/>
      <c r="D238" s="371"/>
      <c r="E238" s="371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5"/>
      <c r="C239" s="5"/>
      <c r="D239" s="371"/>
      <c r="E239" s="371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5"/>
      <c r="C240" s="5"/>
      <c r="D240" s="371"/>
      <c r="E240" s="371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5"/>
      <c r="C241" s="5"/>
      <c r="D241" s="371"/>
      <c r="E241" s="371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5"/>
      <c r="C242" s="5"/>
      <c r="D242" s="371"/>
      <c r="E242" s="371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5"/>
      <c r="C243" s="5"/>
      <c r="D243" s="371"/>
      <c r="E243" s="371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5"/>
      <c r="C244" s="5"/>
      <c r="D244" s="371"/>
      <c r="E244" s="371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5"/>
      <c r="C245" s="5"/>
      <c r="D245" s="371"/>
      <c r="E245" s="371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5"/>
      <c r="C246" s="5"/>
      <c r="D246" s="371"/>
      <c r="E246" s="371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5"/>
      <c r="C247" s="5"/>
      <c r="D247" s="371"/>
      <c r="E247" s="371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5"/>
      <c r="C248" s="5"/>
      <c r="D248" s="371"/>
      <c r="E248" s="371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5"/>
      <c r="C249" s="5"/>
      <c r="D249" s="371"/>
      <c r="E249" s="371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5"/>
      <c r="C250" s="5"/>
      <c r="D250" s="371"/>
      <c r="E250" s="371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5"/>
      <c r="C251" s="5"/>
      <c r="D251" s="371"/>
      <c r="E251" s="371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5"/>
      <c r="C252" s="5"/>
      <c r="D252" s="371"/>
      <c r="E252" s="371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5"/>
      <c r="C253" s="5"/>
      <c r="D253" s="371"/>
      <c r="E253" s="371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5"/>
      <c r="C254" s="5"/>
      <c r="D254" s="371"/>
      <c r="E254" s="371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5"/>
      <c r="C255" s="5"/>
      <c r="D255" s="371"/>
      <c r="E255" s="371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5"/>
      <c r="C256" s="5"/>
      <c r="D256" s="371"/>
      <c r="E256" s="371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5"/>
      <c r="C257" s="5"/>
      <c r="D257" s="371"/>
      <c r="E257" s="371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5"/>
      <c r="C258" s="5"/>
      <c r="D258" s="371"/>
      <c r="E258" s="371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5"/>
      <c r="C259" s="5"/>
      <c r="D259" s="371"/>
      <c r="E259" s="371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5"/>
      <c r="C260" s="5"/>
      <c r="D260" s="371"/>
      <c r="E260" s="371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5"/>
      <c r="C261" s="5"/>
      <c r="D261" s="371"/>
      <c r="E261" s="371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5"/>
      <c r="C262" s="5"/>
      <c r="D262" s="371"/>
      <c r="E262" s="371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5"/>
      <c r="C263" s="5"/>
      <c r="D263" s="371"/>
      <c r="E263" s="371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5"/>
      <c r="C264" s="5"/>
      <c r="D264" s="371"/>
      <c r="E264" s="371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5"/>
      <c r="C265" s="5"/>
      <c r="D265" s="371"/>
      <c r="E265" s="371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5"/>
      <c r="C266" s="5"/>
      <c r="D266" s="371"/>
      <c r="E266" s="371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5"/>
      <c r="C267" s="5"/>
      <c r="D267" s="371"/>
      <c r="E267" s="371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5"/>
      <c r="C268" s="5"/>
      <c r="D268" s="371"/>
      <c r="E268" s="371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5"/>
      <c r="C269" s="5"/>
      <c r="D269" s="371"/>
      <c r="E269" s="371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5"/>
      <c r="C270" s="5"/>
      <c r="D270" s="371"/>
      <c r="E270" s="371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5"/>
      <c r="C271" s="5"/>
      <c r="D271" s="371"/>
      <c r="E271" s="371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5"/>
      <c r="C272" s="5"/>
      <c r="D272" s="371"/>
      <c r="E272" s="371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5"/>
      <c r="C273" s="5"/>
      <c r="D273" s="371"/>
      <c r="E273" s="371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5"/>
      <c r="C274" s="5"/>
      <c r="D274" s="371"/>
      <c r="E274" s="371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5"/>
      <c r="C275" s="5"/>
      <c r="D275" s="371"/>
      <c r="E275" s="371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5"/>
      <c r="C276" s="5"/>
      <c r="D276" s="371"/>
      <c r="E276" s="371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5"/>
      <c r="C277" s="5"/>
      <c r="D277" s="371"/>
      <c r="E277" s="371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5"/>
      <c r="C278" s="5"/>
      <c r="D278" s="371"/>
      <c r="E278" s="371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5"/>
      <c r="C279" s="5"/>
      <c r="D279" s="371"/>
      <c r="E279" s="371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5"/>
      <c r="C280" s="5"/>
      <c r="D280" s="371"/>
      <c r="E280" s="371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5"/>
      <c r="C281" s="5"/>
      <c r="D281" s="371"/>
      <c r="E281" s="371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5"/>
      <c r="C282" s="5"/>
      <c r="D282" s="371"/>
      <c r="E282" s="371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5"/>
      <c r="C283" s="5"/>
      <c r="D283" s="371"/>
      <c r="E283" s="371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5"/>
      <c r="C284" s="5"/>
      <c r="D284" s="371"/>
      <c r="E284" s="371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5"/>
      <c r="C285" s="5"/>
      <c r="D285" s="371"/>
      <c r="E285" s="371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5"/>
      <c r="C286" s="5"/>
      <c r="D286" s="371"/>
      <c r="E286" s="371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5"/>
      <c r="C287" s="5"/>
      <c r="D287" s="371"/>
      <c r="E287" s="371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5"/>
      <c r="C288" s="5"/>
      <c r="D288" s="371"/>
      <c r="E288" s="371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5"/>
      <c r="C289" s="5"/>
      <c r="D289" s="371"/>
      <c r="E289" s="371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5"/>
      <c r="C290" s="5"/>
      <c r="D290" s="371"/>
      <c r="E290" s="371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5"/>
      <c r="C291" s="5"/>
      <c r="D291" s="371"/>
      <c r="E291" s="371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5"/>
      <c r="C292" s="5"/>
      <c r="D292" s="371"/>
      <c r="E292" s="371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5"/>
      <c r="C293" s="5"/>
      <c r="D293" s="371"/>
      <c r="E293" s="371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5"/>
      <c r="C294" s="5"/>
      <c r="D294" s="371"/>
      <c r="E294" s="371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5"/>
      <c r="C295" s="5"/>
      <c r="D295" s="371"/>
      <c r="E295" s="371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5"/>
      <c r="C296" s="5"/>
      <c r="D296" s="371"/>
      <c r="E296" s="371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5"/>
      <c r="C297" s="5"/>
      <c r="D297" s="371"/>
      <c r="E297" s="371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5"/>
      <c r="C298" s="5"/>
      <c r="D298" s="371"/>
      <c r="E298" s="371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5"/>
      <c r="C299" s="5"/>
      <c r="D299" s="371"/>
      <c r="E299" s="371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5"/>
      <c r="C300" s="5"/>
      <c r="D300" s="371"/>
      <c r="E300" s="371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5"/>
      <c r="C301" s="5"/>
      <c r="D301" s="371"/>
      <c r="E301" s="371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5"/>
      <c r="C302" s="5"/>
      <c r="D302" s="371"/>
      <c r="E302" s="371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5"/>
      <c r="C303" s="5"/>
      <c r="D303" s="371"/>
      <c r="E303" s="371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5"/>
      <c r="C304" s="5"/>
      <c r="D304" s="371"/>
      <c r="E304" s="371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5"/>
      <c r="C305" s="5"/>
      <c r="D305" s="371"/>
      <c r="E305" s="371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5"/>
      <c r="C306" s="5"/>
      <c r="D306" s="371"/>
      <c r="E306" s="371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5"/>
      <c r="C307" s="5"/>
      <c r="D307" s="371"/>
      <c r="E307" s="371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5"/>
      <c r="C308" s="5"/>
      <c r="D308" s="371"/>
      <c r="E308" s="371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5"/>
      <c r="C309" s="5"/>
      <c r="D309" s="371"/>
      <c r="E309" s="371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5"/>
      <c r="C310" s="5"/>
      <c r="D310" s="371"/>
      <c r="E310" s="371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5"/>
      <c r="C311" s="5"/>
      <c r="D311" s="371"/>
      <c r="E311" s="371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5"/>
      <c r="C312" s="5"/>
      <c r="D312" s="371"/>
      <c r="E312" s="371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5"/>
      <c r="C313" s="5"/>
      <c r="D313" s="371"/>
      <c r="E313" s="371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5"/>
      <c r="C314" s="5"/>
      <c r="D314" s="371"/>
      <c r="E314" s="371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5"/>
      <c r="C315" s="5"/>
      <c r="D315" s="371"/>
      <c r="E315" s="371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5"/>
      <c r="C316" s="5"/>
      <c r="D316" s="371"/>
      <c r="E316" s="371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5"/>
      <c r="C317" s="5"/>
      <c r="D317" s="371"/>
      <c r="E317" s="371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5"/>
      <c r="C318" s="5"/>
      <c r="D318" s="371"/>
      <c r="E318" s="371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5"/>
      <c r="C319" s="5"/>
      <c r="D319" s="371"/>
      <c r="E319" s="371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5"/>
      <c r="C320" s="5"/>
      <c r="D320" s="371"/>
      <c r="E320" s="371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5"/>
      <c r="C321" s="5"/>
      <c r="D321" s="371"/>
      <c r="E321" s="371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5"/>
      <c r="C322" s="5"/>
      <c r="D322" s="371"/>
      <c r="E322" s="371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5"/>
      <c r="C323" s="5"/>
      <c r="D323" s="371"/>
      <c r="E323" s="371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5"/>
      <c r="C324" s="5"/>
      <c r="D324" s="371"/>
      <c r="E324" s="371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5"/>
      <c r="C325" s="5"/>
      <c r="D325" s="371"/>
      <c r="E325" s="371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5"/>
      <c r="C326" s="5"/>
      <c r="D326" s="371"/>
      <c r="E326" s="371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5"/>
      <c r="C327" s="5"/>
      <c r="D327" s="371"/>
      <c r="E327" s="371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5"/>
      <c r="C328" s="5"/>
      <c r="D328" s="371"/>
      <c r="E328" s="371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5"/>
      <c r="C329" s="5"/>
      <c r="D329" s="371"/>
      <c r="E329" s="371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5"/>
      <c r="C330" s="5"/>
      <c r="D330" s="371"/>
      <c r="E330" s="371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5"/>
      <c r="C331" s="5"/>
      <c r="D331" s="371"/>
      <c r="E331" s="371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5"/>
      <c r="C332" s="5"/>
      <c r="D332" s="371"/>
      <c r="E332" s="371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5"/>
      <c r="C333" s="5"/>
      <c r="D333" s="371"/>
      <c r="E333" s="371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5"/>
      <c r="C334" s="5"/>
      <c r="D334" s="371"/>
      <c r="E334" s="371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5"/>
      <c r="C335" s="5"/>
      <c r="D335" s="371"/>
      <c r="E335" s="371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5"/>
      <c r="C336" s="5"/>
      <c r="D336" s="371"/>
      <c r="E336" s="371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5"/>
      <c r="C337" s="5"/>
      <c r="D337" s="371"/>
      <c r="E337" s="371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5"/>
      <c r="C338" s="5"/>
      <c r="D338" s="371"/>
      <c r="E338" s="371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5"/>
      <c r="C339" s="5"/>
      <c r="D339" s="371"/>
      <c r="E339" s="371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5"/>
      <c r="C340" s="5"/>
      <c r="D340" s="371"/>
      <c r="E340" s="371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5"/>
      <c r="C341" s="5"/>
      <c r="D341" s="371"/>
      <c r="E341" s="371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5"/>
      <c r="C342" s="5"/>
      <c r="D342" s="371"/>
      <c r="E342" s="371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5"/>
      <c r="C343" s="5"/>
      <c r="D343" s="371"/>
      <c r="E343" s="371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5"/>
      <c r="C344" s="5"/>
      <c r="D344" s="371"/>
      <c r="E344" s="371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5"/>
      <c r="C345" s="5"/>
      <c r="D345" s="371"/>
      <c r="E345" s="371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5"/>
      <c r="C346" s="5"/>
      <c r="D346" s="371"/>
      <c r="E346" s="371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5"/>
      <c r="C347" s="5"/>
      <c r="D347" s="371"/>
      <c r="E347" s="371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5"/>
      <c r="C348" s="5"/>
      <c r="D348" s="371"/>
      <c r="E348" s="371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5"/>
      <c r="C349" s="5"/>
      <c r="D349" s="371"/>
      <c r="E349" s="371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5"/>
      <c r="C350" s="5"/>
      <c r="D350" s="371"/>
      <c r="E350" s="371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5"/>
      <c r="C351" s="5"/>
      <c r="D351" s="371"/>
      <c r="E351" s="371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5"/>
      <c r="C352" s="5"/>
      <c r="D352" s="371"/>
      <c r="E352" s="371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5"/>
      <c r="C353" s="5"/>
      <c r="D353" s="371"/>
      <c r="E353" s="371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5"/>
      <c r="C354" s="5"/>
      <c r="D354" s="371"/>
      <c r="E354" s="371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5"/>
      <c r="C355" s="5"/>
      <c r="D355" s="371"/>
      <c r="E355" s="371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5"/>
      <c r="C356" s="5"/>
      <c r="D356" s="371"/>
      <c r="E356" s="371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5"/>
      <c r="C357" s="5"/>
      <c r="D357" s="371"/>
      <c r="E357" s="371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5"/>
      <c r="C358" s="5"/>
      <c r="D358" s="371"/>
      <c r="E358" s="371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5"/>
      <c r="C359" s="5"/>
      <c r="D359" s="371"/>
      <c r="E359" s="371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5"/>
      <c r="C360" s="5"/>
      <c r="D360" s="371"/>
      <c r="E360" s="371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5"/>
      <c r="C361" s="5"/>
      <c r="D361" s="371"/>
      <c r="E361" s="371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5"/>
      <c r="C362" s="5"/>
      <c r="D362" s="371"/>
      <c r="E362" s="371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5"/>
      <c r="C363" s="5"/>
      <c r="D363" s="371"/>
      <c r="E363" s="371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5"/>
      <c r="C364" s="5"/>
      <c r="D364" s="371"/>
      <c r="E364" s="371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5"/>
      <c r="C365" s="5"/>
      <c r="D365" s="371"/>
      <c r="E365" s="371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5"/>
      <c r="C366" s="5"/>
      <c r="D366" s="371"/>
      <c r="E366" s="371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5"/>
      <c r="C367" s="5"/>
      <c r="D367" s="371"/>
      <c r="E367" s="371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5"/>
      <c r="C368" s="5"/>
      <c r="D368" s="371"/>
      <c r="E368" s="371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5"/>
      <c r="C369" s="5"/>
      <c r="D369" s="371"/>
      <c r="E369" s="371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5"/>
      <c r="C370" s="5"/>
      <c r="D370" s="371"/>
      <c r="E370" s="371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5"/>
      <c r="C371" s="5"/>
      <c r="D371" s="371"/>
      <c r="E371" s="371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5"/>
      <c r="C372" s="5"/>
      <c r="D372" s="371"/>
      <c r="E372" s="371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5"/>
      <c r="C373" s="5"/>
      <c r="D373" s="371"/>
      <c r="E373" s="371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5"/>
      <c r="C374" s="5"/>
      <c r="D374" s="371"/>
      <c r="E374" s="371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5"/>
      <c r="C375" s="5"/>
      <c r="D375" s="371"/>
      <c r="E375" s="371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5"/>
      <c r="C376" s="5"/>
      <c r="D376" s="371"/>
      <c r="E376" s="371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5"/>
      <c r="C377" s="5"/>
      <c r="D377" s="371"/>
      <c r="E377" s="371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5"/>
      <c r="C378" s="5"/>
      <c r="D378" s="371"/>
      <c r="E378" s="371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5"/>
      <c r="C379" s="5"/>
      <c r="D379" s="371"/>
      <c r="E379" s="371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5"/>
      <c r="C380" s="5"/>
      <c r="D380" s="371"/>
      <c r="E380" s="371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5"/>
      <c r="C381" s="5"/>
      <c r="D381" s="371"/>
      <c r="E381" s="371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5"/>
      <c r="C382" s="5"/>
      <c r="D382" s="371"/>
      <c r="E382" s="371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5"/>
      <c r="C383" s="5"/>
      <c r="D383" s="371"/>
      <c r="E383" s="371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5"/>
      <c r="C384" s="5"/>
      <c r="D384" s="371"/>
      <c r="E384" s="371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5"/>
      <c r="C385" s="5"/>
      <c r="D385" s="371"/>
      <c r="E385" s="371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5"/>
      <c r="C386" s="5"/>
      <c r="D386" s="371"/>
      <c r="E386" s="371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5"/>
      <c r="C387" s="5"/>
      <c r="D387" s="371"/>
      <c r="E387" s="371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5"/>
      <c r="C388" s="5"/>
      <c r="D388" s="371"/>
      <c r="E388" s="371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5"/>
      <c r="C389" s="5"/>
      <c r="D389" s="371"/>
      <c r="E389" s="371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5"/>
      <c r="C390" s="5"/>
      <c r="D390" s="371"/>
      <c r="E390" s="371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5"/>
      <c r="C391" s="5"/>
      <c r="D391" s="371"/>
      <c r="E391" s="371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5"/>
      <c r="C392" s="5"/>
      <c r="D392" s="371"/>
      <c r="E392" s="371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5"/>
      <c r="C393" s="5"/>
      <c r="D393" s="371"/>
      <c r="E393" s="371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5"/>
      <c r="C394" s="5"/>
      <c r="D394" s="371"/>
      <c r="E394" s="371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5"/>
      <c r="C395" s="5"/>
      <c r="D395" s="371"/>
      <c r="E395" s="371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5"/>
      <c r="C396" s="5"/>
      <c r="D396" s="371"/>
      <c r="E396" s="371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5"/>
      <c r="C397" s="5"/>
      <c r="D397" s="371"/>
      <c r="E397" s="371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5"/>
      <c r="C398" s="5"/>
      <c r="D398" s="371"/>
      <c r="E398" s="371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5"/>
      <c r="C399" s="5"/>
      <c r="D399" s="371"/>
      <c r="E399" s="371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5"/>
      <c r="C400" s="5"/>
      <c r="D400" s="371"/>
      <c r="E400" s="371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5"/>
      <c r="C401" s="5"/>
      <c r="D401" s="371"/>
      <c r="E401" s="371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5"/>
      <c r="C402" s="5"/>
      <c r="D402" s="371"/>
      <c r="E402" s="371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5"/>
      <c r="C403" s="5"/>
      <c r="D403" s="371"/>
      <c r="E403" s="371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5"/>
      <c r="C404" s="5"/>
      <c r="D404" s="371"/>
      <c r="E404" s="371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5"/>
      <c r="C405" s="5"/>
      <c r="D405" s="371"/>
      <c r="E405" s="371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5"/>
      <c r="C406" s="5"/>
      <c r="D406" s="371"/>
      <c r="E406" s="371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5"/>
      <c r="C407" s="5"/>
      <c r="D407" s="371"/>
      <c r="E407" s="371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5"/>
      <c r="C408" s="5"/>
      <c r="D408" s="371"/>
      <c r="E408" s="371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5"/>
      <c r="C409" s="5"/>
      <c r="D409" s="371"/>
      <c r="E409" s="371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5"/>
      <c r="C410" s="5"/>
      <c r="D410" s="371"/>
      <c r="E410" s="371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5"/>
      <c r="C411" s="5"/>
      <c r="D411" s="371"/>
      <c r="E411" s="371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5"/>
      <c r="C412" s="5"/>
      <c r="D412" s="371"/>
      <c r="E412" s="371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5"/>
      <c r="C413" s="5"/>
      <c r="D413" s="371"/>
      <c r="E413" s="371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5"/>
      <c r="C414" s="5"/>
      <c r="D414" s="371"/>
      <c r="E414" s="371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5"/>
      <c r="C415" s="5"/>
      <c r="D415" s="371"/>
      <c r="E415" s="371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5"/>
      <c r="C416" s="5"/>
      <c r="D416" s="371"/>
      <c r="E416" s="371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5"/>
      <c r="C417" s="5"/>
      <c r="D417" s="371"/>
      <c r="E417" s="371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5"/>
      <c r="C418" s="5"/>
      <c r="D418" s="371"/>
      <c r="E418" s="371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5"/>
      <c r="C419" s="5"/>
      <c r="D419" s="371"/>
      <c r="E419" s="371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5"/>
      <c r="C420" s="5"/>
      <c r="D420" s="371"/>
      <c r="E420" s="371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5"/>
      <c r="C421" s="5"/>
      <c r="D421" s="371"/>
      <c r="E421" s="371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5"/>
      <c r="C422" s="5"/>
      <c r="D422" s="371"/>
      <c r="E422" s="371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5"/>
      <c r="C423" s="5"/>
      <c r="D423" s="371"/>
      <c r="E423" s="371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5"/>
      <c r="C424" s="5"/>
      <c r="D424" s="371"/>
      <c r="E424" s="371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5"/>
      <c r="C425" s="5"/>
      <c r="D425" s="371"/>
      <c r="E425" s="371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5"/>
      <c r="C426" s="5"/>
      <c r="D426" s="371"/>
      <c r="E426" s="371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5"/>
      <c r="C427" s="5"/>
      <c r="D427" s="371"/>
      <c r="E427" s="371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5"/>
      <c r="C428" s="5"/>
      <c r="D428" s="371"/>
      <c r="E428" s="371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5"/>
      <c r="C429" s="5"/>
      <c r="D429" s="371"/>
      <c r="E429" s="371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5"/>
      <c r="C430" s="5"/>
      <c r="D430" s="371"/>
      <c r="E430" s="371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5"/>
      <c r="C431" s="5"/>
      <c r="D431" s="371"/>
      <c r="E431" s="371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5"/>
      <c r="C432" s="5"/>
      <c r="D432" s="371"/>
      <c r="E432" s="371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5"/>
      <c r="C433" s="5"/>
      <c r="D433" s="371"/>
      <c r="E433" s="371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5"/>
      <c r="C434" s="5"/>
      <c r="D434" s="371"/>
      <c r="E434" s="371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5"/>
      <c r="C435" s="5"/>
      <c r="D435" s="371"/>
      <c r="E435" s="371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5"/>
      <c r="C436" s="5"/>
      <c r="D436" s="371"/>
      <c r="E436" s="371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5"/>
      <c r="C437" s="5"/>
      <c r="D437" s="371"/>
      <c r="E437" s="371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5"/>
      <c r="C438" s="5"/>
      <c r="D438" s="371"/>
      <c r="E438" s="371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5"/>
      <c r="C439" s="5"/>
      <c r="D439" s="371"/>
      <c r="E439" s="371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5"/>
      <c r="C440" s="5"/>
      <c r="D440" s="371"/>
      <c r="E440" s="371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5"/>
      <c r="C441" s="5"/>
      <c r="D441" s="371"/>
      <c r="E441" s="371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5"/>
      <c r="C442" s="5"/>
      <c r="D442" s="371"/>
      <c r="E442" s="371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5"/>
      <c r="C443" s="5"/>
      <c r="D443" s="371"/>
      <c r="E443" s="371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5"/>
      <c r="C444" s="5"/>
      <c r="D444" s="371"/>
      <c r="E444" s="371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5"/>
      <c r="C445" s="5"/>
      <c r="D445" s="371"/>
      <c r="E445" s="371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5"/>
      <c r="C446" s="5"/>
      <c r="D446" s="371"/>
      <c r="E446" s="371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5"/>
      <c r="C447" s="5"/>
      <c r="D447" s="371"/>
      <c r="E447" s="371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5"/>
      <c r="C448" s="5"/>
      <c r="D448" s="371"/>
      <c r="E448" s="371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5"/>
      <c r="C449" s="5"/>
      <c r="D449" s="371"/>
      <c r="E449" s="371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5"/>
      <c r="C450" s="5"/>
      <c r="D450" s="371"/>
      <c r="E450" s="371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5"/>
      <c r="C451" s="5"/>
      <c r="D451" s="371"/>
      <c r="E451" s="371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5"/>
      <c r="C452" s="5"/>
      <c r="D452" s="371"/>
      <c r="E452" s="371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5"/>
      <c r="C453" s="5"/>
      <c r="D453" s="371"/>
      <c r="E453" s="371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5"/>
      <c r="C454" s="5"/>
      <c r="D454" s="371"/>
      <c r="E454" s="371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5"/>
      <c r="C455" s="5"/>
      <c r="D455" s="371"/>
      <c r="E455" s="371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5"/>
      <c r="C456" s="5"/>
      <c r="D456" s="371"/>
      <c r="E456" s="371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5"/>
      <c r="C457" s="5"/>
      <c r="D457" s="371"/>
      <c r="E457" s="371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5"/>
      <c r="C458" s="5"/>
      <c r="D458" s="371"/>
      <c r="E458" s="371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5"/>
      <c r="C459" s="5"/>
      <c r="D459" s="371"/>
      <c r="E459" s="371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5"/>
      <c r="C460" s="5"/>
      <c r="D460" s="371"/>
      <c r="E460" s="371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5"/>
      <c r="C461" s="5"/>
      <c r="D461" s="371"/>
      <c r="E461" s="371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5"/>
      <c r="C462" s="5"/>
      <c r="D462" s="371"/>
      <c r="E462" s="371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5"/>
      <c r="C463" s="5"/>
      <c r="D463" s="371"/>
      <c r="E463" s="371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5"/>
      <c r="C464" s="5"/>
      <c r="D464" s="371"/>
      <c r="E464" s="371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5"/>
      <c r="C465" s="5"/>
      <c r="D465" s="371"/>
      <c r="E465" s="371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5"/>
      <c r="C466" s="5"/>
      <c r="D466" s="371"/>
      <c r="E466" s="371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5"/>
      <c r="C467" s="5"/>
      <c r="D467" s="371"/>
      <c r="E467" s="371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5"/>
      <c r="C468" s="5"/>
      <c r="D468" s="371"/>
      <c r="E468" s="371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5"/>
      <c r="C469" s="5"/>
      <c r="D469" s="371"/>
      <c r="E469" s="371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5"/>
      <c r="C470" s="5"/>
      <c r="D470" s="371"/>
      <c r="E470" s="371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5"/>
      <c r="C471" s="5"/>
      <c r="D471" s="371"/>
      <c r="E471" s="371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5"/>
      <c r="C472" s="5"/>
      <c r="D472" s="371"/>
      <c r="E472" s="371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5"/>
      <c r="C473" s="5"/>
      <c r="D473" s="371"/>
      <c r="E473" s="371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5"/>
      <c r="C474" s="5"/>
      <c r="D474" s="371"/>
      <c r="E474" s="371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5"/>
      <c r="C475" s="5"/>
      <c r="D475" s="371"/>
      <c r="E475" s="371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5"/>
      <c r="C476" s="5"/>
      <c r="D476" s="371"/>
      <c r="E476" s="371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5"/>
      <c r="C477" s="5"/>
      <c r="D477" s="371"/>
      <c r="E477" s="371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5"/>
      <c r="C478" s="5"/>
      <c r="D478" s="371"/>
      <c r="E478" s="371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5"/>
      <c r="C479" s="5"/>
      <c r="D479" s="371"/>
      <c r="E479" s="371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5"/>
      <c r="C480" s="5"/>
      <c r="D480" s="371"/>
      <c r="E480" s="371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5"/>
      <c r="C481" s="5"/>
      <c r="D481" s="371"/>
      <c r="E481" s="371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5"/>
      <c r="C482" s="5"/>
      <c r="D482" s="371"/>
      <c r="E482" s="371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5"/>
      <c r="C483" s="5"/>
      <c r="D483" s="371"/>
      <c r="E483" s="371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5"/>
      <c r="C484" s="5"/>
      <c r="D484" s="371"/>
      <c r="E484" s="371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5"/>
      <c r="C485" s="5"/>
      <c r="D485" s="371"/>
      <c r="E485" s="371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5"/>
      <c r="C486" s="5"/>
      <c r="D486" s="371"/>
      <c r="E486" s="371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5"/>
      <c r="C487" s="5"/>
      <c r="D487" s="371"/>
      <c r="E487" s="371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5"/>
      <c r="C488" s="5"/>
      <c r="D488" s="371"/>
      <c r="E488" s="371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5"/>
      <c r="C489" s="5"/>
      <c r="D489" s="371"/>
      <c r="E489" s="371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5"/>
      <c r="C490" s="5"/>
      <c r="D490" s="371"/>
      <c r="E490" s="371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5"/>
      <c r="C491" s="5"/>
      <c r="D491" s="371"/>
      <c r="E491" s="371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5"/>
      <c r="C492" s="5"/>
      <c r="D492" s="371"/>
      <c r="E492" s="371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5"/>
      <c r="C493" s="5"/>
      <c r="D493" s="371"/>
      <c r="E493" s="371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5"/>
      <c r="C494" s="5"/>
      <c r="D494" s="371"/>
      <c r="E494" s="371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5"/>
      <c r="C495" s="5"/>
      <c r="D495" s="371"/>
      <c r="E495" s="371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5"/>
      <c r="C496" s="5"/>
      <c r="D496" s="371"/>
      <c r="E496" s="371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5"/>
      <c r="C497" s="5"/>
      <c r="D497" s="371"/>
      <c r="E497" s="371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5"/>
      <c r="C498" s="5"/>
      <c r="D498" s="371"/>
      <c r="E498" s="371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5"/>
      <c r="C499" s="5"/>
      <c r="D499" s="371"/>
      <c r="E499" s="371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5"/>
      <c r="C500" s="5"/>
      <c r="D500" s="371"/>
      <c r="E500" s="371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5"/>
      <c r="C501" s="5"/>
      <c r="D501" s="371"/>
      <c r="E501" s="371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5"/>
      <c r="C502" s="5"/>
      <c r="D502" s="371"/>
      <c r="E502" s="371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5"/>
      <c r="C503" s="5"/>
      <c r="D503" s="371"/>
      <c r="E503" s="371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5"/>
      <c r="C504" s="5"/>
      <c r="D504" s="371"/>
      <c r="E504" s="371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5"/>
      <c r="C505" s="5"/>
      <c r="D505" s="371"/>
      <c r="E505" s="371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5"/>
      <c r="C506" s="5"/>
      <c r="D506" s="371"/>
      <c r="E506" s="371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5"/>
      <c r="C507" s="5"/>
      <c r="D507" s="371"/>
      <c r="E507" s="371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5"/>
      <c r="C508" s="5"/>
      <c r="D508" s="371"/>
      <c r="E508" s="371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5"/>
      <c r="C509" s="5"/>
      <c r="D509" s="371"/>
      <c r="E509" s="371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5"/>
      <c r="C510" s="5"/>
      <c r="D510" s="371"/>
      <c r="E510" s="371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5"/>
      <c r="C511" s="5"/>
      <c r="D511" s="371"/>
      <c r="E511" s="371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5"/>
      <c r="C512" s="5"/>
      <c r="D512" s="371"/>
      <c r="E512" s="371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5"/>
      <c r="C513" s="5"/>
      <c r="D513" s="371"/>
      <c r="E513" s="371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5"/>
      <c r="C514" s="5"/>
      <c r="D514" s="371"/>
      <c r="E514" s="371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5"/>
      <c r="C515" s="5"/>
      <c r="D515" s="371"/>
      <c r="E515" s="371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5"/>
      <c r="C516" s="5"/>
      <c r="D516" s="371"/>
      <c r="E516" s="371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5"/>
      <c r="C517" s="5"/>
      <c r="D517" s="371"/>
      <c r="E517" s="371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5"/>
      <c r="C518" s="5"/>
      <c r="D518" s="371"/>
      <c r="E518" s="371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5"/>
      <c r="C519" s="5"/>
      <c r="D519" s="371"/>
      <c r="E519" s="371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5"/>
      <c r="C520" s="5"/>
      <c r="D520" s="371"/>
      <c r="E520" s="371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5"/>
      <c r="C521" s="5"/>
      <c r="D521" s="371"/>
      <c r="E521" s="371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5"/>
      <c r="C522" s="5"/>
      <c r="D522" s="371"/>
      <c r="E522" s="371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5"/>
      <c r="C523" s="5"/>
      <c r="D523" s="371"/>
      <c r="E523" s="371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5"/>
      <c r="C524" s="5"/>
      <c r="D524" s="371"/>
      <c r="E524" s="371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5"/>
      <c r="C525" s="5"/>
      <c r="D525" s="371"/>
      <c r="E525" s="371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5"/>
      <c r="C526" s="5"/>
      <c r="D526" s="371"/>
      <c r="E526" s="371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5"/>
      <c r="C527" s="5"/>
      <c r="D527" s="371"/>
      <c r="E527" s="371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5"/>
      <c r="C528" s="5"/>
      <c r="D528" s="371"/>
      <c r="E528" s="371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5"/>
      <c r="C529" s="5"/>
      <c r="D529" s="371"/>
      <c r="E529" s="371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5"/>
      <c r="C530" s="5"/>
      <c r="D530" s="371"/>
      <c r="E530" s="371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5"/>
      <c r="C531" s="5"/>
      <c r="D531" s="371"/>
      <c r="E531" s="371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5"/>
      <c r="C532" s="5"/>
      <c r="D532" s="371"/>
      <c r="E532" s="371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5"/>
      <c r="C533" s="5"/>
      <c r="D533" s="371"/>
      <c r="E533" s="371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5"/>
      <c r="C534" s="5"/>
      <c r="D534" s="371"/>
      <c r="E534" s="371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5"/>
      <c r="C535" s="5"/>
      <c r="D535" s="371"/>
      <c r="E535" s="371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5"/>
      <c r="C536" s="5"/>
      <c r="D536" s="371"/>
      <c r="E536" s="371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5"/>
      <c r="C537" s="5"/>
      <c r="D537" s="371"/>
      <c r="E537" s="371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5"/>
      <c r="C538" s="5"/>
      <c r="D538" s="371"/>
      <c r="E538" s="371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5"/>
      <c r="C539" s="5"/>
      <c r="D539" s="371"/>
      <c r="E539" s="371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5"/>
      <c r="C540" s="5"/>
      <c r="D540" s="371"/>
      <c r="E540" s="371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5"/>
      <c r="C541" s="5"/>
      <c r="D541" s="371"/>
      <c r="E541" s="371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5"/>
      <c r="C542" s="5"/>
      <c r="D542" s="371"/>
      <c r="E542" s="371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5"/>
      <c r="C543" s="5"/>
      <c r="D543" s="371"/>
      <c r="E543" s="371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5"/>
      <c r="C544" s="5"/>
      <c r="D544" s="371"/>
      <c r="E544" s="371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5"/>
      <c r="C545" s="5"/>
      <c r="D545" s="371"/>
      <c r="E545" s="371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5"/>
      <c r="C546" s="5"/>
      <c r="D546" s="371"/>
      <c r="E546" s="371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5"/>
      <c r="C547" s="5"/>
      <c r="D547" s="371"/>
      <c r="E547" s="371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5"/>
      <c r="C548" s="5"/>
      <c r="D548" s="371"/>
      <c r="E548" s="371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5"/>
      <c r="C549" s="5"/>
      <c r="D549" s="371"/>
      <c r="E549" s="371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5"/>
      <c r="C550" s="5"/>
      <c r="D550" s="371"/>
      <c r="E550" s="371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5"/>
      <c r="C551" s="5"/>
      <c r="D551" s="371"/>
      <c r="E551" s="371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5"/>
      <c r="C552" s="5"/>
      <c r="D552" s="371"/>
      <c r="E552" s="371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5"/>
      <c r="C553" s="5"/>
      <c r="D553" s="371"/>
      <c r="E553" s="371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5"/>
      <c r="C554" s="5"/>
      <c r="D554" s="371"/>
      <c r="E554" s="371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5"/>
      <c r="C555" s="5"/>
      <c r="D555" s="371"/>
      <c r="E555" s="371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5"/>
      <c r="C556" s="5"/>
      <c r="D556" s="371"/>
      <c r="E556" s="371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5"/>
      <c r="C557" s="5"/>
      <c r="D557" s="371"/>
      <c r="E557" s="371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5"/>
      <c r="C558" s="5"/>
      <c r="D558" s="371"/>
      <c r="E558" s="371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5"/>
      <c r="C559" s="5"/>
      <c r="D559" s="371"/>
      <c r="E559" s="371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5"/>
      <c r="C560" s="5"/>
      <c r="D560" s="371"/>
      <c r="E560" s="371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5"/>
      <c r="C561" s="5"/>
      <c r="D561" s="371"/>
      <c r="E561" s="371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5"/>
      <c r="C562" s="5"/>
      <c r="D562" s="371"/>
      <c r="E562" s="371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5"/>
      <c r="C563" s="5"/>
      <c r="D563" s="371"/>
      <c r="E563" s="371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5"/>
      <c r="C564" s="5"/>
      <c r="D564" s="371"/>
      <c r="E564" s="371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5"/>
      <c r="C565" s="5"/>
      <c r="D565" s="371"/>
      <c r="E565" s="371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5"/>
      <c r="C566" s="5"/>
      <c r="D566" s="371"/>
      <c r="E566" s="371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5"/>
      <c r="C567" s="5"/>
      <c r="D567" s="371"/>
      <c r="E567" s="371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5"/>
      <c r="C568" s="5"/>
      <c r="D568" s="371"/>
      <c r="E568" s="371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5"/>
      <c r="C569" s="5"/>
      <c r="D569" s="371"/>
      <c r="E569" s="371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5"/>
      <c r="C570" s="5"/>
      <c r="D570" s="371"/>
      <c r="E570" s="371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5"/>
      <c r="C571" s="5"/>
      <c r="D571" s="371"/>
      <c r="E571" s="371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5"/>
      <c r="C572" s="5"/>
      <c r="D572" s="371"/>
      <c r="E572" s="371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5"/>
      <c r="C573" s="5"/>
      <c r="D573" s="371"/>
      <c r="E573" s="371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5"/>
      <c r="C574" s="5"/>
      <c r="D574" s="371"/>
      <c r="E574" s="371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5"/>
      <c r="C575" s="5"/>
      <c r="D575" s="371"/>
      <c r="E575" s="371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5"/>
      <c r="C576" s="5"/>
      <c r="D576" s="371"/>
      <c r="E576" s="371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5"/>
      <c r="C577" s="5"/>
      <c r="D577" s="371"/>
      <c r="E577" s="371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5"/>
      <c r="C578" s="5"/>
      <c r="D578" s="371"/>
      <c r="E578" s="371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5"/>
      <c r="C579" s="5"/>
      <c r="D579" s="371"/>
      <c r="E579" s="371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5"/>
      <c r="C580" s="5"/>
      <c r="D580" s="371"/>
      <c r="E580" s="371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5"/>
      <c r="C581" s="5"/>
      <c r="D581" s="371"/>
      <c r="E581" s="371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5"/>
      <c r="C582" s="5"/>
      <c r="D582" s="371"/>
      <c r="E582" s="371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5"/>
      <c r="C583" s="5"/>
      <c r="D583" s="371"/>
      <c r="E583" s="371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5"/>
      <c r="C584" s="5"/>
      <c r="D584" s="371"/>
      <c r="E584" s="371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5"/>
      <c r="C585" s="5"/>
      <c r="D585" s="371"/>
      <c r="E585" s="371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5"/>
      <c r="C586" s="5"/>
      <c r="D586" s="371"/>
      <c r="E586" s="371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5"/>
      <c r="C587" s="5"/>
      <c r="D587" s="371"/>
      <c r="E587" s="371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5"/>
      <c r="C588" s="5"/>
      <c r="D588" s="371"/>
      <c r="E588" s="371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5"/>
      <c r="C589" s="5"/>
      <c r="D589" s="371"/>
      <c r="E589" s="371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5"/>
      <c r="C590" s="5"/>
      <c r="D590" s="371"/>
      <c r="E590" s="371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5"/>
      <c r="C591" s="5"/>
      <c r="D591" s="371"/>
      <c r="E591" s="371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5"/>
      <c r="C592" s="5"/>
      <c r="D592" s="371"/>
      <c r="E592" s="371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5"/>
      <c r="C593" s="5"/>
      <c r="D593" s="371"/>
      <c r="E593" s="371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5"/>
      <c r="C594" s="5"/>
      <c r="D594" s="371"/>
      <c r="E594" s="371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5"/>
      <c r="C595" s="5"/>
      <c r="D595" s="371"/>
      <c r="E595" s="371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5"/>
      <c r="C596" s="5"/>
      <c r="D596" s="371"/>
      <c r="E596" s="371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5"/>
      <c r="C597" s="5"/>
      <c r="D597" s="371"/>
      <c r="E597" s="371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5"/>
      <c r="C598" s="5"/>
      <c r="D598" s="371"/>
      <c r="E598" s="371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5"/>
      <c r="C599" s="5"/>
      <c r="D599" s="371"/>
      <c r="E599" s="371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5"/>
      <c r="C600" s="5"/>
      <c r="D600" s="371"/>
      <c r="E600" s="371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5"/>
      <c r="C601" s="5"/>
      <c r="D601" s="371"/>
      <c r="E601" s="371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5"/>
      <c r="C602" s="5"/>
      <c r="D602" s="371"/>
      <c r="E602" s="371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5"/>
      <c r="C603" s="5"/>
      <c r="D603" s="371"/>
      <c r="E603" s="371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5"/>
      <c r="C604" s="5"/>
      <c r="D604" s="371"/>
      <c r="E604" s="371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5"/>
      <c r="C605" s="5"/>
      <c r="D605" s="371"/>
      <c r="E605" s="371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5"/>
      <c r="C606" s="5"/>
      <c r="D606" s="371"/>
      <c r="E606" s="371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5"/>
      <c r="C607" s="5"/>
      <c r="D607" s="371"/>
      <c r="E607" s="371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5"/>
      <c r="C608" s="5"/>
      <c r="D608" s="371"/>
      <c r="E608" s="371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5"/>
      <c r="C609" s="5"/>
      <c r="D609" s="371"/>
      <c r="E609" s="371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5"/>
      <c r="C610" s="5"/>
      <c r="D610" s="371"/>
      <c r="E610" s="371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5"/>
      <c r="C611" s="5"/>
      <c r="D611" s="371"/>
      <c r="E611" s="371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5"/>
      <c r="C612" s="5"/>
      <c r="D612" s="371"/>
      <c r="E612" s="371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5"/>
      <c r="C613" s="5"/>
      <c r="D613" s="371"/>
      <c r="E613" s="371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5"/>
      <c r="C614" s="5"/>
      <c r="D614" s="371"/>
      <c r="E614" s="371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5"/>
      <c r="C615" s="5"/>
      <c r="D615" s="371"/>
      <c r="E615" s="371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5"/>
      <c r="C616" s="5"/>
      <c r="D616" s="371"/>
      <c r="E616" s="371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5"/>
      <c r="C617" s="5"/>
      <c r="D617" s="371"/>
      <c r="E617" s="371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5"/>
      <c r="C618" s="5"/>
      <c r="D618" s="371"/>
      <c r="E618" s="371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5"/>
      <c r="C619" s="5"/>
      <c r="D619" s="371"/>
      <c r="E619" s="371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5"/>
      <c r="C620" s="5"/>
      <c r="D620" s="371"/>
      <c r="E620" s="371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5"/>
      <c r="C621" s="5"/>
      <c r="D621" s="371"/>
      <c r="E621" s="371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5"/>
      <c r="C622" s="5"/>
      <c r="D622" s="371"/>
      <c r="E622" s="371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5"/>
      <c r="C623" s="5"/>
      <c r="D623" s="371"/>
      <c r="E623" s="371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5"/>
      <c r="C624" s="5"/>
      <c r="D624" s="371"/>
      <c r="E624" s="371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5"/>
      <c r="C625" s="5"/>
      <c r="D625" s="371"/>
      <c r="E625" s="371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5"/>
      <c r="C626" s="5"/>
      <c r="D626" s="371"/>
      <c r="E626" s="371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5"/>
      <c r="C627" s="5"/>
      <c r="D627" s="371"/>
      <c r="E627" s="371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5"/>
      <c r="C628" s="5"/>
      <c r="D628" s="371"/>
      <c r="E628" s="371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5"/>
      <c r="C629" s="5"/>
      <c r="D629" s="371"/>
      <c r="E629" s="371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5"/>
      <c r="C630" s="5"/>
      <c r="D630" s="371"/>
      <c r="E630" s="371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5"/>
      <c r="C631" s="5"/>
      <c r="D631" s="371"/>
      <c r="E631" s="371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5"/>
      <c r="C632" s="5"/>
      <c r="D632" s="371"/>
      <c r="E632" s="371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5"/>
      <c r="C633" s="5"/>
      <c r="D633" s="371"/>
      <c r="E633" s="371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5"/>
      <c r="C634" s="5"/>
      <c r="D634" s="371"/>
      <c r="E634" s="371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5"/>
      <c r="C635" s="5"/>
      <c r="D635" s="371"/>
      <c r="E635" s="371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5"/>
      <c r="C636" s="5"/>
      <c r="D636" s="371"/>
      <c r="E636" s="371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5"/>
      <c r="C637" s="5"/>
      <c r="D637" s="371"/>
      <c r="E637" s="371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5"/>
      <c r="C638" s="5"/>
      <c r="D638" s="371"/>
      <c r="E638" s="371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5"/>
      <c r="C639" s="5"/>
      <c r="D639" s="371"/>
      <c r="E639" s="371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5"/>
      <c r="C640" s="5"/>
      <c r="D640" s="371"/>
      <c r="E640" s="371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5"/>
      <c r="C641" s="5"/>
      <c r="D641" s="371"/>
      <c r="E641" s="371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5"/>
      <c r="C642" s="5"/>
      <c r="D642" s="371"/>
      <c r="E642" s="371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5"/>
      <c r="C643" s="5"/>
      <c r="D643" s="371"/>
      <c r="E643" s="371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5"/>
      <c r="C644" s="5"/>
      <c r="D644" s="371"/>
      <c r="E644" s="371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5"/>
      <c r="C645" s="5"/>
      <c r="D645" s="371"/>
      <c r="E645" s="371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5"/>
      <c r="C646" s="5"/>
      <c r="D646" s="371"/>
      <c r="E646" s="371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5"/>
      <c r="C647" s="5"/>
      <c r="D647" s="371"/>
      <c r="E647" s="371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5"/>
      <c r="C648" s="5"/>
      <c r="D648" s="371"/>
      <c r="E648" s="371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5"/>
      <c r="C649" s="5"/>
      <c r="D649" s="371"/>
      <c r="E649" s="371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5"/>
      <c r="C650" s="5"/>
      <c r="D650" s="371"/>
      <c r="E650" s="371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5"/>
      <c r="C651" s="5"/>
      <c r="D651" s="371"/>
      <c r="E651" s="371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5"/>
      <c r="C652" s="5"/>
      <c r="D652" s="371"/>
      <c r="E652" s="371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5"/>
      <c r="C653" s="5"/>
      <c r="D653" s="371"/>
      <c r="E653" s="371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5"/>
      <c r="C654" s="5"/>
      <c r="D654" s="371"/>
      <c r="E654" s="371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5"/>
      <c r="C655" s="5"/>
      <c r="D655" s="371"/>
      <c r="E655" s="371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5"/>
      <c r="C656" s="5"/>
      <c r="D656" s="371"/>
      <c r="E656" s="371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5"/>
      <c r="C657" s="5"/>
      <c r="D657" s="371"/>
      <c r="E657" s="371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5"/>
      <c r="C658" s="5"/>
      <c r="D658" s="371"/>
      <c r="E658" s="371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5"/>
      <c r="C659" s="5"/>
      <c r="D659" s="371"/>
      <c r="E659" s="371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5"/>
      <c r="C660" s="5"/>
      <c r="D660" s="371"/>
      <c r="E660" s="371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5"/>
      <c r="C661" s="5"/>
      <c r="D661" s="371"/>
      <c r="E661" s="371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5"/>
      <c r="C662" s="5"/>
      <c r="D662" s="371"/>
      <c r="E662" s="371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5"/>
      <c r="C663" s="5"/>
      <c r="D663" s="371"/>
      <c r="E663" s="371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5"/>
      <c r="C664" s="5"/>
      <c r="D664" s="371"/>
      <c r="E664" s="371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5"/>
      <c r="C665" s="5"/>
      <c r="D665" s="371"/>
      <c r="E665" s="371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5"/>
      <c r="C666" s="5"/>
      <c r="D666" s="371"/>
      <c r="E666" s="371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5"/>
      <c r="C667" s="5"/>
      <c r="D667" s="371"/>
      <c r="E667" s="371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5"/>
      <c r="C668" s="5"/>
      <c r="D668" s="371"/>
      <c r="E668" s="371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5"/>
      <c r="C669" s="5"/>
      <c r="D669" s="371"/>
      <c r="E669" s="371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5"/>
      <c r="C670" s="5"/>
      <c r="D670" s="371"/>
      <c r="E670" s="371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5"/>
      <c r="C671" s="5"/>
      <c r="D671" s="371"/>
      <c r="E671" s="371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5"/>
      <c r="C672" s="5"/>
      <c r="D672" s="371"/>
      <c r="E672" s="371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5"/>
      <c r="C673" s="5"/>
      <c r="D673" s="371"/>
      <c r="E673" s="371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5"/>
      <c r="C674" s="5"/>
      <c r="D674" s="371"/>
      <c r="E674" s="371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5"/>
      <c r="C675" s="5"/>
      <c r="D675" s="371"/>
      <c r="E675" s="371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5"/>
      <c r="C676" s="5"/>
      <c r="D676" s="371"/>
      <c r="E676" s="371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5"/>
      <c r="C677" s="5"/>
      <c r="D677" s="371"/>
      <c r="E677" s="371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5"/>
      <c r="C678" s="5"/>
      <c r="D678" s="371"/>
      <c r="E678" s="371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5"/>
      <c r="C679" s="5"/>
      <c r="D679" s="371"/>
      <c r="E679" s="371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5"/>
      <c r="C680" s="5"/>
      <c r="D680" s="371"/>
      <c r="E680" s="371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5"/>
      <c r="C681" s="5"/>
      <c r="D681" s="371"/>
      <c r="E681" s="371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5"/>
      <c r="C682" s="5"/>
      <c r="D682" s="371"/>
      <c r="E682" s="371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5"/>
      <c r="C683" s="5"/>
      <c r="D683" s="371"/>
      <c r="E683" s="371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5"/>
      <c r="C684" s="5"/>
      <c r="D684" s="371"/>
      <c r="E684" s="371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5"/>
      <c r="C685" s="5"/>
      <c r="D685" s="371"/>
      <c r="E685" s="371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5"/>
      <c r="C686" s="5"/>
      <c r="D686" s="371"/>
      <c r="E686" s="371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5"/>
      <c r="C687" s="5"/>
      <c r="D687" s="371"/>
      <c r="E687" s="371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5"/>
      <c r="C688" s="5"/>
      <c r="D688" s="371"/>
      <c r="E688" s="371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5"/>
      <c r="C689" s="5"/>
      <c r="D689" s="371"/>
      <c r="E689" s="371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5"/>
      <c r="C690" s="5"/>
      <c r="D690" s="371"/>
      <c r="E690" s="371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5"/>
      <c r="C691" s="5"/>
      <c r="D691" s="371"/>
      <c r="E691" s="371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5"/>
      <c r="C692" s="5"/>
      <c r="D692" s="371"/>
      <c r="E692" s="371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5"/>
      <c r="C693" s="5"/>
      <c r="D693" s="371"/>
      <c r="E693" s="371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5"/>
      <c r="C694" s="5"/>
      <c r="D694" s="371"/>
      <c r="E694" s="371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5"/>
      <c r="C695" s="5"/>
      <c r="D695" s="371"/>
      <c r="E695" s="371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5"/>
      <c r="C696" s="5"/>
      <c r="D696" s="371"/>
      <c r="E696" s="371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5"/>
      <c r="C697" s="5"/>
      <c r="D697" s="371"/>
      <c r="E697" s="371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5"/>
      <c r="C698" s="5"/>
      <c r="D698" s="371"/>
      <c r="E698" s="371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5"/>
      <c r="C699" s="5"/>
      <c r="D699" s="371"/>
      <c r="E699" s="371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5"/>
      <c r="C700" s="5"/>
      <c r="D700" s="371"/>
      <c r="E700" s="371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5"/>
      <c r="C701" s="5"/>
      <c r="D701" s="371"/>
      <c r="E701" s="371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5"/>
      <c r="C702" s="5"/>
      <c r="D702" s="371"/>
      <c r="E702" s="371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5"/>
      <c r="C703" s="5"/>
      <c r="D703" s="371"/>
      <c r="E703" s="371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5"/>
      <c r="C704" s="5"/>
      <c r="D704" s="371"/>
      <c r="E704" s="371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5"/>
      <c r="C705" s="5"/>
      <c r="D705" s="371"/>
      <c r="E705" s="371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5"/>
      <c r="C706" s="5"/>
      <c r="D706" s="371"/>
      <c r="E706" s="371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5"/>
      <c r="C707" s="5"/>
      <c r="D707" s="371"/>
      <c r="E707" s="371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5"/>
      <c r="C708" s="5"/>
      <c r="D708" s="371"/>
      <c r="E708" s="371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5"/>
      <c r="C709" s="5"/>
      <c r="D709" s="371"/>
      <c r="E709" s="371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5"/>
      <c r="C710" s="5"/>
      <c r="D710" s="371"/>
      <c r="E710" s="371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5"/>
      <c r="C711" s="5"/>
      <c r="D711" s="371"/>
      <c r="E711" s="371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5"/>
      <c r="C712" s="5"/>
      <c r="D712" s="371"/>
      <c r="E712" s="371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5"/>
      <c r="C713" s="5"/>
      <c r="D713" s="371"/>
      <c r="E713" s="371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5"/>
      <c r="C714" s="5"/>
      <c r="D714" s="371"/>
      <c r="E714" s="371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5"/>
      <c r="C715" s="5"/>
      <c r="D715" s="371"/>
      <c r="E715" s="371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5"/>
      <c r="C716" s="5"/>
      <c r="D716" s="371"/>
      <c r="E716" s="371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5"/>
      <c r="C717" s="5"/>
      <c r="D717" s="371"/>
      <c r="E717" s="371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5"/>
      <c r="C718" s="5"/>
      <c r="D718" s="371"/>
      <c r="E718" s="371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5"/>
      <c r="C719" s="5"/>
      <c r="D719" s="371"/>
      <c r="E719" s="371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5"/>
      <c r="C720" s="5"/>
      <c r="D720" s="371"/>
      <c r="E720" s="371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5"/>
      <c r="C721" s="5"/>
      <c r="D721" s="371"/>
      <c r="E721" s="371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5"/>
      <c r="C722" s="5"/>
      <c r="D722" s="371"/>
      <c r="E722" s="371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5"/>
      <c r="C723" s="5"/>
      <c r="D723" s="371"/>
      <c r="E723" s="371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5"/>
      <c r="C724" s="5"/>
      <c r="D724" s="371"/>
      <c r="E724" s="371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5"/>
      <c r="C725" s="5"/>
      <c r="D725" s="371"/>
      <c r="E725" s="371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5"/>
      <c r="C726" s="5"/>
      <c r="D726" s="371"/>
      <c r="E726" s="371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5"/>
      <c r="C727" s="5"/>
      <c r="D727" s="371"/>
      <c r="E727" s="371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5"/>
      <c r="C728" s="5"/>
      <c r="D728" s="371"/>
      <c r="E728" s="371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5"/>
      <c r="C729" s="5"/>
      <c r="D729" s="371"/>
      <c r="E729" s="371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5"/>
      <c r="C730" s="5"/>
      <c r="D730" s="371"/>
      <c r="E730" s="371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5"/>
      <c r="C731" s="5"/>
      <c r="D731" s="371"/>
      <c r="E731" s="371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5"/>
      <c r="C732" s="5"/>
      <c r="D732" s="371"/>
      <c r="E732" s="371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5"/>
      <c r="C733" s="5"/>
      <c r="D733" s="371"/>
      <c r="E733" s="371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5"/>
      <c r="C734" s="5"/>
      <c r="D734" s="371"/>
      <c r="E734" s="371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5"/>
      <c r="C735" s="5"/>
      <c r="D735" s="371"/>
      <c r="E735" s="371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5"/>
      <c r="C736" s="5"/>
      <c r="D736" s="371"/>
      <c r="E736" s="371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5"/>
      <c r="C737" s="5"/>
      <c r="D737" s="371"/>
      <c r="E737" s="371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5"/>
      <c r="C738" s="5"/>
      <c r="D738" s="371"/>
      <c r="E738" s="371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5"/>
      <c r="C739" s="5"/>
      <c r="D739" s="371"/>
      <c r="E739" s="371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5"/>
      <c r="C740" s="5"/>
      <c r="D740" s="371"/>
      <c r="E740" s="371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5"/>
      <c r="C741" s="5"/>
      <c r="D741" s="371"/>
      <c r="E741" s="371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5"/>
      <c r="C742" s="5"/>
      <c r="D742" s="371"/>
      <c r="E742" s="371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5"/>
      <c r="C743" s="5"/>
      <c r="D743" s="371"/>
      <c r="E743" s="371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5"/>
      <c r="C744" s="5"/>
      <c r="D744" s="371"/>
      <c r="E744" s="371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5"/>
      <c r="C745" s="5"/>
      <c r="D745" s="371"/>
      <c r="E745" s="371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5"/>
      <c r="C746" s="5"/>
      <c r="D746" s="371"/>
      <c r="E746" s="371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5"/>
      <c r="C747" s="5"/>
      <c r="D747" s="371"/>
      <c r="E747" s="371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5"/>
      <c r="C748" s="5"/>
      <c r="D748" s="371"/>
      <c r="E748" s="371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5"/>
      <c r="C749" s="5"/>
      <c r="D749" s="371"/>
      <c r="E749" s="371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5"/>
      <c r="C750" s="5"/>
      <c r="D750" s="371"/>
      <c r="E750" s="371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5"/>
      <c r="C751" s="5"/>
      <c r="D751" s="371"/>
      <c r="E751" s="371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5"/>
      <c r="C752" s="5"/>
      <c r="D752" s="371"/>
      <c r="E752" s="371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5"/>
      <c r="C753" s="5"/>
      <c r="D753" s="371"/>
      <c r="E753" s="371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5"/>
      <c r="C754" s="5"/>
      <c r="D754" s="371"/>
      <c r="E754" s="371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5"/>
      <c r="C755" s="5"/>
      <c r="D755" s="371"/>
      <c r="E755" s="371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5"/>
      <c r="C756" s="5"/>
      <c r="D756" s="371"/>
      <c r="E756" s="371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5"/>
      <c r="C757" s="5"/>
      <c r="D757" s="371"/>
      <c r="E757" s="371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5"/>
      <c r="C758" s="5"/>
      <c r="D758" s="371"/>
      <c r="E758" s="371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5"/>
      <c r="C759" s="5"/>
      <c r="D759" s="371"/>
      <c r="E759" s="371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5"/>
      <c r="C760" s="5"/>
      <c r="D760" s="371"/>
      <c r="E760" s="371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5"/>
      <c r="C761" s="5"/>
      <c r="D761" s="371"/>
      <c r="E761" s="371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5"/>
      <c r="C762" s="5"/>
      <c r="D762" s="371"/>
      <c r="E762" s="371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5"/>
      <c r="C763" s="5"/>
      <c r="D763" s="371"/>
      <c r="E763" s="371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5"/>
      <c r="C764" s="5"/>
      <c r="D764" s="371"/>
      <c r="E764" s="371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5"/>
      <c r="C765" s="5"/>
      <c r="D765" s="371"/>
      <c r="E765" s="371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5"/>
      <c r="C766" s="5"/>
      <c r="D766" s="371"/>
      <c r="E766" s="371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5"/>
      <c r="C767" s="5"/>
      <c r="D767" s="371"/>
      <c r="E767" s="371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5"/>
      <c r="C768" s="5"/>
      <c r="D768" s="371"/>
      <c r="E768" s="371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5"/>
      <c r="C769" s="5"/>
      <c r="D769" s="371"/>
      <c r="E769" s="371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5"/>
      <c r="C770" s="5"/>
      <c r="D770" s="371"/>
      <c r="E770" s="371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5"/>
      <c r="C771" s="5"/>
      <c r="D771" s="371"/>
      <c r="E771" s="371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5"/>
      <c r="C772" s="5"/>
      <c r="D772" s="371"/>
      <c r="E772" s="371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5"/>
      <c r="C773" s="5"/>
      <c r="D773" s="371"/>
      <c r="E773" s="371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5"/>
      <c r="C774" s="5"/>
      <c r="D774" s="371"/>
      <c r="E774" s="371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5"/>
      <c r="C775" s="5"/>
      <c r="D775" s="371"/>
      <c r="E775" s="371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5"/>
      <c r="C776" s="5"/>
      <c r="D776" s="371"/>
      <c r="E776" s="371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5"/>
      <c r="C777" s="5"/>
      <c r="D777" s="371"/>
      <c r="E777" s="371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5"/>
      <c r="C778" s="5"/>
      <c r="D778" s="371"/>
      <c r="E778" s="371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5"/>
      <c r="C779" s="5"/>
      <c r="D779" s="371"/>
      <c r="E779" s="371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5"/>
      <c r="C780" s="5"/>
      <c r="D780" s="371"/>
      <c r="E780" s="371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5"/>
      <c r="C781" s="5"/>
      <c r="D781" s="371"/>
      <c r="E781" s="371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5"/>
      <c r="C782" s="5"/>
      <c r="D782" s="371"/>
      <c r="E782" s="371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5"/>
      <c r="C783" s="5"/>
      <c r="D783" s="371"/>
      <c r="E783" s="371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5"/>
      <c r="C784" s="5"/>
      <c r="D784" s="371"/>
      <c r="E784" s="371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5"/>
      <c r="C785" s="5"/>
      <c r="D785" s="371"/>
      <c r="E785" s="371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5"/>
      <c r="C786" s="5"/>
      <c r="D786" s="371"/>
      <c r="E786" s="371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5"/>
      <c r="C787" s="5"/>
      <c r="D787" s="371"/>
      <c r="E787" s="371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5"/>
      <c r="C788" s="5"/>
      <c r="D788" s="371"/>
      <c r="E788" s="371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5"/>
      <c r="C789" s="5"/>
      <c r="D789" s="371"/>
      <c r="E789" s="371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5"/>
      <c r="C790" s="5"/>
      <c r="D790" s="371"/>
      <c r="E790" s="371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5"/>
      <c r="C791" s="5"/>
      <c r="D791" s="371"/>
      <c r="E791" s="371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5"/>
      <c r="C792" s="5"/>
      <c r="D792" s="371"/>
      <c r="E792" s="371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5"/>
      <c r="C793" s="5"/>
      <c r="D793" s="371"/>
      <c r="E793" s="371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5"/>
      <c r="C794" s="5"/>
      <c r="D794" s="371"/>
      <c r="E794" s="371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5"/>
      <c r="C795" s="5"/>
      <c r="D795" s="371"/>
      <c r="E795" s="371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5"/>
      <c r="C796" s="5"/>
      <c r="D796" s="371"/>
      <c r="E796" s="371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5"/>
      <c r="C797" s="5"/>
      <c r="D797" s="371"/>
      <c r="E797" s="371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5"/>
      <c r="C798" s="5"/>
      <c r="D798" s="371"/>
      <c r="E798" s="371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5"/>
      <c r="C799" s="5"/>
      <c r="D799" s="371"/>
      <c r="E799" s="371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5"/>
      <c r="C800" s="5"/>
      <c r="D800" s="371"/>
      <c r="E800" s="371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5"/>
      <c r="C801" s="5"/>
      <c r="D801" s="371"/>
      <c r="E801" s="371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5"/>
      <c r="C802" s="5"/>
      <c r="D802" s="371"/>
      <c r="E802" s="371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5"/>
      <c r="C803" s="5"/>
      <c r="D803" s="371"/>
      <c r="E803" s="371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5"/>
      <c r="C804" s="5"/>
      <c r="D804" s="371"/>
      <c r="E804" s="371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5"/>
      <c r="C805" s="5"/>
      <c r="D805" s="371"/>
      <c r="E805" s="371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5"/>
      <c r="C806" s="5"/>
      <c r="D806" s="371"/>
      <c r="E806" s="371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5"/>
      <c r="C807" s="5"/>
      <c r="D807" s="371"/>
      <c r="E807" s="371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5"/>
      <c r="C808" s="5"/>
      <c r="D808" s="371"/>
      <c r="E808" s="371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5"/>
      <c r="C809" s="5"/>
      <c r="D809" s="371"/>
      <c r="E809" s="371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5"/>
      <c r="C810" s="5"/>
      <c r="D810" s="371"/>
      <c r="E810" s="371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5"/>
      <c r="C811" s="5"/>
      <c r="D811" s="371"/>
      <c r="E811" s="371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5"/>
      <c r="C812" s="5"/>
      <c r="D812" s="371"/>
      <c r="E812" s="371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5"/>
      <c r="C813" s="5"/>
      <c r="D813" s="371"/>
      <c r="E813" s="371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5"/>
      <c r="C814" s="5"/>
      <c r="D814" s="371"/>
      <c r="E814" s="371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5"/>
      <c r="C815" s="5"/>
      <c r="D815" s="371"/>
      <c r="E815" s="371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5"/>
      <c r="C816" s="5"/>
      <c r="D816" s="371"/>
      <c r="E816" s="371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5"/>
      <c r="C817" s="5"/>
      <c r="D817" s="371"/>
      <c r="E817" s="371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5"/>
      <c r="C818" s="5"/>
      <c r="D818" s="371"/>
      <c r="E818" s="371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5"/>
      <c r="C819" s="5"/>
      <c r="D819" s="371"/>
      <c r="E819" s="371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5"/>
      <c r="C820" s="5"/>
      <c r="D820" s="371"/>
      <c r="E820" s="371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5"/>
      <c r="C821" s="5"/>
      <c r="D821" s="371"/>
      <c r="E821" s="371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5"/>
      <c r="C822" s="5"/>
      <c r="D822" s="371"/>
      <c r="E822" s="371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5"/>
      <c r="C823" s="5"/>
      <c r="D823" s="371"/>
      <c r="E823" s="371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5"/>
      <c r="C824" s="5"/>
      <c r="D824" s="371"/>
      <c r="E824" s="371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5"/>
      <c r="C825" s="5"/>
      <c r="D825" s="371"/>
      <c r="E825" s="371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5"/>
      <c r="C826" s="5"/>
      <c r="D826" s="371"/>
      <c r="E826" s="371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5"/>
      <c r="C827" s="5"/>
      <c r="D827" s="371"/>
      <c r="E827" s="371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5"/>
      <c r="C828" s="5"/>
      <c r="D828" s="371"/>
      <c r="E828" s="371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5"/>
      <c r="C829" s="5"/>
      <c r="D829" s="371"/>
      <c r="E829" s="371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5"/>
      <c r="C830" s="5"/>
      <c r="D830" s="371"/>
      <c r="E830" s="371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5"/>
      <c r="C831" s="5"/>
      <c r="D831" s="371"/>
      <c r="E831" s="371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5"/>
      <c r="C832" s="5"/>
      <c r="D832" s="371"/>
      <c r="E832" s="371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5"/>
      <c r="C833" s="5"/>
      <c r="D833" s="371"/>
      <c r="E833" s="371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5"/>
      <c r="C834" s="5"/>
      <c r="D834" s="371"/>
      <c r="E834" s="371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5"/>
      <c r="C835" s="5"/>
      <c r="D835" s="371"/>
      <c r="E835" s="371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5"/>
      <c r="C836" s="5"/>
      <c r="D836" s="371"/>
      <c r="E836" s="371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5"/>
      <c r="C837" s="5"/>
      <c r="D837" s="371"/>
      <c r="E837" s="371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5"/>
      <c r="C838" s="5"/>
      <c r="D838" s="371"/>
      <c r="E838" s="371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5"/>
      <c r="C839" s="5"/>
      <c r="D839" s="371"/>
      <c r="E839" s="371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5"/>
      <c r="C840" s="5"/>
      <c r="D840" s="371"/>
      <c r="E840" s="371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5"/>
      <c r="C841" s="5"/>
      <c r="D841" s="371"/>
      <c r="E841" s="371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5"/>
      <c r="C842" s="5"/>
      <c r="D842" s="371"/>
      <c r="E842" s="371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5"/>
      <c r="C843" s="5"/>
      <c r="D843" s="371"/>
      <c r="E843" s="371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5"/>
      <c r="C844" s="5"/>
      <c r="D844" s="371"/>
      <c r="E844" s="371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5"/>
      <c r="C845" s="5"/>
      <c r="D845" s="371"/>
      <c r="E845" s="371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5"/>
      <c r="C846" s="5"/>
      <c r="D846" s="371"/>
      <c r="E846" s="371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5"/>
      <c r="C847" s="5"/>
      <c r="D847" s="371"/>
      <c r="E847" s="371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5"/>
      <c r="C848" s="5"/>
      <c r="D848" s="371"/>
      <c r="E848" s="371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5"/>
      <c r="C849" s="5"/>
      <c r="D849" s="371"/>
      <c r="E849" s="371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5"/>
      <c r="C850" s="5"/>
      <c r="D850" s="371"/>
      <c r="E850" s="371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5"/>
      <c r="C851" s="5"/>
      <c r="D851" s="371"/>
      <c r="E851" s="371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5"/>
      <c r="C852" s="5"/>
      <c r="D852" s="371"/>
      <c r="E852" s="371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5"/>
      <c r="C853" s="5"/>
      <c r="D853" s="371"/>
      <c r="E853" s="371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5"/>
      <c r="C854" s="5"/>
      <c r="D854" s="371"/>
      <c r="E854" s="371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5"/>
      <c r="C855" s="5"/>
      <c r="D855" s="371"/>
      <c r="E855" s="371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5"/>
      <c r="C856" s="5"/>
      <c r="D856" s="371"/>
      <c r="E856" s="371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5"/>
      <c r="C857" s="5"/>
      <c r="D857" s="371"/>
      <c r="E857" s="371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5"/>
      <c r="C858" s="5"/>
      <c r="D858" s="371"/>
      <c r="E858" s="371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5"/>
      <c r="C859" s="5"/>
      <c r="D859" s="371"/>
      <c r="E859" s="371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5"/>
      <c r="C860" s="5"/>
      <c r="D860" s="371"/>
      <c r="E860" s="371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5"/>
      <c r="C861" s="5"/>
      <c r="D861" s="371"/>
      <c r="E861" s="371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5"/>
      <c r="C862" s="5"/>
      <c r="D862" s="371"/>
      <c r="E862" s="371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5"/>
      <c r="C863" s="5"/>
      <c r="D863" s="371"/>
      <c r="E863" s="371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5"/>
      <c r="C864" s="5"/>
      <c r="D864" s="371"/>
      <c r="E864" s="371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5"/>
      <c r="C865" s="5"/>
      <c r="D865" s="371"/>
      <c r="E865" s="371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5"/>
      <c r="C866" s="5"/>
      <c r="D866" s="371"/>
      <c r="E866" s="371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5"/>
      <c r="C867" s="5"/>
      <c r="D867" s="371"/>
      <c r="E867" s="371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5"/>
      <c r="C868" s="5"/>
      <c r="D868" s="371"/>
      <c r="E868" s="371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5"/>
      <c r="C869" s="5"/>
      <c r="D869" s="371"/>
      <c r="E869" s="371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5"/>
      <c r="C870" s="5"/>
      <c r="D870" s="371"/>
      <c r="E870" s="371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5"/>
      <c r="C871" s="5"/>
      <c r="D871" s="371"/>
      <c r="E871" s="371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5"/>
      <c r="C872" s="5"/>
      <c r="D872" s="371"/>
      <c r="E872" s="371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5"/>
      <c r="C873" s="5"/>
      <c r="D873" s="371"/>
      <c r="E873" s="371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5"/>
      <c r="C874" s="5"/>
      <c r="D874" s="371"/>
      <c r="E874" s="371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5"/>
      <c r="C875" s="5"/>
      <c r="D875" s="371"/>
      <c r="E875" s="371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5"/>
      <c r="C876" s="5"/>
      <c r="D876" s="371"/>
      <c r="E876" s="371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5"/>
      <c r="C877" s="5"/>
      <c r="D877" s="371"/>
      <c r="E877" s="371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5"/>
      <c r="C878" s="5"/>
      <c r="D878" s="371"/>
      <c r="E878" s="371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5"/>
      <c r="C879" s="5"/>
      <c r="D879" s="371"/>
      <c r="E879" s="371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5"/>
      <c r="C880" s="5"/>
      <c r="D880" s="371"/>
      <c r="E880" s="371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5"/>
      <c r="C881" s="5"/>
      <c r="D881" s="371"/>
      <c r="E881" s="371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5"/>
      <c r="C882" s="5"/>
      <c r="D882" s="371"/>
      <c r="E882" s="371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5"/>
      <c r="C883" s="5"/>
      <c r="D883" s="371"/>
      <c r="E883" s="371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5"/>
      <c r="C884" s="5"/>
      <c r="D884" s="371"/>
      <c r="E884" s="371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5"/>
      <c r="C885" s="5"/>
      <c r="D885" s="371"/>
      <c r="E885" s="371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5"/>
      <c r="C886" s="5"/>
      <c r="D886" s="371"/>
      <c r="E886" s="371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5"/>
      <c r="C887" s="5"/>
      <c r="D887" s="371"/>
      <c r="E887" s="371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5"/>
      <c r="C888" s="5"/>
      <c r="D888" s="371"/>
      <c r="E888" s="371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5"/>
      <c r="C889" s="5"/>
      <c r="D889" s="371"/>
      <c r="E889" s="371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5"/>
      <c r="C890" s="5"/>
      <c r="D890" s="371"/>
      <c r="E890" s="371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5"/>
      <c r="C891" s="5"/>
      <c r="D891" s="371"/>
      <c r="E891" s="371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5"/>
      <c r="C892" s="5"/>
      <c r="D892" s="371"/>
      <c r="E892" s="371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5"/>
      <c r="C893" s="5"/>
      <c r="D893" s="371"/>
      <c r="E893" s="371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5"/>
      <c r="C894" s="5"/>
      <c r="D894" s="371"/>
      <c r="E894" s="371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5"/>
      <c r="C895" s="5"/>
      <c r="D895" s="371"/>
      <c r="E895" s="371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5"/>
      <c r="C896" s="5"/>
      <c r="D896" s="371"/>
      <c r="E896" s="371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5"/>
      <c r="C897" s="5"/>
      <c r="D897" s="371"/>
      <c r="E897" s="371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5"/>
      <c r="C898" s="5"/>
      <c r="D898" s="371"/>
      <c r="E898" s="371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5"/>
      <c r="C899" s="5"/>
      <c r="D899" s="371"/>
      <c r="E899" s="371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5"/>
      <c r="C900" s="5"/>
      <c r="D900" s="371"/>
      <c r="E900" s="371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5"/>
      <c r="C901" s="5"/>
      <c r="D901" s="371"/>
      <c r="E901" s="371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5"/>
      <c r="C902" s="5"/>
      <c r="D902" s="371"/>
      <c r="E902" s="371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5"/>
      <c r="C903" s="5"/>
      <c r="D903" s="371"/>
      <c r="E903" s="371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5"/>
      <c r="C904" s="5"/>
      <c r="D904" s="371"/>
      <c r="E904" s="371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5"/>
      <c r="C905" s="5"/>
      <c r="D905" s="371"/>
      <c r="E905" s="371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5"/>
      <c r="C906" s="5"/>
      <c r="D906" s="371"/>
      <c r="E906" s="371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5"/>
      <c r="C907" s="5"/>
      <c r="D907" s="371"/>
      <c r="E907" s="371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5"/>
      <c r="C908" s="5"/>
      <c r="D908" s="371"/>
      <c r="E908" s="371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5"/>
      <c r="C909" s="5"/>
      <c r="D909" s="371"/>
      <c r="E909" s="371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5"/>
      <c r="C910" s="5"/>
      <c r="D910" s="371"/>
      <c r="E910" s="371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5"/>
      <c r="C911" s="5"/>
      <c r="D911" s="371"/>
      <c r="E911" s="371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5"/>
      <c r="C912" s="5"/>
      <c r="D912" s="371"/>
      <c r="E912" s="371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5"/>
      <c r="C913" s="5"/>
      <c r="D913" s="371"/>
      <c r="E913" s="371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5"/>
      <c r="C914" s="5"/>
      <c r="D914" s="371"/>
      <c r="E914" s="371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5"/>
      <c r="C915" s="5"/>
      <c r="D915" s="371"/>
      <c r="E915" s="371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5"/>
      <c r="C916" s="5"/>
      <c r="D916" s="371"/>
      <c r="E916" s="371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5"/>
      <c r="C917" s="5"/>
      <c r="D917" s="371"/>
      <c r="E917" s="371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5"/>
      <c r="C918" s="5"/>
      <c r="D918" s="371"/>
      <c r="E918" s="371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5"/>
      <c r="C919" s="5"/>
      <c r="D919" s="371"/>
      <c r="E919" s="371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5"/>
      <c r="C920" s="5"/>
      <c r="D920" s="371"/>
      <c r="E920" s="371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5"/>
      <c r="C921" s="5"/>
      <c r="D921" s="371"/>
      <c r="E921" s="371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5"/>
      <c r="C922" s="5"/>
      <c r="D922" s="371"/>
      <c r="E922" s="371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5"/>
      <c r="C923" s="5"/>
      <c r="D923" s="371"/>
      <c r="E923" s="371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5"/>
      <c r="C924" s="5"/>
      <c r="D924" s="371"/>
      <c r="E924" s="371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5"/>
      <c r="C925" s="5"/>
      <c r="D925" s="371"/>
      <c r="E925" s="371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5"/>
      <c r="C926" s="5"/>
      <c r="D926" s="371"/>
      <c r="E926" s="371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5"/>
      <c r="C927" s="5"/>
      <c r="D927" s="371"/>
      <c r="E927" s="371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5"/>
      <c r="C928" s="5"/>
      <c r="D928" s="371"/>
      <c r="E928" s="371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5"/>
      <c r="C929" s="5"/>
      <c r="D929" s="371"/>
      <c r="E929" s="371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5"/>
      <c r="C930" s="5"/>
      <c r="D930" s="371"/>
      <c r="E930" s="371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5"/>
      <c r="C931" s="5"/>
      <c r="D931" s="371"/>
      <c r="E931" s="371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5"/>
      <c r="C932" s="5"/>
      <c r="D932" s="371"/>
      <c r="E932" s="371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5"/>
      <c r="C933" s="5"/>
      <c r="D933" s="371"/>
      <c r="E933" s="371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5"/>
      <c r="C934" s="5"/>
      <c r="D934" s="371"/>
      <c r="E934" s="371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5"/>
      <c r="C935" s="5"/>
      <c r="D935" s="371"/>
      <c r="E935" s="371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5"/>
      <c r="C936" s="5"/>
      <c r="D936" s="371"/>
      <c r="E936" s="371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5"/>
      <c r="C937" s="5"/>
      <c r="D937" s="371"/>
      <c r="E937" s="371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5"/>
      <c r="C938" s="5"/>
      <c r="D938" s="371"/>
      <c r="E938" s="371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5"/>
      <c r="C939" s="5"/>
      <c r="D939" s="371"/>
      <c r="E939" s="371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5"/>
      <c r="C940" s="5"/>
      <c r="D940" s="371"/>
      <c r="E940" s="371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5"/>
      <c r="C941" s="5"/>
      <c r="D941" s="371"/>
      <c r="E941" s="371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5"/>
      <c r="C942" s="5"/>
      <c r="D942" s="371"/>
      <c r="E942" s="371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5"/>
      <c r="C943" s="5"/>
      <c r="D943" s="371"/>
      <c r="E943" s="371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5"/>
      <c r="C944" s="5"/>
      <c r="D944" s="371"/>
      <c r="E944" s="371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5"/>
      <c r="C945" s="5"/>
      <c r="D945" s="371"/>
      <c r="E945" s="371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5"/>
      <c r="C946" s="5"/>
      <c r="D946" s="371"/>
      <c r="E946" s="371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5"/>
      <c r="C947" s="5"/>
      <c r="D947" s="371"/>
      <c r="E947" s="371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5"/>
      <c r="C948" s="5"/>
      <c r="D948" s="371"/>
      <c r="E948" s="371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5"/>
      <c r="C949" s="5"/>
      <c r="D949" s="371"/>
      <c r="E949" s="371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5"/>
      <c r="C950" s="5"/>
      <c r="D950" s="371"/>
      <c r="E950" s="371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5"/>
      <c r="C951" s="5"/>
      <c r="D951" s="371"/>
      <c r="E951" s="371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5"/>
      <c r="C952" s="5"/>
      <c r="D952" s="371"/>
      <c r="E952" s="371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5"/>
      <c r="C953" s="5"/>
      <c r="D953" s="371"/>
      <c r="E953" s="371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5"/>
      <c r="C954" s="5"/>
      <c r="D954" s="371"/>
      <c r="E954" s="371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5"/>
      <c r="C955" s="5"/>
      <c r="D955" s="371"/>
      <c r="E955" s="371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5"/>
      <c r="C956" s="5"/>
      <c r="D956" s="371"/>
      <c r="E956" s="371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5"/>
      <c r="C957" s="5"/>
      <c r="D957" s="371"/>
      <c r="E957" s="371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5"/>
      <c r="C958" s="5"/>
      <c r="D958" s="371"/>
      <c r="E958" s="371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5"/>
      <c r="C959" s="5"/>
      <c r="D959" s="371"/>
      <c r="E959" s="371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5"/>
      <c r="C960" s="5"/>
      <c r="D960" s="371"/>
      <c r="E960" s="371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5"/>
      <c r="C961" s="5"/>
      <c r="D961" s="371"/>
      <c r="E961" s="371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5"/>
      <c r="C962" s="5"/>
      <c r="D962" s="371"/>
      <c r="E962" s="371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5"/>
      <c r="C963" s="5"/>
      <c r="D963" s="371"/>
      <c r="E963" s="371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5"/>
      <c r="C964" s="5"/>
      <c r="D964" s="371"/>
      <c r="E964" s="371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5"/>
      <c r="C965" s="5"/>
      <c r="D965" s="371"/>
      <c r="E965" s="371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5"/>
      <c r="C966" s="5"/>
      <c r="D966" s="371"/>
      <c r="E966" s="371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5"/>
      <c r="C967" s="5"/>
      <c r="D967" s="371"/>
      <c r="E967" s="371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5"/>
      <c r="C968" s="5"/>
      <c r="D968" s="371"/>
      <c r="E968" s="371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5"/>
      <c r="C969" s="5"/>
      <c r="D969" s="371"/>
      <c r="E969" s="371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5"/>
      <c r="C970" s="5"/>
      <c r="D970" s="371"/>
      <c r="E970" s="371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5"/>
      <c r="C971" s="5"/>
      <c r="D971" s="371"/>
      <c r="E971" s="371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5"/>
      <c r="C972" s="5"/>
      <c r="D972" s="371"/>
      <c r="E972" s="371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5"/>
      <c r="C973" s="5"/>
      <c r="D973" s="371"/>
      <c r="E973" s="371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5"/>
      <c r="C974" s="5"/>
      <c r="D974" s="371"/>
      <c r="E974" s="371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5"/>
      <c r="C975" s="5"/>
      <c r="D975" s="371"/>
      <c r="E975" s="371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5"/>
      <c r="C976" s="5"/>
      <c r="D976" s="371"/>
      <c r="E976" s="371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5"/>
      <c r="C977" s="5"/>
      <c r="D977" s="371"/>
      <c r="E977" s="371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5"/>
      <c r="C978" s="5"/>
      <c r="D978" s="371"/>
      <c r="E978" s="371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5"/>
      <c r="C979" s="5"/>
      <c r="D979" s="371"/>
      <c r="E979" s="371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5"/>
      <c r="C980" s="5"/>
      <c r="D980" s="371"/>
      <c r="E980" s="371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5"/>
      <c r="C981" s="5"/>
      <c r="D981" s="371"/>
      <c r="E981" s="371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5"/>
      <c r="C982" s="5"/>
      <c r="D982" s="371"/>
      <c r="E982" s="371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5"/>
      <c r="C983" s="5"/>
      <c r="D983" s="371"/>
      <c r="E983" s="371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</sheetData>
  <mergeCells count="34">
    <mergeCell ref="D57:E57"/>
    <mergeCell ref="D58:E58"/>
    <mergeCell ref="C27:C41"/>
    <mergeCell ref="C42:C56"/>
    <mergeCell ref="D27:I41"/>
    <mergeCell ref="A27:A58"/>
    <mergeCell ref="B27:B58"/>
    <mergeCell ref="D42:I56"/>
    <mergeCell ref="D13:E13"/>
    <mergeCell ref="B3:B17"/>
    <mergeCell ref="A3:A17"/>
    <mergeCell ref="D17:E17"/>
    <mergeCell ref="C6:C12"/>
    <mergeCell ref="B23:B26"/>
    <mergeCell ref="A23:A26"/>
    <mergeCell ref="D23:E23"/>
    <mergeCell ref="D24:E24"/>
    <mergeCell ref="D25:E25"/>
    <mergeCell ref="D26:E26"/>
    <mergeCell ref="B19:B22"/>
    <mergeCell ref="A19:A22"/>
    <mergeCell ref="D2:E2"/>
    <mergeCell ref="D4:E4"/>
    <mergeCell ref="D15:E15"/>
    <mergeCell ref="D16:E16"/>
    <mergeCell ref="D14:E14"/>
    <mergeCell ref="D3:E3"/>
    <mergeCell ref="D6:E12"/>
    <mergeCell ref="D5:E5"/>
    <mergeCell ref="D18:E18"/>
    <mergeCell ref="D19:E19"/>
    <mergeCell ref="D20:E20"/>
    <mergeCell ref="D21:E21"/>
    <mergeCell ref="D22:E22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83"/>
  <sheetViews>
    <sheetView topLeftCell="A4" workbookViewId="0">
      <selection activeCell="B9" sqref="B9:B18"/>
    </sheetView>
  </sheetViews>
  <sheetFormatPr defaultColWidth="14.42578125" defaultRowHeight="15" customHeight="1"/>
  <cols>
    <col min="1" max="1" width="3.5703125" customWidth="1"/>
    <col min="2" max="2" width="23.28515625" customWidth="1"/>
    <col min="3" max="3" width="26.42578125" customWidth="1"/>
    <col min="4" max="4" width="9.140625" customWidth="1"/>
    <col min="5" max="5" width="14.140625" customWidth="1"/>
    <col min="6" max="6" width="9.140625" customWidth="1"/>
    <col min="7" max="7" width="2.85546875" customWidth="1"/>
    <col min="8" max="8" width="9.140625" customWidth="1"/>
    <col min="9" max="9" width="5" customWidth="1"/>
    <col min="10" max="10" width="9.140625" customWidth="1"/>
    <col min="11" max="11" width="5.7109375" customWidth="1"/>
    <col min="12" max="12" width="10" customWidth="1"/>
    <col min="13" max="13" width="9.5703125" customWidth="1"/>
    <col min="14" max="14" width="14" customWidth="1"/>
    <col min="15" max="26" width="8.7109375" customWidth="1"/>
  </cols>
  <sheetData>
    <row r="1" spans="1:26" s="415" customFormat="1" ht="31.5" customHeight="1">
      <c r="A1" s="292" t="s">
        <v>212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s="214" customFormat="1" ht="33" customHeight="1">
      <c r="A2" s="219" t="s">
        <v>4</v>
      </c>
      <c r="B2" s="221" t="s">
        <v>96</v>
      </c>
      <c r="C2" s="237" t="s">
        <v>9</v>
      </c>
      <c r="D2" s="663" t="s">
        <v>97</v>
      </c>
      <c r="E2" s="989"/>
      <c r="F2" s="989"/>
      <c r="G2" s="989"/>
      <c r="H2" s="989"/>
      <c r="I2" s="989"/>
      <c r="J2" s="989"/>
      <c r="K2" s="989"/>
      <c r="L2" s="989"/>
      <c r="M2" s="989"/>
      <c r="N2" s="66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55.5" customHeight="1">
      <c r="A3" s="417">
        <v>1</v>
      </c>
      <c r="B3" s="48" t="s">
        <v>57</v>
      </c>
      <c r="C3" s="239" t="s">
        <v>213</v>
      </c>
      <c r="D3" s="999" t="s">
        <v>510</v>
      </c>
      <c r="E3" s="1000"/>
      <c r="F3" s="1000"/>
      <c r="G3" s="1000"/>
      <c r="H3" s="1000"/>
      <c r="I3" s="1000"/>
      <c r="J3" s="1000"/>
      <c r="K3" s="1000"/>
      <c r="L3" s="1000"/>
      <c r="M3" s="1000"/>
      <c r="N3" s="1001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</row>
    <row r="4" spans="1:26" ht="94.5" customHeight="1">
      <c r="A4" s="1013">
        <v>2</v>
      </c>
      <c r="B4" s="1012" t="s">
        <v>954</v>
      </c>
      <c r="C4" s="1014" t="s">
        <v>214</v>
      </c>
      <c r="D4" s="841" t="s">
        <v>215</v>
      </c>
      <c r="E4" s="995"/>
      <c r="F4" s="841" t="s">
        <v>216</v>
      </c>
      <c r="G4" s="995"/>
      <c r="H4" s="841" t="s">
        <v>217</v>
      </c>
      <c r="I4" s="1005"/>
      <c r="J4" s="841" t="s">
        <v>956</v>
      </c>
      <c r="K4" s="995"/>
      <c r="L4" s="271" t="s">
        <v>219</v>
      </c>
      <c r="M4" s="271" t="s">
        <v>220</v>
      </c>
      <c r="N4" s="271" t="s">
        <v>221</v>
      </c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</row>
    <row r="5" spans="1:26" ht="52.5" customHeight="1">
      <c r="A5" s="715"/>
      <c r="B5" s="715"/>
      <c r="C5" s="1015"/>
      <c r="D5" s="670" t="s">
        <v>531</v>
      </c>
      <c r="E5" s="990"/>
      <c r="F5" s="670">
        <v>114</v>
      </c>
      <c r="G5" s="990"/>
      <c r="H5" s="670" t="s">
        <v>534</v>
      </c>
      <c r="I5" s="991"/>
      <c r="J5" s="670">
        <v>3000</v>
      </c>
      <c r="K5" s="990"/>
      <c r="L5" s="176">
        <v>114</v>
      </c>
      <c r="M5" s="176">
        <v>0</v>
      </c>
      <c r="N5" s="176">
        <v>1</v>
      </c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</row>
    <row r="6" spans="1:26" ht="63.75" customHeight="1">
      <c r="A6" s="715"/>
      <c r="B6" s="715"/>
      <c r="C6" s="1015"/>
      <c r="D6" s="670" t="s">
        <v>532</v>
      </c>
      <c r="E6" s="990"/>
      <c r="F6" s="670">
        <v>3112</v>
      </c>
      <c r="G6" s="990"/>
      <c r="H6" s="670" t="s">
        <v>533</v>
      </c>
      <c r="I6" s="991"/>
      <c r="J6" s="992">
        <v>3500</v>
      </c>
      <c r="K6" s="990"/>
      <c r="L6" s="176">
        <v>3112</v>
      </c>
      <c r="M6" s="176">
        <v>0</v>
      </c>
      <c r="N6" s="176">
        <v>0</v>
      </c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</row>
    <row r="7" spans="1:26" ht="100.5" customHeight="1">
      <c r="A7" s="1013">
        <v>3</v>
      </c>
      <c r="B7" s="1012" t="s">
        <v>1088</v>
      </c>
      <c r="C7" s="810" t="s">
        <v>222</v>
      </c>
      <c r="D7" s="841" t="s">
        <v>223</v>
      </c>
      <c r="E7" s="995"/>
      <c r="F7" s="841" t="s">
        <v>216</v>
      </c>
      <c r="G7" s="995"/>
      <c r="H7" s="841" t="s">
        <v>217</v>
      </c>
      <c r="I7" s="995"/>
      <c r="J7" s="711" t="s">
        <v>218</v>
      </c>
      <c r="K7" s="996"/>
      <c r="L7" s="271" t="s">
        <v>224</v>
      </c>
      <c r="M7" s="271" t="s">
        <v>225</v>
      </c>
      <c r="N7" s="271" t="s">
        <v>221</v>
      </c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</row>
    <row r="8" spans="1:26" ht="103.5" customHeight="1">
      <c r="A8" s="715"/>
      <c r="B8" s="715"/>
      <c r="C8" s="811"/>
      <c r="D8" s="1007" t="s">
        <v>1086</v>
      </c>
      <c r="E8" s="1008"/>
      <c r="F8" s="993">
        <v>0</v>
      </c>
      <c r="G8" s="994"/>
      <c r="H8" s="997" t="s">
        <v>1087</v>
      </c>
      <c r="I8" s="998"/>
      <c r="J8" s="997"/>
      <c r="K8" s="998"/>
      <c r="L8" s="416"/>
      <c r="M8" s="416"/>
      <c r="N8" s="416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</row>
    <row r="9" spans="1:26" ht="31.5" customHeight="1">
      <c r="A9" s="1013">
        <v>4</v>
      </c>
      <c r="B9" s="1012" t="s">
        <v>61</v>
      </c>
      <c r="C9" s="810" t="s">
        <v>955</v>
      </c>
      <c r="D9" s="1006" t="s">
        <v>226</v>
      </c>
      <c r="E9" s="779"/>
      <c r="F9" s="779"/>
      <c r="G9" s="779"/>
      <c r="H9" s="779"/>
      <c r="I9" s="780"/>
      <c r="J9" s="1006">
        <v>2024</v>
      </c>
      <c r="K9" s="780"/>
      <c r="L9" s="575">
        <v>2023</v>
      </c>
      <c r="M9" s="575">
        <v>2022</v>
      </c>
      <c r="N9" s="575">
        <v>2021</v>
      </c>
      <c r="O9" s="126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</row>
    <row r="10" spans="1:26" ht="15.75" customHeight="1">
      <c r="A10" s="715"/>
      <c r="B10" s="715"/>
      <c r="C10" s="811"/>
      <c r="D10" s="1002" t="s">
        <v>227</v>
      </c>
      <c r="E10" s="894"/>
      <c r="F10" s="894"/>
      <c r="G10" s="894"/>
      <c r="H10" s="894"/>
      <c r="I10" s="895"/>
      <c r="J10" s="1003">
        <v>3212</v>
      </c>
      <c r="K10" s="1004"/>
      <c r="L10" s="418">
        <v>3212</v>
      </c>
      <c r="M10" s="418">
        <v>3212</v>
      </c>
      <c r="N10" s="419">
        <v>3212</v>
      </c>
      <c r="O10" s="126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</row>
    <row r="11" spans="1:26" ht="15.75" customHeight="1">
      <c r="A11" s="715"/>
      <c r="B11" s="715"/>
      <c r="C11" s="811"/>
      <c r="D11" s="1011" t="s">
        <v>228</v>
      </c>
      <c r="E11" s="764"/>
      <c r="F11" s="764"/>
      <c r="G11" s="764"/>
      <c r="H11" s="764"/>
      <c r="I11" s="765"/>
      <c r="J11" s="1009"/>
      <c r="K11" s="1010"/>
      <c r="L11" s="156"/>
      <c r="M11" s="156"/>
      <c r="N11" s="157"/>
      <c r="O11" s="126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</row>
    <row r="12" spans="1:26" ht="15.75" customHeight="1">
      <c r="A12" s="715"/>
      <c r="B12" s="715"/>
      <c r="C12" s="811"/>
      <c r="D12" s="1011" t="s">
        <v>229</v>
      </c>
      <c r="E12" s="764"/>
      <c r="F12" s="764"/>
      <c r="G12" s="764"/>
      <c r="H12" s="764"/>
      <c r="I12" s="765"/>
      <c r="J12" s="1009">
        <v>3112</v>
      </c>
      <c r="K12" s="1010"/>
      <c r="L12" s="156">
        <v>3112</v>
      </c>
      <c r="M12" s="156">
        <v>3112</v>
      </c>
      <c r="N12" s="157">
        <v>3112</v>
      </c>
      <c r="O12" s="126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</row>
    <row r="13" spans="1:26" ht="15.75" customHeight="1">
      <c r="A13" s="715"/>
      <c r="B13" s="715"/>
      <c r="C13" s="811"/>
      <c r="D13" s="1011" t="s">
        <v>230</v>
      </c>
      <c r="E13" s="764"/>
      <c r="F13" s="764"/>
      <c r="G13" s="764"/>
      <c r="H13" s="764"/>
      <c r="I13" s="765"/>
      <c r="J13" s="1009">
        <v>114</v>
      </c>
      <c r="K13" s="1010"/>
      <c r="L13" s="156">
        <v>114</v>
      </c>
      <c r="M13" s="156">
        <v>114</v>
      </c>
      <c r="N13" s="157">
        <v>114</v>
      </c>
      <c r="O13" s="126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</row>
    <row r="14" spans="1:26" ht="15.75" customHeight="1">
      <c r="A14" s="715"/>
      <c r="B14" s="715"/>
      <c r="C14" s="811"/>
      <c r="D14" s="1002" t="s">
        <v>231</v>
      </c>
      <c r="E14" s="894"/>
      <c r="F14" s="894"/>
      <c r="G14" s="894"/>
      <c r="H14" s="894"/>
      <c r="I14" s="895"/>
      <c r="J14" s="1003">
        <v>265.32479999999998</v>
      </c>
      <c r="K14" s="1004"/>
      <c r="L14" s="418">
        <v>265.32479999999998</v>
      </c>
      <c r="M14" s="418">
        <v>265.32479999999998</v>
      </c>
      <c r="N14" s="419">
        <v>265.32479999999998</v>
      </c>
      <c r="O14" s="126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</row>
    <row r="15" spans="1:26" ht="15.75" customHeight="1">
      <c r="A15" s="715"/>
      <c r="B15" s="715"/>
      <c r="C15" s="811"/>
      <c r="D15" s="1011" t="s">
        <v>232</v>
      </c>
      <c r="E15" s="764"/>
      <c r="F15" s="764"/>
      <c r="G15" s="764"/>
      <c r="H15" s="764"/>
      <c r="I15" s="765"/>
      <c r="J15" s="1009">
        <v>62</v>
      </c>
      <c r="K15" s="1010"/>
      <c r="L15" s="156">
        <v>62</v>
      </c>
      <c r="M15" s="156">
        <v>62</v>
      </c>
      <c r="N15" s="157">
        <v>62</v>
      </c>
      <c r="O15" s="126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</row>
    <row r="16" spans="1:26" ht="15.75" customHeight="1">
      <c r="A16" s="715"/>
      <c r="B16" s="715"/>
      <c r="C16" s="811"/>
      <c r="D16" s="1011" t="s">
        <v>233</v>
      </c>
      <c r="E16" s="764"/>
      <c r="F16" s="764"/>
      <c r="G16" s="764"/>
      <c r="H16" s="764"/>
      <c r="I16" s="765"/>
      <c r="J16" s="1009">
        <v>72</v>
      </c>
      <c r="K16" s="1010"/>
      <c r="L16" s="156">
        <v>72</v>
      </c>
      <c r="M16" s="156">
        <v>72</v>
      </c>
      <c r="N16" s="157">
        <v>72</v>
      </c>
      <c r="O16" s="1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</row>
    <row r="17" spans="1:26" ht="15.75" customHeight="1">
      <c r="A17" s="715"/>
      <c r="B17" s="715"/>
      <c r="C17" s="811"/>
      <c r="D17" s="1011" t="s">
        <v>234</v>
      </c>
      <c r="E17" s="764"/>
      <c r="F17" s="764"/>
      <c r="G17" s="764"/>
      <c r="H17" s="764"/>
      <c r="I17" s="765"/>
      <c r="J17" s="1009">
        <v>59</v>
      </c>
      <c r="K17" s="1010"/>
      <c r="L17" s="156">
        <v>59</v>
      </c>
      <c r="M17" s="156">
        <v>59</v>
      </c>
      <c r="N17" s="157">
        <v>59</v>
      </c>
      <c r="O17" s="126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</row>
    <row r="18" spans="1:26" ht="15.75" customHeight="1">
      <c r="A18" s="716"/>
      <c r="B18" s="716"/>
      <c r="C18" s="878"/>
      <c r="D18" s="1011" t="s">
        <v>235</v>
      </c>
      <c r="E18" s="764"/>
      <c r="F18" s="764"/>
      <c r="G18" s="764"/>
      <c r="H18" s="764"/>
      <c r="I18" s="765"/>
      <c r="J18" s="1009">
        <v>33</v>
      </c>
      <c r="K18" s="1010"/>
      <c r="L18" s="156">
        <v>33</v>
      </c>
      <c r="M18" s="156">
        <v>33</v>
      </c>
      <c r="N18" s="157">
        <v>33</v>
      </c>
      <c r="O18" s="126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</row>
    <row r="19" spans="1:26" ht="15.75" customHeight="1">
      <c r="A19" s="127"/>
      <c r="B19" s="127"/>
      <c r="C19" s="127"/>
      <c r="D19" s="73"/>
      <c r="E19" s="73"/>
      <c r="F19" s="73"/>
      <c r="G19" s="73"/>
      <c r="H19" s="73"/>
      <c r="I19" s="73"/>
      <c r="J19" s="127"/>
      <c r="K19" s="127"/>
      <c r="L19" s="127"/>
      <c r="M19" s="127"/>
      <c r="N19" s="127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</row>
    <row r="20" spans="1:26" ht="15.75" customHeight="1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</row>
    <row r="21" spans="1:26" ht="15.75" customHeight="1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</row>
    <row r="22" spans="1:26" ht="15.75" customHeight="1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</row>
    <row r="23" spans="1:26" ht="15.75" customHeight="1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</row>
    <row r="24" spans="1:26" ht="15.75" customHeight="1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</row>
    <row r="25" spans="1:26" ht="15.75" customHeight="1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</row>
    <row r="26" spans="1:26" ht="15.75" customHeight="1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</row>
    <row r="27" spans="1:26" ht="15.75" customHeight="1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</row>
    <row r="28" spans="1:26" ht="15.75" customHeight="1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</row>
    <row r="29" spans="1:26" ht="15.75" customHeight="1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</row>
    <row r="30" spans="1:26" ht="15.75" customHeight="1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</row>
    <row r="31" spans="1:26" ht="15.75" customHeight="1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</row>
    <row r="32" spans="1:26" ht="15.7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</row>
    <row r="33" spans="1:26" ht="15.75" customHeight="1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</row>
    <row r="34" spans="1:26" ht="15.75" customHeight="1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</row>
    <row r="35" spans="1:26" ht="15.75" customHeight="1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</row>
    <row r="36" spans="1:26" ht="15.75" customHeight="1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</row>
    <row r="37" spans="1:26" ht="15.75" customHeight="1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</row>
    <row r="38" spans="1:26" ht="15.75" customHeight="1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</row>
    <row r="39" spans="1:26" ht="15.75" customHeight="1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</row>
    <row r="40" spans="1:26" ht="15.75" customHeight="1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</row>
    <row r="41" spans="1:26" ht="15.75" customHeight="1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</row>
    <row r="42" spans="1:26" ht="15.75" customHeight="1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</row>
    <row r="43" spans="1:26" ht="15.75" customHeight="1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</row>
    <row r="44" spans="1:26" ht="15.75" customHeight="1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</row>
    <row r="45" spans="1:26" ht="15.75" customHeight="1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</row>
    <row r="46" spans="1:26" ht="15.7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</row>
    <row r="47" spans="1:26" ht="15.75" customHeight="1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</row>
    <row r="48" spans="1:26" ht="15.75" customHeight="1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</row>
    <row r="49" spans="1:26" ht="15.75" customHeight="1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</row>
    <row r="50" spans="1:26" ht="15.75" customHeight="1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</row>
    <row r="51" spans="1:26" ht="15.75" customHeight="1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</row>
    <row r="52" spans="1:26" ht="15.75" customHeight="1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</row>
    <row r="53" spans="1:26" ht="15.75" customHeight="1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</row>
    <row r="54" spans="1:26" ht="15.75" customHeight="1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</row>
    <row r="55" spans="1:26" ht="15.7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</row>
    <row r="56" spans="1:26" ht="15.7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</row>
    <row r="57" spans="1:26" ht="15.7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</row>
    <row r="58" spans="1:26" ht="15.75" customHeight="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</row>
    <row r="59" spans="1:26" ht="15.75" customHeight="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</row>
    <row r="60" spans="1:26" ht="15.75" customHeight="1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</row>
    <row r="61" spans="1:26" ht="15.75" customHeight="1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</row>
    <row r="62" spans="1:26" ht="15.75" customHeight="1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</row>
    <row r="63" spans="1:26" ht="15.75" customHeight="1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</row>
    <row r="64" spans="1:26" ht="15.75" customHeight="1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</row>
    <row r="65" spans="1:26" ht="15.75" customHeight="1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</row>
    <row r="66" spans="1:26" ht="15.75" customHeight="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</row>
    <row r="67" spans="1:26" ht="15.75" customHeight="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</row>
    <row r="68" spans="1:26" ht="15.75" customHeight="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</row>
    <row r="69" spans="1:26" ht="15.75" customHeight="1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</row>
    <row r="70" spans="1:26" ht="15.75" customHeight="1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</row>
    <row r="71" spans="1:26" ht="15.75" customHeight="1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</row>
    <row r="72" spans="1:26" ht="15.75" customHeight="1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</row>
    <row r="73" spans="1:26" ht="15.75" customHeight="1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</row>
    <row r="74" spans="1:26" ht="15.75" customHeight="1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</row>
    <row r="75" spans="1:26" ht="15.75" customHeight="1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</row>
    <row r="76" spans="1:26" ht="15.75" customHeight="1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</row>
    <row r="77" spans="1:26" ht="15.75" customHeight="1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</row>
    <row r="78" spans="1:26" ht="15.75" customHeight="1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</row>
    <row r="79" spans="1:26" ht="15.75" customHeight="1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</row>
    <row r="80" spans="1:26" ht="15.75" customHeight="1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</row>
    <row r="81" spans="1:26" ht="15.75" customHeight="1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</row>
    <row r="82" spans="1:26" ht="15.75" customHeight="1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</row>
    <row r="83" spans="1:26" ht="15.75" customHeight="1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</row>
    <row r="84" spans="1:26" ht="15.75" customHeight="1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</row>
    <row r="85" spans="1:26" ht="15.75" customHeight="1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</row>
    <row r="86" spans="1:26" ht="15.75" customHeight="1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</row>
    <row r="87" spans="1:26" ht="15.75" customHeight="1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</row>
    <row r="88" spans="1:26" ht="15.75" customHeight="1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</row>
    <row r="89" spans="1:26" ht="15.75" customHeight="1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</row>
    <row r="90" spans="1:26" ht="15.75" customHeight="1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</row>
    <row r="91" spans="1:26" ht="15.75" customHeight="1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</row>
    <row r="92" spans="1:26" ht="15.75" customHeight="1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</row>
    <row r="93" spans="1:26" ht="15.75" customHeight="1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</row>
    <row r="94" spans="1:26" ht="15.75" customHeight="1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</row>
    <row r="95" spans="1:26" ht="15.75" customHeight="1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</row>
    <row r="96" spans="1:26" ht="15.75" customHeight="1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</row>
    <row r="97" spans="1:26" ht="15.75" customHeight="1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</row>
    <row r="98" spans="1:26" ht="15.75" customHeight="1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</row>
    <row r="99" spans="1:26" ht="15.75" customHeight="1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</row>
    <row r="100" spans="1:26" ht="15.75" customHeight="1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</row>
    <row r="101" spans="1:26" ht="15.75" customHeight="1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</row>
    <row r="102" spans="1:26" ht="15.75" customHeight="1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</row>
    <row r="103" spans="1:26" ht="15.75" customHeight="1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</row>
    <row r="104" spans="1:26" ht="15.75" customHeight="1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</row>
    <row r="105" spans="1:26" ht="15.75" customHeight="1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</row>
    <row r="106" spans="1:26" ht="15.75" customHeight="1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</row>
    <row r="107" spans="1:26" ht="15.75" customHeight="1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</row>
    <row r="108" spans="1:26" ht="15.75" customHeight="1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</row>
    <row r="109" spans="1:26" ht="15.75" customHeight="1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</row>
    <row r="110" spans="1:26" ht="15.75" customHeight="1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</row>
    <row r="111" spans="1:26" ht="15.75" customHeight="1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</row>
    <row r="112" spans="1:26" ht="15.75" customHeight="1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</row>
    <row r="113" spans="1:26" ht="15.75" customHeight="1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</row>
    <row r="114" spans="1:26" ht="15.75" customHeight="1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</row>
    <row r="115" spans="1:26" ht="15.75" customHeight="1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</row>
    <row r="116" spans="1:26" ht="15.75" customHeight="1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</row>
    <row r="117" spans="1:26" ht="15.75" customHeight="1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</row>
    <row r="118" spans="1:26" ht="15.75" customHeight="1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</row>
    <row r="119" spans="1:26" ht="15.75" customHeight="1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</row>
    <row r="120" spans="1:26" ht="15.75" customHeight="1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</row>
    <row r="121" spans="1:26" ht="15.75" customHeight="1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</row>
    <row r="122" spans="1:26" ht="15.75" customHeight="1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</row>
    <row r="123" spans="1:26" ht="15.75" customHeight="1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</row>
    <row r="124" spans="1:26" ht="15.75" customHeight="1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</row>
    <row r="125" spans="1:26" ht="15.75" customHeight="1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</row>
    <row r="126" spans="1:26" ht="15.75" customHeight="1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</row>
    <row r="127" spans="1:26" ht="15.75" customHeight="1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</row>
    <row r="128" spans="1:26" ht="15.75" customHeight="1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</row>
    <row r="129" spans="1:26" ht="15.75" customHeight="1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</row>
    <row r="130" spans="1:26" ht="15.75" customHeight="1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</row>
    <row r="131" spans="1:26" ht="15.75" customHeight="1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</row>
    <row r="132" spans="1:26" ht="15.75" customHeight="1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</row>
    <row r="133" spans="1:26" ht="15.75" customHeight="1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</row>
    <row r="134" spans="1:26" ht="15.75" customHeight="1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</row>
    <row r="135" spans="1:26" ht="15.75" customHeight="1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</row>
    <row r="136" spans="1:26" ht="15.75" customHeight="1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</row>
    <row r="137" spans="1:26" ht="15.75" customHeight="1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</row>
    <row r="138" spans="1:26" ht="15.75" customHeight="1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</row>
    <row r="139" spans="1:26" ht="15.75" customHeight="1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</row>
    <row r="140" spans="1:26" ht="15.75" customHeight="1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</row>
    <row r="141" spans="1:26" ht="15.75" customHeight="1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</row>
    <row r="142" spans="1:26" ht="15.75" customHeight="1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</row>
    <row r="143" spans="1:26" ht="15.75" customHeight="1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</row>
    <row r="144" spans="1:26" ht="15.75" customHeight="1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</row>
    <row r="145" spans="1:26" ht="15.75" customHeight="1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</row>
    <row r="146" spans="1:26" ht="15.75" customHeight="1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</row>
    <row r="147" spans="1:26" ht="15.75" customHeight="1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</row>
    <row r="148" spans="1:26" ht="15.75" customHeight="1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</row>
    <row r="149" spans="1:26" ht="15.75" customHeight="1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</row>
    <row r="150" spans="1:26" ht="15.75" customHeight="1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</row>
    <row r="151" spans="1:26" ht="15.75" customHeight="1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</row>
    <row r="152" spans="1:26" ht="15.75" customHeight="1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</row>
    <row r="153" spans="1:26" ht="15.75" customHeight="1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</row>
    <row r="154" spans="1:26" ht="15.75" customHeight="1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</row>
    <row r="155" spans="1:26" ht="15.75" customHeight="1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</row>
    <row r="156" spans="1:26" ht="15.75" customHeight="1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</row>
    <row r="157" spans="1:26" ht="15.75" customHeight="1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</row>
    <row r="158" spans="1:26" ht="15.75" customHeight="1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</row>
    <row r="159" spans="1:26" ht="15.75" customHeight="1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</row>
    <row r="160" spans="1:26" ht="15.75" customHeight="1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</row>
    <row r="161" spans="1:26" ht="15.75" customHeight="1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</row>
    <row r="162" spans="1:26" ht="15.75" customHeight="1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</row>
    <row r="163" spans="1:26" ht="15.75" customHeight="1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</row>
    <row r="164" spans="1:26" ht="15.75" customHeight="1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</row>
    <row r="165" spans="1:26" ht="15.75" customHeight="1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</row>
    <row r="166" spans="1:26" ht="15.75" customHeight="1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</row>
    <row r="167" spans="1:26" ht="15.75" customHeight="1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</row>
    <row r="168" spans="1:26" ht="15.75" customHeight="1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</row>
    <row r="169" spans="1:26" ht="15.75" customHeight="1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</row>
    <row r="170" spans="1:26" ht="15.75" customHeight="1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</row>
    <row r="171" spans="1:26" ht="15.75" customHeight="1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</row>
    <row r="172" spans="1:26" ht="15.75" customHeight="1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</row>
    <row r="173" spans="1:26" ht="15.75" customHeight="1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</row>
    <row r="174" spans="1:26" ht="15.75" customHeight="1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</row>
    <row r="175" spans="1:26" ht="15.75" customHeight="1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</row>
    <row r="176" spans="1:26" ht="15.75" customHeight="1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</row>
    <row r="177" spans="1:26" ht="15.75" customHeight="1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</row>
    <row r="178" spans="1:26" ht="15.75" customHeight="1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</row>
    <row r="179" spans="1:26" ht="15.75" customHeight="1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</row>
    <row r="180" spans="1:26" ht="15.75" customHeight="1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</row>
    <row r="181" spans="1:26" ht="15.75" customHeight="1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</row>
    <row r="182" spans="1:26" ht="15.75" customHeight="1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</row>
    <row r="183" spans="1:26" ht="15.75" customHeight="1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</row>
    <row r="184" spans="1:26" ht="15.75" customHeight="1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</row>
    <row r="185" spans="1:26" ht="15.75" customHeight="1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</row>
    <row r="186" spans="1:26" ht="15.75" customHeight="1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</row>
    <row r="187" spans="1:26" ht="15.75" customHeight="1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</row>
    <row r="188" spans="1:26" ht="15.75" customHeight="1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</row>
    <row r="189" spans="1:26" ht="15.75" customHeight="1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</row>
    <row r="190" spans="1:26" ht="15.75" customHeight="1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</row>
    <row r="191" spans="1:26" ht="15.75" customHeight="1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</row>
    <row r="192" spans="1:26" ht="15.75" customHeight="1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</row>
    <row r="193" spans="1:26" ht="15.75" customHeight="1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</row>
    <row r="194" spans="1:26" ht="15.75" customHeight="1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</row>
    <row r="195" spans="1:26" ht="15.75" customHeight="1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</row>
    <row r="196" spans="1:26" ht="15.75" customHeight="1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</row>
    <row r="197" spans="1:26" ht="15.75" customHeight="1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</row>
    <row r="198" spans="1:26" ht="15.75" customHeight="1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</row>
    <row r="199" spans="1:26" ht="15.75" customHeight="1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</row>
    <row r="200" spans="1:26" ht="15.75" customHeight="1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</row>
    <row r="201" spans="1:26" ht="15.75" customHeight="1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</row>
    <row r="202" spans="1:26" ht="15.75" customHeight="1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</row>
    <row r="203" spans="1:26" ht="15.75" customHeight="1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</row>
    <row r="204" spans="1:26" ht="15.75" customHeight="1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</row>
    <row r="205" spans="1:26" ht="15.75" customHeight="1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</row>
    <row r="206" spans="1:26" ht="15.75" customHeight="1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</row>
    <row r="207" spans="1:26" ht="15.75" customHeight="1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</row>
    <row r="208" spans="1:26" ht="15.75" customHeight="1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</row>
    <row r="209" spans="1:26" ht="15.75" customHeight="1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</row>
    <row r="210" spans="1:26" ht="15.75" customHeight="1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</row>
    <row r="211" spans="1:26" ht="15.75" customHeight="1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</row>
    <row r="212" spans="1:26" ht="15.75" customHeight="1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</row>
    <row r="213" spans="1:26" ht="15.75" customHeight="1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</row>
    <row r="214" spans="1:26" ht="15.75" customHeight="1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</row>
    <row r="215" spans="1:26" ht="15.75" customHeight="1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</row>
    <row r="216" spans="1:26" ht="15.75" customHeight="1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</row>
    <row r="217" spans="1:26" ht="15.75" customHeight="1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</row>
    <row r="218" spans="1:26" ht="15.75" customHeight="1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</row>
    <row r="219" spans="1:26" ht="15.75" customHeight="1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</row>
    <row r="220" spans="1:26" ht="15.75" customHeight="1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</row>
    <row r="221" spans="1:26" ht="15.75" customHeight="1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</row>
    <row r="222" spans="1:26" ht="15.75" customHeight="1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</row>
    <row r="223" spans="1:26" ht="15.75" customHeight="1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</row>
    <row r="224" spans="1:26" ht="15.75" customHeight="1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</row>
    <row r="225" spans="1:26" ht="15.75" customHeight="1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</row>
    <row r="226" spans="1:26" ht="15.75" customHeight="1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</row>
    <row r="227" spans="1:26" ht="15.75" customHeight="1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</row>
    <row r="228" spans="1:26" ht="15.75" customHeight="1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</row>
    <row r="229" spans="1:26" ht="15.75" customHeight="1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</row>
    <row r="230" spans="1:26" ht="15.75" customHeight="1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</row>
    <row r="231" spans="1:26" ht="15.75" customHeight="1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</row>
    <row r="232" spans="1:26" ht="15.75" customHeight="1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</row>
    <row r="233" spans="1:26" ht="15.75" customHeight="1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</row>
    <row r="234" spans="1:26" ht="15.75" customHeight="1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</row>
    <row r="235" spans="1:26" ht="15.75" customHeight="1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</row>
    <row r="236" spans="1:26" ht="15.75" customHeight="1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</row>
    <row r="237" spans="1:26" ht="15.75" customHeight="1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</row>
    <row r="238" spans="1:26" ht="15.75" customHeight="1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</row>
    <row r="239" spans="1:26" ht="15.75" customHeight="1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</row>
    <row r="240" spans="1:26" ht="15.75" customHeight="1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</row>
    <row r="241" spans="1:26" ht="15.75" customHeight="1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</row>
    <row r="242" spans="1:26" ht="15.75" customHeight="1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</row>
    <row r="243" spans="1:26" ht="15.75" customHeight="1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</row>
    <row r="244" spans="1:26" ht="15.75" customHeight="1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</row>
    <row r="245" spans="1:26" ht="15.75" customHeight="1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</row>
    <row r="246" spans="1:26" ht="15.75" customHeight="1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</row>
    <row r="247" spans="1:26" ht="15.75" customHeight="1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</row>
    <row r="248" spans="1:26" ht="15.75" customHeight="1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</row>
    <row r="249" spans="1:26" ht="15.75" customHeight="1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</row>
    <row r="250" spans="1:26" ht="15.75" customHeight="1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</row>
    <row r="251" spans="1:26" ht="15.75" customHeight="1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</row>
    <row r="252" spans="1:26" ht="15.75" customHeight="1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</row>
    <row r="253" spans="1:26" ht="15.75" customHeight="1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</row>
    <row r="254" spans="1:26" ht="15.75" customHeight="1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</row>
    <row r="255" spans="1:26" ht="15.75" customHeight="1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</row>
    <row r="256" spans="1:26" ht="15.75" customHeight="1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</row>
    <row r="257" spans="1:26" ht="15.75" customHeight="1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</row>
    <row r="258" spans="1:26" ht="15.75" customHeight="1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</row>
    <row r="259" spans="1:26" ht="15.75" customHeight="1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</row>
    <row r="260" spans="1:26" ht="15.75" customHeight="1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</row>
    <row r="261" spans="1:26" ht="15.75" customHeight="1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</row>
    <row r="262" spans="1:26" ht="15.75" customHeight="1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</row>
    <row r="263" spans="1:26" ht="15.75" customHeight="1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</row>
    <row r="264" spans="1:26" ht="15.75" customHeight="1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</row>
    <row r="265" spans="1:26" ht="15.75" customHeight="1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</row>
    <row r="266" spans="1:26" ht="15.75" customHeight="1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</row>
    <row r="267" spans="1:26" ht="15.75" customHeight="1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</row>
    <row r="268" spans="1:26" ht="15.75" customHeight="1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</row>
    <row r="269" spans="1:26" ht="15.75" customHeight="1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</row>
    <row r="270" spans="1:26" ht="15.75" customHeight="1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</row>
    <row r="271" spans="1:26" ht="15.75" customHeight="1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</row>
    <row r="272" spans="1:26" ht="15.75" customHeight="1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</row>
    <row r="273" spans="1:26" ht="15.75" customHeight="1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</row>
    <row r="274" spans="1:26" ht="15.75" customHeight="1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</row>
    <row r="275" spans="1:26" ht="15.75" customHeight="1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</row>
    <row r="276" spans="1:26" ht="15.75" customHeight="1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</row>
    <row r="277" spans="1:26" ht="15.75" customHeight="1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</row>
    <row r="278" spans="1:26" ht="15.75" customHeight="1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</row>
    <row r="279" spans="1:26" ht="15.75" customHeight="1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</row>
    <row r="280" spans="1:26" ht="15.75" customHeight="1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</row>
    <row r="281" spans="1:26" ht="15.75" customHeight="1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</row>
    <row r="282" spans="1:26" ht="15.75" customHeight="1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</row>
    <row r="283" spans="1:26" ht="15.75" customHeight="1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</row>
    <row r="284" spans="1:26" ht="15.75" customHeight="1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</row>
    <row r="285" spans="1:26" ht="15.75" customHeight="1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</row>
    <row r="286" spans="1:26" ht="15.75" customHeight="1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</row>
    <row r="287" spans="1:26" ht="15.75" customHeight="1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</row>
    <row r="288" spans="1:26" ht="15.75" customHeight="1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</row>
    <row r="289" spans="1:26" ht="15.75" customHeight="1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</row>
    <row r="290" spans="1:26" ht="15.75" customHeight="1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</row>
    <row r="291" spans="1:26" ht="15.75" customHeight="1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</row>
    <row r="292" spans="1:26" ht="15.75" customHeight="1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</row>
    <row r="293" spans="1:26" ht="15.75" customHeight="1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</row>
    <row r="294" spans="1:26" ht="15.75" customHeight="1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</row>
    <row r="295" spans="1:26" ht="15.75" customHeight="1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</row>
    <row r="296" spans="1:26" ht="15.75" customHeight="1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</row>
    <row r="297" spans="1:26" ht="15.75" customHeight="1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</row>
    <row r="298" spans="1:26" ht="15.75" customHeight="1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</row>
    <row r="299" spans="1:26" ht="15.75" customHeight="1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</row>
    <row r="300" spans="1:26" ht="15.75" customHeight="1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</row>
    <row r="301" spans="1:26" ht="15.75" customHeight="1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</row>
    <row r="302" spans="1:26" ht="15.75" customHeight="1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</row>
    <row r="303" spans="1:26" ht="15.75" customHeight="1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</row>
    <row r="304" spans="1:26" ht="15.75" customHeight="1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</row>
    <row r="305" spans="1:26" ht="15.75" customHeight="1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</row>
    <row r="306" spans="1:26" ht="15.75" customHeight="1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</row>
    <row r="307" spans="1:26" ht="15.75" customHeight="1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</row>
    <row r="308" spans="1:26" ht="15.75" customHeight="1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</row>
    <row r="309" spans="1:26" ht="15.75" customHeight="1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</row>
    <row r="310" spans="1:26" ht="15.75" customHeight="1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</row>
    <row r="311" spans="1:26" ht="15.75" customHeight="1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</row>
    <row r="312" spans="1:26" ht="15.75" customHeight="1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</row>
    <row r="313" spans="1:26" ht="15.75" customHeight="1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</row>
    <row r="314" spans="1:26" ht="15.75" customHeight="1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</row>
    <row r="315" spans="1:26" ht="15.75" customHeight="1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</row>
    <row r="316" spans="1:26" ht="15.75" customHeight="1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</row>
    <row r="317" spans="1:26" ht="15.75" customHeight="1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</row>
    <row r="318" spans="1:26" ht="15.75" customHeight="1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</row>
    <row r="319" spans="1:26" ht="15.75" customHeight="1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</row>
    <row r="320" spans="1:26" ht="15.75" customHeight="1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</row>
    <row r="321" spans="1:26" ht="15.75" customHeight="1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</row>
    <row r="322" spans="1:26" ht="15.75" customHeight="1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</row>
    <row r="323" spans="1:26" ht="15.75" customHeight="1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</row>
    <row r="324" spans="1:26" ht="15.75" customHeight="1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</row>
    <row r="325" spans="1:26" ht="15.75" customHeight="1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</row>
    <row r="326" spans="1:26" ht="15.75" customHeight="1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</row>
    <row r="327" spans="1:26" ht="15.75" customHeight="1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</row>
    <row r="328" spans="1:26" ht="15.75" customHeight="1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</row>
    <row r="329" spans="1:26" ht="15.75" customHeight="1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</row>
    <row r="330" spans="1:26" ht="15.75" customHeight="1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</row>
    <row r="331" spans="1:26" ht="15.75" customHeight="1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</row>
    <row r="332" spans="1:26" ht="15.75" customHeight="1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</row>
    <row r="333" spans="1:26" ht="15.75" customHeight="1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</row>
    <row r="334" spans="1:26" ht="15.75" customHeight="1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</row>
    <row r="335" spans="1:26" ht="15.75" customHeight="1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</row>
    <row r="336" spans="1:26" ht="15.75" customHeight="1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</row>
    <row r="337" spans="1:26" ht="15.75" customHeight="1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</row>
    <row r="338" spans="1:26" ht="15.75" customHeight="1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</row>
    <row r="339" spans="1:26" ht="15.75" customHeight="1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</row>
    <row r="340" spans="1:26" ht="15.75" customHeight="1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</row>
    <row r="341" spans="1:26" ht="15.75" customHeight="1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</row>
    <row r="342" spans="1:26" ht="15.75" customHeight="1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</row>
    <row r="343" spans="1:26" ht="15.75" customHeight="1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</row>
    <row r="344" spans="1:26" ht="15.75" customHeight="1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</row>
    <row r="345" spans="1:26" ht="15.75" customHeight="1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</row>
    <row r="346" spans="1:26" ht="15.75" customHeight="1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</row>
    <row r="347" spans="1:26" ht="15.75" customHeight="1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</row>
    <row r="348" spans="1:26" ht="15.75" customHeight="1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</row>
    <row r="349" spans="1:26" ht="15.75" customHeight="1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</row>
    <row r="350" spans="1:26" ht="15.75" customHeight="1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</row>
    <row r="351" spans="1:26" ht="15.75" customHeight="1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</row>
    <row r="352" spans="1:26" ht="15.75" customHeight="1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</row>
    <row r="353" spans="1:26" ht="15.75" customHeight="1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</row>
    <row r="354" spans="1:26" ht="15.75" customHeight="1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</row>
    <row r="355" spans="1:26" ht="15.75" customHeight="1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</row>
    <row r="356" spans="1:26" ht="15.75" customHeight="1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</row>
    <row r="357" spans="1:26" ht="15.75" customHeight="1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</row>
    <row r="358" spans="1:26" ht="15.75" customHeight="1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</row>
    <row r="359" spans="1:26" ht="15.75" customHeight="1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</row>
    <row r="360" spans="1:26" ht="15.75" customHeight="1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</row>
    <row r="361" spans="1:26" ht="15.75" customHeight="1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</row>
    <row r="362" spans="1:26" ht="15.75" customHeight="1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</row>
    <row r="363" spans="1:26" ht="15.75" customHeight="1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</row>
    <row r="364" spans="1:26" ht="15.75" customHeight="1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</row>
    <row r="365" spans="1:26" ht="15.75" customHeight="1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</row>
    <row r="366" spans="1:26" ht="15.75" customHeight="1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</row>
    <row r="367" spans="1:26" ht="15.75" customHeight="1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</row>
    <row r="368" spans="1:26" ht="15.75" customHeight="1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</row>
    <row r="369" spans="1:26" ht="15.75" customHeight="1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</row>
    <row r="370" spans="1:26" ht="15.75" customHeight="1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</row>
    <row r="371" spans="1:26" ht="15.75" customHeight="1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</row>
    <row r="372" spans="1:26" ht="15.75" customHeight="1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</row>
    <row r="373" spans="1:26" ht="15.75" customHeight="1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</row>
    <row r="374" spans="1:26" ht="15.75" customHeight="1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</row>
    <row r="375" spans="1:26" ht="15.75" customHeight="1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1:26" ht="15.75" customHeight="1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</row>
    <row r="377" spans="1:26" ht="15.75" customHeight="1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</row>
    <row r="378" spans="1:26" ht="15.75" customHeight="1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</row>
    <row r="379" spans="1:26" ht="15.75" customHeight="1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</row>
    <row r="380" spans="1:26" ht="15.75" customHeight="1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</row>
    <row r="381" spans="1:26" ht="15.75" customHeight="1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</row>
    <row r="382" spans="1:26" ht="15.75" customHeight="1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</row>
    <row r="383" spans="1:26" ht="15.75" customHeight="1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</row>
    <row r="384" spans="1:26" ht="15.75" customHeight="1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</row>
    <row r="385" spans="1:26" ht="15.75" customHeight="1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</row>
    <row r="386" spans="1:26" ht="15.75" customHeight="1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</row>
    <row r="387" spans="1:26" ht="15.75" customHeight="1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</row>
    <row r="388" spans="1:26" ht="15.75" customHeight="1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</row>
    <row r="389" spans="1:26" ht="15.75" customHeight="1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</row>
    <row r="390" spans="1:26" ht="15.75" customHeight="1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</row>
    <row r="391" spans="1:26" ht="15.75" customHeight="1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</row>
    <row r="392" spans="1:26" ht="15.75" customHeight="1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</row>
    <row r="393" spans="1:26" ht="15.75" customHeight="1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</row>
    <row r="394" spans="1:26" ht="15.75" customHeight="1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</row>
    <row r="395" spans="1:26" ht="15.75" customHeight="1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</row>
    <row r="396" spans="1:26" ht="15.75" customHeight="1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</row>
    <row r="397" spans="1:26" ht="15.75" customHeight="1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15.75" customHeight="1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</row>
    <row r="399" spans="1:26" ht="15.75" customHeight="1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</row>
    <row r="400" spans="1:26" ht="15.75" customHeight="1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</row>
    <row r="401" spans="1:26" ht="15.75" customHeight="1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</row>
    <row r="402" spans="1:26" ht="15.75" customHeight="1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</row>
    <row r="403" spans="1:26" ht="15.75" customHeight="1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</row>
    <row r="404" spans="1:26" ht="15.75" customHeight="1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</row>
    <row r="405" spans="1:26" ht="15.75" customHeight="1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</row>
    <row r="406" spans="1:26" ht="15.75" customHeight="1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</row>
    <row r="407" spans="1:26" ht="15.75" customHeight="1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</row>
    <row r="408" spans="1:26" ht="15.75" customHeight="1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15.75" customHeight="1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</row>
    <row r="410" spans="1:26" ht="15.75" customHeight="1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</row>
    <row r="411" spans="1:26" ht="15.75" customHeight="1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</row>
    <row r="412" spans="1:26" ht="15.75" customHeight="1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</row>
    <row r="413" spans="1:26" ht="15.75" customHeight="1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</row>
    <row r="414" spans="1:26" ht="15.75" customHeight="1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</row>
    <row r="415" spans="1:26" ht="15.75" customHeight="1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</row>
    <row r="416" spans="1:26" ht="15.75" customHeight="1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</row>
    <row r="417" spans="1:26" ht="15.75" customHeight="1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</row>
    <row r="418" spans="1:26" ht="15.75" customHeight="1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</row>
    <row r="419" spans="1:26" ht="15.75" customHeight="1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</row>
    <row r="420" spans="1:26" ht="15.75" customHeight="1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</row>
    <row r="421" spans="1:26" ht="15.75" customHeight="1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</row>
    <row r="422" spans="1:26" ht="15.75" customHeight="1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</row>
    <row r="423" spans="1:26" ht="15.75" customHeight="1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</row>
    <row r="424" spans="1:26" ht="15.75" customHeight="1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</row>
    <row r="425" spans="1:26" ht="15.75" customHeight="1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</row>
    <row r="426" spans="1:26" ht="15.75" customHeight="1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</row>
    <row r="427" spans="1:26" ht="15.75" customHeight="1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</row>
    <row r="428" spans="1:26" ht="15.75" customHeight="1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</row>
    <row r="429" spans="1:26" ht="15.75" customHeight="1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</row>
    <row r="430" spans="1:26" ht="15.75" customHeight="1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</row>
    <row r="431" spans="1:26" ht="15.75" customHeight="1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</row>
    <row r="432" spans="1:26" ht="15.75" customHeight="1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</row>
    <row r="433" spans="1:26" ht="15.75" customHeight="1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</row>
    <row r="434" spans="1:26" ht="15.75" customHeight="1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</row>
    <row r="435" spans="1:26" ht="15.75" customHeight="1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</row>
    <row r="436" spans="1:26" ht="15.75" customHeight="1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</row>
    <row r="437" spans="1:26" ht="15.75" customHeight="1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</row>
    <row r="438" spans="1:26" ht="15.75" customHeight="1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</row>
    <row r="439" spans="1:26" ht="15.75" customHeight="1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</row>
    <row r="440" spans="1:26" ht="15.75" customHeight="1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</row>
    <row r="441" spans="1:26" ht="15.75" customHeight="1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</row>
    <row r="442" spans="1:26" ht="15.75" customHeight="1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</row>
    <row r="443" spans="1:26" ht="15.75" customHeight="1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</row>
    <row r="444" spans="1:26" ht="15.75" customHeight="1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</row>
    <row r="445" spans="1:26" ht="15.75" customHeight="1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</row>
    <row r="446" spans="1:26" ht="15.75" customHeight="1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</row>
    <row r="447" spans="1:26" ht="15.75" customHeight="1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</row>
    <row r="448" spans="1:26" ht="15.75" customHeight="1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</row>
    <row r="449" spans="1:26" ht="15.75" customHeight="1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</row>
    <row r="450" spans="1:26" ht="15.75" customHeight="1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</row>
    <row r="451" spans="1:26" ht="15.75" customHeight="1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</row>
    <row r="452" spans="1:26" ht="15.75" customHeight="1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</row>
    <row r="453" spans="1:26" ht="15.75" customHeight="1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</row>
    <row r="454" spans="1:26" ht="15.75" customHeight="1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</row>
    <row r="455" spans="1:26" ht="15.75" customHeight="1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</row>
    <row r="456" spans="1:26" ht="15.75" customHeight="1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</row>
    <row r="457" spans="1:26" ht="15.75" customHeight="1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</row>
    <row r="458" spans="1:26" ht="15.75" customHeight="1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</row>
    <row r="459" spans="1:26" ht="15.75" customHeight="1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</row>
    <row r="460" spans="1:26" ht="15.75" customHeight="1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</row>
    <row r="461" spans="1:26" ht="15.75" customHeight="1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</row>
    <row r="462" spans="1:26" ht="15.75" customHeight="1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</row>
    <row r="463" spans="1:26" ht="15.75" customHeight="1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</row>
    <row r="464" spans="1:26" ht="15.75" customHeight="1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</row>
    <row r="465" spans="1:26" ht="15.75" customHeight="1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</row>
    <row r="466" spans="1:26" ht="15.75" customHeight="1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</row>
    <row r="467" spans="1:26" ht="15.75" customHeight="1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</row>
    <row r="468" spans="1:26" ht="15.75" customHeight="1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</row>
    <row r="469" spans="1:26" ht="15.75" customHeight="1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</row>
    <row r="470" spans="1:26" ht="15.75" customHeight="1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</row>
    <row r="471" spans="1:26" ht="15.75" customHeight="1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</row>
    <row r="472" spans="1:26" ht="15.75" customHeight="1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</row>
    <row r="473" spans="1:26" ht="15.75" customHeight="1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</row>
    <row r="474" spans="1:26" ht="15.75" customHeight="1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</row>
    <row r="475" spans="1:26" ht="15.75" customHeight="1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</row>
    <row r="476" spans="1:26" ht="15.75" customHeight="1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</row>
    <row r="477" spans="1:26" ht="15.75" customHeight="1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</row>
    <row r="478" spans="1:26" ht="15.75" customHeight="1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</row>
    <row r="479" spans="1:26" ht="15.75" customHeight="1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</row>
    <row r="480" spans="1:26" ht="15.75" customHeight="1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</row>
    <row r="481" spans="1:26" ht="15.75" customHeight="1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</row>
    <row r="482" spans="1:26" ht="15.75" customHeight="1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</row>
    <row r="483" spans="1:26" ht="15.75" customHeight="1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</row>
    <row r="484" spans="1:26" ht="15.75" customHeight="1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</row>
    <row r="485" spans="1:26" ht="15.75" customHeight="1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</row>
    <row r="486" spans="1:26" ht="15.75" customHeight="1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</row>
    <row r="487" spans="1:26" ht="15.75" customHeight="1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</row>
    <row r="488" spans="1:26" ht="15.75" customHeight="1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</row>
    <row r="489" spans="1:26" ht="15.75" customHeight="1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</row>
    <row r="490" spans="1:26" ht="15.75" customHeight="1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</row>
    <row r="491" spans="1:26" ht="15.75" customHeight="1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</row>
    <row r="492" spans="1:26" ht="15.75" customHeight="1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</row>
    <row r="493" spans="1:26" ht="15.75" customHeight="1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</row>
    <row r="494" spans="1:26" ht="15.75" customHeight="1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</row>
    <row r="495" spans="1:26" ht="15.75" customHeight="1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</row>
    <row r="496" spans="1:26" ht="15.75" customHeight="1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</row>
    <row r="497" spans="1:26" ht="15.75" customHeight="1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</row>
    <row r="498" spans="1:26" ht="15.75" customHeight="1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</row>
    <row r="499" spans="1:26" ht="15.75" customHeight="1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</row>
    <row r="500" spans="1:26" ht="15.75" customHeight="1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</row>
    <row r="501" spans="1:26" ht="15.75" customHeight="1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</row>
    <row r="502" spans="1:26" ht="15.75" customHeight="1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</row>
    <row r="503" spans="1:26" ht="15.75" customHeight="1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</row>
    <row r="504" spans="1:26" ht="15.75" customHeight="1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</row>
    <row r="505" spans="1:26" ht="15.75" customHeight="1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</row>
    <row r="506" spans="1:26" ht="15.75" customHeight="1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</row>
    <row r="507" spans="1:26" ht="15.75" customHeight="1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</row>
    <row r="508" spans="1:26" ht="15.75" customHeight="1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</row>
    <row r="509" spans="1:26" ht="15.75" customHeight="1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</row>
    <row r="510" spans="1:26" ht="15.75" customHeight="1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</row>
    <row r="511" spans="1:26" ht="15.75" customHeight="1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</row>
    <row r="512" spans="1:26" ht="15.75" customHeight="1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</row>
    <row r="513" spans="1:26" ht="15.75" customHeight="1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</row>
    <row r="514" spans="1:26" ht="15.75" customHeight="1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</row>
    <row r="515" spans="1:26" ht="15.75" customHeight="1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</row>
    <row r="516" spans="1:26" ht="15.75" customHeight="1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</row>
    <row r="517" spans="1:26" ht="15.75" customHeight="1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</row>
    <row r="518" spans="1:26" ht="15.75" customHeight="1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</row>
    <row r="519" spans="1:26" ht="15.75" customHeight="1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</row>
    <row r="520" spans="1:26" ht="15.75" customHeight="1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</row>
    <row r="521" spans="1:26" ht="15.75" customHeight="1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</row>
    <row r="522" spans="1:26" ht="15.75" customHeight="1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</row>
    <row r="523" spans="1:26" ht="15.75" customHeight="1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</row>
    <row r="524" spans="1:26" ht="15.75" customHeight="1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</row>
    <row r="525" spans="1:26" ht="15.75" customHeight="1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</row>
    <row r="526" spans="1:26" ht="15.75" customHeight="1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</row>
    <row r="527" spans="1:26" ht="15.75" customHeight="1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</row>
    <row r="528" spans="1:26" ht="15.75" customHeight="1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</row>
    <row r="529" spans="1:26" ht="15.75" customHeight="1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</row>
    <row r="530" spans="1:26" ht="15.75" customHeight="1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</row>
    <row r="531" spans="1:26" ht="15.75" customHeight="1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</row>
    <row r="532" spans="1:26" ht="15.75" customHeight="1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</row>
    <row r="533" spans="1:26" ht="15.75" customHeight="1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</row>
    <row r="534" spans="1:26" ht="15.75" customHeight="1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</row>
    <row r="535" spans="1:26" ht="15.75" customHeight="1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</row>
    <row r="536" spans="1:26" ht="15.75" customHeight="1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</row>
    <row r="537" spans="1:26" ht="15.75" customHeight="1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</row>
    <row r="538" spans="1:26" ht="15.75" customHeight="1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</row>
    <row r="539" spans="1:26" ht="15.75" customHeight="1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</row>
    <row r="540" spans="1:26" ht="15.75" customHeight="1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</row>
    <row r="541" spans="1:26" ht="15.75" customHeight="1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</row>
    <row r="542" spans="1:26" ht="15.75" customHeight="1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</row>
    <row r="543" spans="1:26" ht="15.75" customHeight="1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</row>
    <row r="544" spans="1:26" ht="15.75" customHeight="1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</row>
    <row r="545" spans="1:26" ht="15.75" customHeight="1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</row>
    <row r="546" spans="1:26" ht="15.75" customHeight="1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</row>
    <row r="547" spans="1:26" ht="15.75" customHeight="1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</row>
    <row r="548" spans="1:26" ht="15.75" customHeight="1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</row>
    <row r="549" spans="1:26" ht="15.75" customHeight="1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</row>
    <row r="550" spans="1:26" ht="15.75" customHeight="1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</row>
    <row r="551" spans="1:26" ht="15.75" customHeight="1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</row>
    <row r="552" spans="1:26" ht="15.75" customHeight="1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</row>
    <row r="553" spans="1:26" ht="15.75" customHeight="1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</row>
    <row r="554" spans="1:26" ht="15.75" customHeight="1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</row>
    <row r="555" spans="1:26" ht="15.75" customHeight="1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</row>
    <row r="556" spans="1:26" ht="15.75" customHeight="1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</row>
    <row r="557" spans="1:26" ht="15.75" customHeight="1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</row>
    <row r="558" spans="1:26" ht="15.75" customHeight="1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</row>
    <row r="559" spans="1:26" ht="15.75" customHeight="1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</row>
    <row r="560" spans="1:26" ht="15.75" customHeight="1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</row>
    <row r="561" spans="1:26" ht="15.75" customHeight="1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</row>
    <row r="562" spans="1:26" ht="15.75" customHeight="1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</row>
    <row r="563" spans="1:26" ht="15.75" customHeight="1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</row>
    <row r="564" spans="1:26" ht="15.75" customHeight="1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</row>
    <row r="565" spans="1:26" ht="15.75" customHeight="1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</row>
    <row r="566" spans="1:26" ht="15.75" customHeight="1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</row>
    <row r="567" spans="1:26" ht="15.75" customHeight="1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</row>
    <row r="568" spans="1:26" ht="15.75" customHeight="1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</row>
    <row r="569" spans="1:26" ht="15.75" customHeight="1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</row>
    <row r="570" spans="1:26" ht="15.75" customHeight="1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</row>
    <row r="571" spans="1:26" ht="15.75" customHeight="1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</row>
    <row r="572" spans="1:26" ht="15.75" customHeight="1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</row>
    <row r="573" spans="1:26" ht="15.75" customHeight="1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</row>
    <row r="574" spans="1:26" ht="15.75" customHeight="1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</row>
    <row r="575" spans="1:26" ht="15.75" customHeight="1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</row>
    <row r="576" spans="1:26" ht="15.75" customHeight="1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</row>
    <row r="577" spans="1:26" ht="15.75" customHeight="1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</row>
    <row r="578" spans="1:26" ht="15.75" customHeight="1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</row>
    <row r="579" spans="1:26" ht="15.75" customHeight="1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</row>
    <row r="580" spans="1:26" ht="15.75" customHeight="1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</row>
    <row r="581" spans="1:26" ht="15.75" customHeight="1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</row>
    <row r="582" spans="1:26" ht="15.75" customHeight="1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</row>
    <row r="583" spans="1:26" ht="15.75" customHeight="1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</row>
    <row r="584" spans="1:26" ht="15.75" customHeight="1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</row>
    <row r="585" spans="1:26" ht="15.75" customHeight="1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</row>
    <row r="586" spans="1:26" ht="15.75" customHeight="1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</row>
    <row r="587" spans="1:26" ht="15.75" customHeight="1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</row>
    <row r="588" spans="1:26" ht="15.75" customHeight="1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</row>
    <row r="589" spans="1:26" ht="15.75" customHeight="1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</row>
    <row r="590" spans="1:26" ht="15.75" customHeight="1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</row>
    <row r="591" spans="1:26" ht="15.75" customHeight="1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</row>
    <row r="592" spans="1:26" ht="15.75" customHeight="1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</row>
    <row r="593" spans="1:26" ht="15.75" customHeight="1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</row>
    <row r="594" spans="1:26" ht="15.75" customHeight="1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</row>
    <row r="595" spans="1:26" ht="15.75" customHeight="1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</row>
    <row r="596" spans="1:26" ht="15.75" customHeight="1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</row>
    <row r="597" spans="1:26" ht="15.75" customHeight="1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</row>
    <row r="598" spans="1:26" ht="15.75" customHeight="1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</row>
    <row r="599" spans="1:26" ht="15.75" customHeight="1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</row>
    <row r="600" spans="1:26" ht="15.75" customHeight="1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</row>
    <row r="601" spans="1:26" ht="15.75" customHeight="1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</row>
    <row r="602" spans="1:26" ht="15.75" customHeight="1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</row>
    <row r="603" spans="1:26" ht="15.75" customHeight="1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</row>
    <row r="604" spans="1:26" ht="15.75" customHeight="1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</row>
    <row r="605" spans="1:26" ht="15.75" customHeight="1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</row>
    <row r="606" spans="1:26" ht="15.75" customHeight="1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</row>
    <row r="607" spans="1:26" ht="15.75" customHeight="1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</row>
    <row r="608" spans="1:26" ht="15.75" customHeight="1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</row>
    <row r="609" spans="1:26" ht="15.75" customHeight="1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</row>
    <row r="610" spans="1:26" ht="15.75" customHeight="1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</row>
    <row r="611" spans="1:26" ht="15.75" customHeight="1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</row>
    <row r="612" spans="1:26" ht="15.75" customHeight="1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</row>
    <row r="613" spans="1:26" ht="15.75" customHeight="1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</row>
    <row r="614" spans="1:26" ht="15.75" customHeight="1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</row>
    <row r="615" spans="1:26" ht="15.75" customHeight="1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</row>
    <row r="616" spans="1:26" ht="15.75" customHeight="1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</row>
    <row r="617" spans="1:26" ht="15.75" customHeight="1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</row>
    <row r="618" spans="1:26" ht="15.75" customHeight="1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</row>
    <row r="619" spans="1:26" ht="15.75" customHeight="1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</row>
    <row r="620" spans="1:26" ht="15.75" customHeight="1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</row>
    <row r="621" spans="1:26" ht="15.75" customHeight="1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</row>
    <row r="622" spans="1:26" ht="15.75" customHeight="1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</row>
    <row r="623" spans="1:26" ht="15.75" customHeight="1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</row>
    <row r="624" spans="1:26" ht="15.75" customHeight="1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</row>
    <row r="625" spans="1:26" ht="15.75" customHeight="1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</row>
    <row r="626" spans="1:26" ht="15.75" customHeight="1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</row>
    <row r="627" spans="1:26" ht="15.75" customHeight="1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</row>
    <row r="628" spans="1:26" ht="15.75" customHeight="1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</row>
    <row r="629" spans="1:26" ht="15.75" customHeight="1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</row>
    <row r="630" spans="1:26" ht="15.75" customHeight="1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</row>
    <row r="631" spans="1:26" ht="15.75" customHeight="1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</row>
    <row r="632" spans="1:26" ht="15.75" customHeight="1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</row>
    <row r="633" spans="1:26" ht="15.75" customHeight="1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</row>
    <row r="634" spans="1:26" ht="15.75" customHeight="1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</row>
    <row r="635" spans="1:26" ht="15.75" customHeight="1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</row>
    <row r="636" spans="1:26" ht="15.75" customHeight="1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</row>
    <row r="637" spans="1:26" ht="15.75" customHeight="1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</row>
    <row r="638" spans="1:26" ht="15.75" customHeight="1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</row>
    <row r="639" spans="1:26" ht="15.75" customHeight="1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</row>
    <row r="640" spans="1:26" ht="15.75" customHeight="1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</row>
    <row r="641" spans="1:26" ht="15.75" customHeight="1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</row>
    <row r="642" spans="1:26" ht="15.75" customHeight="1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</row>
    <row r="643" spans="1:26" ht="15.75" customHeight="1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</row>
    <row r="644" spans="1:26" ht="15.75" customHeight="1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</row>
    <row r="645" spans="1:26" ht="15.75" customHeight="1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</row>
    <row r="646" spans="1:26" ht="15.75" customHeight="1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</row>
    <row r="647" spans="1:26" ht="15.75" customHeight="1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</row>
    <row r="648" spans="1:26" ht="15.75" customHeight="1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</row>
    <row r="649" spans="1:26" ht="15.75" customHeight="1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</row>
    <row r="650" spans="1:26" ht="15.75" customHeight="1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</row>
    <row r="651" spans="1:26" ht="15.75" customHeight="1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</row>
    <row r="652" spans="1:26" ht="15.75" customHeight="1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</row>
    <row r="653" spans="1:26" ht="15.75" customHeight="1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</row>
    <row r="654" spans="1:26" ht="15.75" customHeight="1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</row>
    <row r="655" spans="1:26" ht="15.75" customHeight="1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</row>
    <row r="656" spans="1:26" ht="15.75" customHeight="1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</row>
    <row r="657" spans="1:26" ht="15.75" customHeight="1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</row>
    <row r="658" spans="1:26" ht="15.75" customHeight="1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</row>
    <row r="659" spans="1:26" ht="15.75" customHeight="1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</row>
    <row r="660" spans="1:26" ht="15.75" customHeight="1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</row>
    <row r="661" spans="1:26" ht="15.75" customHeight="1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</row>
    <row r="662" spans="1:26" ht="15.75" customHeight="1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</row>
    <row r="663" spans="1:26" ht="15.75" customHeight="1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</row>
    <row r="664" spans="1:26" ht="15.75" customHeight="1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</row>
    <row r="665" spans="1:26" ht="15.75" customHeight="1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</row>
    <row r="666" spans="1:26" ht="15.75" customHeight="1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</row>
    <row r="667" spans="1:26" ht="15.75" customHeight="1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</row>
    <row r="668" spans="1:26" ht="15.75" customHeight="1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</row>
    <row r="669" spans="1:26" ht="15.75" customHeight="1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</row>
    <row r="670" spans="1:26" ht="15.75" customHeight="1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</row>
    <row r="671" spans="1:26" ht="15.75" customHeight="1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</row>
    <row r="672" spans="1:26" ht="15.75" customHeight="1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</row>
    <row r="673" spans="1:26" ht="15.75" customHeight="1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</row>
    <row r="674" spans="1:26" ht="15.75" customHeight="1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</row>
    <row r="675" spans="1:26" ht="15.75" customHeight="1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</row>
    <row r="676" spans="1:26" ht="15.75" customHeight="1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</row>
    <row r="677" spans="1:26" ht="15.75" customHeight="1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</row>
    <row r="678" spans="1:26" ht="15.75" customHeight="1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</row>
    <row r="679" spans="1:26" ht="15.75" customHeight="1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</row>
    <row r="680" spans="1:26" ht="15.75" customHeight="1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</row>
    <row r="681" spans="1:26" ht="15.75" customHeight="1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</row>
    <row r="682" spans="1:26" ht="15.75" customHeight="1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</row>
    <row r="683" spans="1:26" ht="15.75" customHeight="1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</row>
    <row r="684" spans="1:26" ht="15.75" customHeight="1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</row>
    <row r="685" spans="1:26" ht="15.75" customHeight="1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</row>
    <row r="686" spans="1:26" ht="15.75" customHeight="1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</row>
    <row r="687" spans="1:26" ht="15.75" customHeight="1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</row>
    <row r="688" spans="1:26" ht="15.75" customHeight="1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</row>
    <row r="689" spans="1:26" ht="15.75" customHeight="1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</row>
    <row r="690" spans="1:26" ht="15.75" customHeight="1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</row>
    <row r="691" spans="1:26" ht="15.75" customHeight="1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</row>
    <row r="692" spans="1:26" ht="15.75" customHeight="1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</row>
    <row r="693" spans="1:26" ht="15.75" customHeight="1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</row>
    <row r="694" spans="1:26" ht="15.75" customHeight="1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</row>
    <row r="695" spans="1:26" ht="15.75" customHeight="1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</row>
    <row r="696" spans="1:26" ht="15.75" customHeight="1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</row>
    <row r="697" spans="1:26" ht="15.75" customHeight="1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</row>
    <row r="698" spans="1:26" ht="15.75" customHeight="1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</row>
    <row r="699" spans="1:26" ht="15.75" customHeight="1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</row>
    <row r="700" spans="1:26" ht="15.75" customHeight="1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</row>
    <row r="701" spans="1:26" ht="15.75" customHeight="1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</row>
    <row r="702" spans="1:26" ht="15.75" customHeight="1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</row>
    <row r="703" spans="1:26" ht="15.75" customHeight="1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</row>
    <row r="704" spans="1:26" ht="15.75" customHeight="1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</row>
    <row r="705" spans="1:26" ht="15.75" customHeight="1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</row>
    <row r="706" spans="1:26" ht="15.75" customHeight="1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</row>
    <row r="707" spans="1:26" ht="15.75" customHeight="1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</row>
    <row r="708" spans="1:26" ht="15.75" customHeight="1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</row>
    <row r="709" spans="1:26" ht="15.75" customHeight="1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</row>
    <row r="710" spans="1:26" ht="15.75" customHeight="1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</row>
    <row r="711" spans="1:26" ht="15.75" customHeight="1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</row>
    <row r="712" spans="1:26" ht="15.75" customHeight="1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</row>
    <row r="713" spans="1:26" ht="15.75" customHeight="1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</row>
    <row r="714" spans="1:26" ht="15.75" customHeight="1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</row>
    <row r="715" spans="1:26" ht="15.75" customHeight="1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</row>
    <row r="716" spans="1:26" ht="15.75" customHeight="1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</row>
    <row r="717" spans="1:26" ht="15.75" customHeight="1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</row>
    <row r="718" spans="1:26" ht="15.75" customHeight="1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</row>
    <row r="719" spans="1:26" ht="15.75" customHeight="1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</row>
    <row r="720" spans="1:26" ht="15.75" customHeight="1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</row>
    <row r="721" spans="1:26" ht="15.75" customHeight="1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</row>
    <row r="722" spans="1:26" ht="15.75" customHeight="1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</row>
    <row r="723" spans="1:26" ht="15.75" customHeight="1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</row>
    <row r="724" spans="1:26" ht="15.75" customHeight="1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</row>
    <row r="725" spans="1:26" ht="15.75" customHeight="1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</row>
    <row r="726" spans="1:26" ht="15.75" customHeight="1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</row>
    <row r="727" spans="1:26" ht="15.75" customHeight="1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</row>
    <row r="728" spans="1:26" ht="15.75" customHeight="1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</row>
    <row r="729" spans="1:26" ht="15.75" customHeight="1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</row>
    <row r="730" spans="1:26" ht="15.75" customHeight="1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</row>
    <row r="731" spans="1:26" ht="15.75" customHeight="1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</row>
    <row r="732" spans="1:26" ht="15.75" customHeight="1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</row>
    <row r="733" spans="1:26" ht="15.75" customHeight="1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</row>
    <row r="734" spans="1:26" ht="15.75" customHeight="1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</row>
    <row r="735" spans="1:26" ht="15.75" customHeight="1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</row>
    <row r="736" spans="1:26" ht="15.75" customHeight="1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</row>
    <row r="737" spans="1:26" ht="15.75" customHeight="1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</row>
    <row r="738" spans="1:26" ht="15.75" customHeight="1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</row>
    <row r="739" spans="1:26" ht="15.75" customHeight="1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</row>
    <row r="740" spans="1:26" ht="15.75" customHeight="1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</row>
    <row r="741" spans="1:26" ht="15.75" customHeight="1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</row>
    <row r="742" spans="1:26" ht="15.75" customHeight="1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</row>
    <row r="743" spans="1:26" ht="15.75" customHeight="1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</row>
    <row r="744" spans="1:26" ht="15.75" customHeight="1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</row>
    <row r="745" spans="1:26" ht="15.75" customHeight="1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</row>
    <row r="746" spans="1:26" ht="15.75" customHeight="1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</row>
    <row r="747" spans="1:26" ht="15.75" customHeight="1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</row>
    <row r="748" spans="1:26" ht="15.75" customHeight="1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</row>
    <row r="749" spans="1:26" ht="15.75" customHeight="1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</row>
    <row r="750" spans="1:26" ht="15.75" customHeight="1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</row>
    <row r="751" spans="1:26" ht="15.75" customHeight="1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</row>
    <row r="752" spans="1:26" ht="15.75" customHeight="1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</row>
    <row r="753" spans="1:26" ht="15.75" customHeight="1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</row>
    <row r="754" spans="1:26" ht="15.75" customHeight="1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</row>
    <row r="755" spans="1:26" ht="15.75" customHeight="1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</row>
    <row r="756" spans="1:26" ht="15.75" customHeight="1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</row>
    <row r="757" spans="1:26" ht="15.75" customHeight="1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</row>
    <row r="758" spans="1:26" ht="15.75" customHeight="1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</row>
    <row r="759" spans="1:26" ht="15.75" customHeight="1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</row>
    <row r="760" spans="1:26" ht="15.75" customHeight="1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</row>
    <row r="761" spans="1:26" ht="15.75" customHeight="1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</row>
    <row r="762" spans="1:26" ht="15.75" customHeight="1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</row>
    <row r="763" spans="1:26" ht="15.75" customHeight="1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</row>
    <row r="764" spans="1:26" ht="15.75" customHeight="1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</row>
    <row r="765" spans="1:26" ht="15.75" customHeight="1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</row>
    <row r="766" spans="1:26" ht="15.75" customHeight="1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</row>
    <row r="767" spans="1:26" ht="15.75" customHeight="1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</row>
    <row r="768" spans="1:26" ht="15.75" customHeight="1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</row>
    <row r="769" spans="1:26" ht="15.75" customHeight="1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</row>
    <row r="770" spans="1:26" ht="15.75" customHeight="1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</row>
    <row r="771" spans="1:26" ht="15.75" customHeight="1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</row>
    <row r="772" spans="1:26" ht="15.75" customHeight="1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</row>
    <row r="773" spans="1:26" ht="15.75" customHeight="1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</row>
    <row r="774" spans="1:26" ht="15.75" customHeight="1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</row>
    <row r="775" spans="1:26" ht="15.75" customHeight="1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</row>
    <row r="776" spans="1:26" ht="15.75" customHeight="1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</row>
    <row r="777" spans="1:26" ht="15.75" customHeight="1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</row>
    <row r="778" spans="1:26" ht="15.75" customHeight="1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</row>
    <row r="779" spans="1:26" ht="15.75" customHeight="1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</row>
    <row r="780" spans="1:26" ht="15.75" customHeight="1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</row>
    <row r="781" spans="1:26" ht="15.75" customHeight="1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</row>
    <row r="782" spans="1:26" ht="15.75" customHeight="1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</row>
    <row r="783" spans="1:26" ht="15.75" customHeight="1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</row>
    <row r="784" spans="1:26" ht="15.75" customHeight="1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</row>
    <row r="785" spans="1:26" ht="15.75" customHeight="1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</row>
    <row r="786" spans="1:26" ht="15.75" customHeight="1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</row>
    <row r="787" spans="1:26" ht="15.75" customHeight="1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</row>
    <row r="788" spans="1:26" ht="15.75" customHeight="1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</row>
    <row r="789" spans="1:26" ht="15.75" customHeight="1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</row>
    <row r="790" spans="1:26" ht="15.75" customHeight="1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</row>
    <row r="791" spans="1:26" ht="15.75" customHeight="1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</row>
    <row r="792" spans="1:26" ht="15.75" customHeight="1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</row>
    <row r="793" spans="1:26" ht="15.75" customHeight="1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</row>
    <row r="794" spans="1:26" ht="15.75" customHeight="1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</row>
    <row r="795" spans="1:26" ht="15.75" customHeight="1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</row>
    <row r="796" spans="1:26" ht="15.75" customHeight="1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</row>
    <row r="797" spans="1:26" ht="15.75" customHeight="1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</row>
    <row r="798" spans="1:26" ht="15.75" customHeight="1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</row>
    <row r="799" spans="1:26" ht="15.75" customHeight="1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</row>
    <row r="800" spans="1:26" ht="15.75" customHeight="1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</row>
    <row r="801" spans="1:26" ht="15.75" customHeight="1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</row>
    <row r="802" spans="1:26" ht="15.75" customHeight="1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</row>
    <row r="803" spans="1:26" ht="15.75" customHeight="1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</row>
    <row r="804" spans="1:26" ht="15.75" customHeight="1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</row>
    <row r="805" spans="1:26" ht="15.75" customHeight="1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</row>
    <row r="806" spans="1:26" ht="15.75" customHeight="1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</row>
    <row r="807" spans="1:26" ht="15.75" customHeight="1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</row>
    <row r="808" spans="1:26" ht="15.75" customHeight="1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</row>
    <row r="809" spans="1:26" ht="15.75" customHeight="1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</row>
    <row r="810" spans="1:26" ht="15.75" customHeight="1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</row>
    <row r="811" spans="1:26" ht="15.75" customHeight="1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</row>
    <row r="812" spans="1:26" ht="15.75" customHeight="1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</row>
    <row r="813" spans="1:26" ht="15.75" customHeight="1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</row>
    <row r="814" spans="1:26" ht="15.75" customHeight="1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</row>
    <row r="815" spans="1:26" ht="15.75" customHeight="1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</row>
    <row r="816" spans="1:26" ht="15.75" customHeight="1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</row>
    <row r="817" spans="1:26" ht="15.75" customHeight="1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</row>
    <row r="818" spans="1:26" ht="15.75" customHeight="1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</row>
    <row r="819" spans="1:26" ht="15.75" customHeight="1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</row>
    <row r="820" spans="1:26" ht="15.75" customHeight="1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</row>
    <row r="821" spans="1:26" ht="15.75" customHeight="1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</row>
    <row r="822" spans="1:26" ht="15.75" customHeight="1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</row>
    <row r="823" spans="1:26" ht="15.75" customHeight="1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</row>
    <row r="824" spans="1:26" ht="15.75" customHeight="1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</row>
    <row r="825" spans="1:26" ht="15.75" customHeight="1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</row>
    <row r="826" spans="1:26" ht="15.75" customHeight="1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</row>
    <row r="827" spans="1:26" ht="15.75" customHeight="1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</row>
    <row r="828" spans="1:26" ht="15.75" customHeight="1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</row>
    <row r="829" spans="1:26" ht="15.75" customHeight="1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</row>
    <row r="830" spans="1:26" ht="15.75" customHeight="1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</row>
    <row r="831" spans="1:26" ht="15.75" customHeight="1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</row>
    <row r="832" spans="1:26" ht="15.75" customHeight="1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</row>
    <row r="833" spans="1:26" ht="15.75" customHeight="1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</row>
    <row r="834" spans="1:26" ht="15.75" customHeight="1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</row>
    <row r="835" spans="1:26" ht="15.75" customHeight="1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</row>
    <row r="836" spans="1:26" ht="15.75" customHeight="1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</row>
    <row r="837" spans="1:26" ht="15.75" customHeight="1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</row>
    <row r="838" spans="1:26" ht="15.75" customHeight="1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</row>
    <row r="839" spans="1:26" ht="15.75" customHeight="1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</row>
    <row r="840" spans="1:26" ht="15.75" customHeight="1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</row>
    <row r="841" spans="1:26" ht="15.75" customHeight="1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</row>
    <row r="842" spans="1:26" ht="15.75" customHeight="1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</row>
    <row r="843" spans="1:26" ht="15.75" customHeight="1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</row>
    <row r="844" spans="1:26" ht="15.75" customHeight="1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</row>
    <row r="845" spans="1:26" ht="15.75" customHeight="1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</row>
    <row r="846" spans="1:26" ht="15.75" customHeight="1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</row>
    <row r="847" spans="1:26" ht="15.75" customHeight="1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</row>
    <row r="848" spans="1:26" ht="15.75" customHeight="1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</row>
    <row r="849" spans="1:26" ht="15.75" customHeight="1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</row>
    <row r="850" spans="1:26" ht="15.75" customHeight="1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</row>
    <row r="851" spans="1:26" ht="15.75" customHeight="1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</row>
    <row r="852" spans="1:26" ht="15.75" customHeight="1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</row>
    <row r="853" spans="1:26" ht="15.75" customHeight="1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</row>
    <row r="854" spans="1:26" ht="15.75" customHeight="1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</row>
    <row r="855" spans="1:26" ht="15.75" customHeight="1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</row>
    <row r="856" spans="1:26" ht="15.75" customHeight="1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</row>
    <row r="857" spans="1:26" ht="15.75" customHeight="1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</row>
    <row r="858" spans="1:26" ht="15.75" customHeight="1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</row>
    <row r="859" spans="1:26" ht="15.75" customHeight="1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</row>
    <row r="860" spans="1:26" ht="15.75" customHeight="1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</row>
    <row r="861" spans="1:26" ht="15.75" customHeight="1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</row>
    <row r="862" spans="1:26" ht="15.75" customHeight="1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</row>
    <row r="863" spans="1:26" ht="15.75" customHeight="1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</row>
    <row r="864" spans="1:26" ht="15.75" customHeight="1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</row>
    <row r="865" spans="1:26" ht="15.75" customHeight="1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</row>
    <row r="866" spans="1:26" ht="15.75" customHeight="1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</row>
    <row r="867" spans="1:26" ht="15.75" customHeight="1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</row>
    <row r="868" spans="1:26" ht="15.75" customHeight="1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</row>
    <row r="869" spans="1:26" ht="15.75" customHeight="1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</row>
    <row r="870" spans="1:26" ht="15.75" customHeight="1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</row>
    <row r="871" spans="1:26" ht="15.75" customHeight="1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</row>
    <row r="872" spans="1:26" ht="15.75" customHeight="1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</row>
    <row r="873" spans="1:26" ht="15.75" customHeight="1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</row>
    <row r="874" spans="1:26" ht="15.75" customHeight="1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</row>
    <row r="875" spans="1:26" ht="15.75" customHeight="1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</row>
    <row r="876" spans="1:26" ht="15.75" customHeight="1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</row>
    <row r="877" spans="1:26" ht="15.75" customHeight="1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</row>
    <row r="878" spans="1:26" ht="15.75" customHeight="1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</row>
    <row r="879" spans="1:26" ht="15.75" customHeight="1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</row>
    <row r="880" spans="1:26" ht="15.75" customHeight="1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</row>
    <row r="881" spans="1:26" ht="15.75" customHeight="1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</row>
    <row r="882" spans="1:26" ht="15.75" customHeight="1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</row>
    <row r="883" spans="1:26" ht="15.75" customHeight="1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</row>
    <row r="884" spans="1:26" ht="15.75" customHeight="1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</row>
    <row r="885" spans="1:26" ht="15.75" customHeight="1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</row>
    <row r="886" spans="1:26" ht="15.75" customHeight="1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</row>
    <row r="887" spans="1:26" ht="15.75" customHeight="1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</row>
    <row r="888" spans="1:26" ht="15.75" customHeight="1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</row>
    <row r="889" spans="1:26" ht="15.75" customHeight="1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</row>
    <row r="890" spans="1:26" ht="15.75" customHeight="1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</row>
    <row r="891" spans="1:26" ht="15.75" customHeight="1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</row>
    <row r="892" spans="1:26" ht="15.75" customHeight="1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</row>
    <row r="893" spans="1:26" ht="15.75" customHeight="1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</row>
    <row r="894" spans="1:26" ht="15.75" customHeight="1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</row>
    <row r="895" spans="1:26" ht="15.75" customHeight="1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</row>
    <row r="896" spans="1:26" ht="15.75" customHeight="1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</row>
    <row r="897" spans="1:26" ht="15.75" customHeight="1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</row>
    <row r="898" spans="1:26" ht="15.75" customHeight="1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</row>
    <row r="899" spans="1:26" ht="15.75" customHeight="1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</row>
    <row r="900" spans="1:26" ht="15.75" customHeight="1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</row>
    <row r="901" spans="1:26" ht="15.75" customHeight="1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</row>
    <row r="902" spans="1:26" ht="15.75" customHeight="1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</row>
    <row r="903" spans="1:26" ht="15.75" customHeight="1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</row>
    <row r="904" spans="1:26" ht="15.75" customHeight="1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</row>
    <row r="905" spans="1:26" ht="15.75" customHeight="1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</row>
    <row r="906" spans="1:26" ht="15.75" customHeight="1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</row>
    <row r="907" spans="1:26" ht="15.75" customHeight="1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</row>
    <row r="908" spans="1:26" ht="15.75" customHeight="1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</row>
    <row r="909" spans="1:26" ht="15.75" customHeight="1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</row>
    <row r="910" spans="1:26" ht="15.75" customHeight="1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</row>
    <row r="911" spans="1:26" ht="15.75" customHeight="1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</row>
    <row r="912" spans="1:26" ht="15.75" customHeight="1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</row>
    <row r="913" spans="1:26" ht="15.75" customHeight="1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</row>
    <row r="914" spans="1:26" ht="15.75" customHeight="1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</row>
    <row r="915" spans="1:26" ht="15.75" customHeight="1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</row>
    <row r="916" spans="1:26" ht="15.75" customHeight="1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</row>
    <row r="917" spans="1:26" ht="15.75" customHeight="1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</row>
    <row r="918" spans="1:26" ht="15.75" customHeight="1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</row>
    <row r="919" spans="1:26" ht="15.75" customHeight="1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</row>
    <row r="920" spans="1:26" ht="15.75" customHeight="1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</row>
    <row r="921" spans="1:26" ht="15.75" customHeight="1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</row>
    <row r="922" spans="1:26" ht="15.75" customHeight="1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</row>
    <row r="923" spans="1:26" ht="15.75" customHeight="1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</row>
    <row r="924" spans="1:26" ht="15.75" customHeight="1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</row>
    <row r="925" spans="1:26" ht="15.75" customHeight="1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</row>
    <row r="926" spans="1:26" ht="15.75" customHeight="1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</row>
    <row r="927" spans="1:26" ht="15.75" customHeight="1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</row>
    <row r="928" spans="1:26" ht="15.75" customHeight="1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</row>
    <row r="929" spans="1:26" ht="15.75" customHeight="1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</row>
    <row r="930" spans="1:26" ht="15.75" customHeight="1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</row>
    <row r="931" spans="1:26" ht="15.75" customHeight="1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</row>
    <row r="932" spans="1:26" ht="15.75" customHeight="1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</row>
    <row r="933" spans="1:26" ht="15.75" customHeight="1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</row>
    <row r="934" spans="1:26" ht="15.75" customHeight="1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</row>
    <row r="935" spans="1:26" ht="15.75" customHeight="1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</row>
    <row r="936" spans="1:26" ht="15.75" customHeight="1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</row>
    <row r="937" spans="1:26" ht="15.75" customHeight="1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</row>
    <row r="938" spans="1:26" ht="15.75" customHeight="1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</row>
    <row r="939" spans="1:26" ht="15.75" customHeight="1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</row>
    <row r="940" spans="1:26" ht="15.75" customHeight="1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</row>
    <row r="941" spans="1:26" ht="15.75" customHeight="1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</row>
    <row r="942" spans="1:26" ht="15.75" customHeight="1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</row>
    <row r="943" spans="1:26" ht="15.75" customHeight="1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</row>
    <row r="944" spans="1:26" ht="15.75" customHeight="1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</row>
    <row r="945" spans="1:26" ht="15.75" customHeight="1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</row>
    <row r="946" spans="1:26" ht="15.75" customHeight="1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</row>
    <row r="947" spans="1:26" ht="15.75" customHeight="1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</row>
    <row r="948" spans="1:26" ht="15.75" customHeight="1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</row>
    <row r="949" spans="1:26" ht="15.75" customHeight="1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</row>
    <row r="950" spans="1:26" ht="15.75" customHeight="1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</row>
    <row r="951" spans="1:26" ht="15.75" customHeight="1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</row>
    <row r="952" spans="1:26" ht="15.75" customHeight="1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</row>
    <row r="953" spans="1:26" ht="15.75" customHeight="1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</row>
    <row r="954" spans="1:26" ht="15.75" customHeight="1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</row>
    <row r="955" spans="1:26" ht="15.75" customHeight="1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</row>
    <row r="956" spans="1:26" ht="15.75" customHeight="1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</row>
    <row r="957" spans="1:26" ht="15.75" customHeight="1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</row>
    <row r="958" spans="1:26" ht="15.75" customHeight="1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</row>
    <row r="959" spans="1:26" ht="15.75" customHeight="1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</row>
    <row r="960" spans="1:26" ht="15.75" customHeight="1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</row>
    <row r="961" spans="1:26" ht="15.75" customHeight="1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</row>
    <row r="962" spans="1:26" ht="15.75" customHeight="1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</row>
    <row r="963" spans="1:26" ht="15.75" customHeight="1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</row>
    <row r="964" spans="1:26" ht="15.75" customHeight="1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</row>
    <row r="965" spans="1:26" ht="15.75" customHeight="1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</row>
    <row r="966" spans="1:26" ht="15.75" customHeight="1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</row>
    <row r="967" spans="1:26" ht="15.75" customHeight="1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</row>
    <row r="968" spans="1:26" ht="15.75" customHeight="1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</row>
    <row r="969" spans="1:26" ht="15.75" customHeight="1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</row>
    <row r="970" spans="1:26" ht="15.75" customHeight="1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</row>
    <row r="971" spans="1:26" ht="15.75" customHeight="1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</row>
    <row r="972" spans="1:26" ht="15.75" customHeight="1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</row>
    <row r="973" spans="1:26" ht="15.75" customHeight="1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</row>
    <row r="974" spans="1:26" ht="15.75" customHeight="1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</row>
    <row r="975" spans="1:26" ht="15.75" customHeight="1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</row>
    <row r="976" spans="1:26" ht="15.75" customHeight="1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</row>
    <row r="977" spans="1:26" ht="15.75" customHeight="1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</row>
    <row r="978" spans="1:26" ht="15.75" customHeight="1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</row>
    <row r="979" spans="1:26" ht="15.75" customHeight="1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</row>
    <row r="980" spans="1:26" ht="15.75" customHeight="1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</row>
    <row r="981" spans="1:26" ht="15.75" customHeight="1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</row>
    <row r="982" spans="1:26" ht="15.75" customHeight="1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</row>
    <row r="983" spans="1:26" ht="15.75" customHeight="1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</row>
  </sheetData>
  <mergeCells count="51">
    <mergeCell ref="B9:B18"/>
    <mergeCell ref="A9:A18"/>
    <mergeCell ref="C4:C6"/>
    <mergeCell ref="B4:B6"/>
    <mergeCell ref="A4:A6"/>
    <mergeCell ref="A7:A8"/>
    <mergeCell ref="B7:B8"/>
    <mergeCell ref="C7:C8"/>
    <mergeCell ref="C9:C18"/>
    <mergeCell ref="D11:I11"/>
    <mergeCell ref="J11:K11"/>
    <mergeCell ref="J12:K12"/>
    <mergeCell ref="J13:K13"/>
    <mergeCell ref="J14:K14"/>
    <mergeCell ref="J18:K18"/>
    <mergeCell ref="J16:K16"/>
    <mergeCell ref="J17:K17"/>
    <mergeCell ref="D12:I12"/>
    <mergeCell ref="D13:I13"/>
    <mergeCell ref="D14:I14"/>
    <mergeCell ref="D15:I15"/>
    <mergeCell ref="D16:I16"/>
    <mergeCell ref="D17:I17"/>
    <mergeCell ref="D18:I18"/>
    <mergeCell ref="J15:K15"/>
    <mergeCell ref="D10:I10"/>
    <mergeCell ref="J10:K10"/>
    <mergeCell ref="H5:I5"/>
    <mergeCell ref="F5:G5"/>
    <mergeCell ref="D4:E4"/>
    <mergeCell ref="F4:G4"/>
    <mergeCell ref="H4:I4"/>
    <mergeCell ref="J4:K4"/>
    <mergeCell ref="D6:E6"/>
    <mergeCell ref="D5:E5"/>
    <mergeCell ref="H7:I7"/>
    <mergeCell ref="H8:I8"/>
    <mergeCell ref="D9:I9"/>
    <mergeCell ref="J9:K9"/>
    <mergeCell ref="D8:E8"/>
    <mergeCell ref="D7:E7"/>
    <mergeCell ref="F8:G8"/>
    <mergeCell ref="F7:G7"/>
    <mergeCell ref="J7:K7"/>
    <mergeCell ref="J8:K8"/>
    <mergeCell ref="D3:N3"/>
    <mergeCell ref="D2:N2"/>
    <mergeCell ref="F6:G6"/>
    <mergeCell ref="H6:I6"/>
    <mergeCell ref="J5:K5"/>
    <mergeCell ref="J6:K6"/>
  </mergeCells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25"/>
  <sheetViews>
    <sheetView topLeftCell="A72" zoomScaleNormal="100" workbookViewId="0">
      <selection activeCell="J65" sqref="J65"/>
    </sheetView>
  </sheetViews>
  <sheetFormatPr defaultColWidth="14.42578125" defaultRowHeight="15" customHeight="1"/>
  <cols>
    <col min="1" max="1" width="5.85546875" style="258" customWidth="1"/>
    <col min="2" max="2" width="16.5703125" style="186" customWidth="1"/>
    <col min="3" max="3" width="30.140625" style="186" customWidth="1"/>
    <col min="4" max="4" width="6.42578125" style="186" customWidth="1"/>
    <col min="5" max="5" width="34.42578125" style="186" customWidth="1"/>
    <col min="6" max="6" width="21" style="186" customWidth="1"/>
    <col min="7" max="7" width="13.28515625" style="186" customWidth="1"/>
    <col min="8" max="8" width="11.85546875" style="186" customWidth="1"/>
    <col min="9" max="9" width="12.28515625" style="186" customWidth="1"/>
    <col min="10" max="10" width="11.28515625" style="186" customWidth="1"/>
    <col min="11" max="11" width="9.85546875" style="186" customWidth="1"/>
    <col min="12" max="12" width="11.140625" style="186" customWidth="1"/>
    <col min="13" max="13" width="10" style="186" customWidth="1"/>
    <col min="14" max="14" width="9.140625" style="177" customWidth="1"/>
    <col min="15" max="26" width="9.140625" customWidth="1"/>
  </cols>
  <sheetData>
    <row r="1" spans="1:26" s="1112" customFormat="1" ht="42" customHeight="1">
      <c r="A1" s="1111" t="s">
        <v>236</v>
      </c>
    </row>
    <row r="2" spans="1:26" s="366" customFormat="1" ht="30.75" customHeight="1">
      <c r="A2" s="1113" t="s">
        <v>237</v>
      </c>
      <c r="B2" s="1114"/>
      <c r="C2" s="1114"/>
      <c r="D2" s="1114"/>
      <c r="E2" s="1114"/>
      <c r="F2" s="372"/>
      <c r="G2" s="372"/>
      <c r="H2" s="372"/>
      <c r="I2" s="372"/>
      <c r="J2" s="372"/>
      <c r="K2" s="372"/>
      <c r="L2" s="372"/>
      <c r="M2" s="372"/>
      <c r="N2" s="364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</row>
    <row r="3" spans="1:26" s="223" customFormat="1" ht="27.75" customHeight="1">
      <c r="A3" s="128" t="s">
        <v>4</v>
      </c>
      <c r="B3" s="128" t="s">
        <v>96</v>
      </c>
      <c r="C3" s="128" t="s">
        <v>9</v>
      </c>
      <c r="D3" s="937" t="s">
        <v>97</v>
      </c>
      <c r="E3" s="1016"/>
      <c r="F3" s="1016"/>
      <c r="G3" s="1016"/>
      <c r="H3" s="1016"/>
      <c r="I3" s="1016"/>
      <c r="J3" s="1016"/>
      <c r="K3" s="1016"/>
      <c r="L3" s="1016"/>
      <c r="M3" s="1017"/>
      <c r="N3" s="134"/>
      <c r="O3" s="351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351"/>
    </row>
    <row r="4" spans="1:26" ht="17.25" customHeight="1">
      <c r="A4" s="1058">
        <v>1</v>
      </c>
      <c r="B4" s="1027" t="s">
        <v>64</v>
      </c>
      <c r="C4" s="1067" t="s">
        <v>936</v>
      </c>
      <c r="D4" s="128" t="s">
        <v>4</v>
      </c>
      <c r="E4" s="937" t="s">
        <v>238</v>
      </c>
      <c r="F4" s="1018"/>
      <c r="G4" s="1019"/>
      <c r="H4" s="937" t="s">
        <v>905</v>
      </c>
      <c r="I4" s="1019"/>
      <c r="J4" s="937" t="s">
        <v>239</v>
      </c>
      <c r="K4" s="1018"/>
      <c r="L4" s="1018"/>
      <c r="M4" s="1019"/>
      <c r="N4" s="5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39" customHeight="1">
      <c r="A5" s="1056"/>
      <c r="B5" s="1028"/>
      <c r="C5" s="1068"/>
      <c r="D5" s="373">
        <v>1</v>
      </c>
      <c r="E5" s="1057" t="s">
        <v>682</v>
      </c>
      <c r="F5" s="1018"/>
      <c r="G5" s="1019"/>
      <c r="H5" s="669">
        <v>6</v>
      </c>
      <c r="I5" s="1030"/>
      <c r="J5" s="1024" t="s">
        <v>683</v>
      </c>
      <c r="K5" s="1018"/>
      <c r="L5" s="1018"/>
      <c r="M5" s="1019"/>
      <c r="N5" s="5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>
      <c r="A6" s="1056"/>
      <c r="B6" s="1028"/>
      <c r="C6" s="1068"/>
      <c r="D6" s="373">
        <v>2</v>
      </c>
      <c r="E6" s="1057" t="s">
        <v>240</v>
      </c>
      <c r="F6" s="1018"/>
      <c r="G6" s="1019"/>
      <c r="H6" s="669"/>
      <c r="I6" s="1030"/>
      <c r="J6" s="1024" t="s">
        <v>412</v>
      </c>
      <c r="K6" s="1018"/>
      <c r="L6" s="1018"/>
      <c r="M6" s="1019"/>
      <c r="N6" s="10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>
      <c r="A7" s="1056"/>
      <c r="B7" s="1028"/>
      <c r="C7" s="1068"/>
      <c r="D7" s="373">
        <v>3</v>
      </c>
      <c r="E7" s="1057" t="s">
        <v>241</v>
      </c>
      <c r="F7" s="1018"/>
      <c r="G7" s="1019"/>
      <c r="H7" s="669">
        <v>5</v>
      </c>
      <c r="I7" s="1030"/>
      <c r="J7" s="1024" t="s">
        <v>681</v>
      </c>
      <c r="K7" s="1018"/>
      <c r="L7" s="1018"/>
      <c r="M7" s="1019"/>
      <c r="N7" s="10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>
      <c r="A8" s="1056"/>
      <c r="B8" s="1028"/>
      <c r="C8" s="1068"/>
      <c r="D8" s="373">
        <v>4</v>
      </c>
      <c r="E8" s="1057" t="s">
        <v>242</v>
      </c>
      <c r="F8" s="1018"/>
      <c r="G8" s="1019"/>
      <c r="H8" s="669">
        <v>0</v>
      </c>
      <c r="I8" s="1030"/>
      <c r="J8" s="1024" t="s">
        <v>412</v>
      </c>
      <c r="K8" s="1018"/>
      <c r="L8" s="1018"/>
      <c r="M8" s="1019"/>
      <c r="N8" s="10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>
      <c r="A9" s="1056"/>
      <c r="B9" s="1028"/>
      <c r="C9" s="1068"/>
      <c r="D9" s="373">
        <v>5</v>
      </c>
      <c r="E9" s="1057" t="s">
        <v>243</v>
      </c>
      <c r="F9" s="1018"/>
      <c r="G9" s="1019"/>
      <c r="H9" s="669">
        <v>1</v>
      </c>
      <c r="I9" s="1030"/>
      <c r="J9" s="1024" t="s">
        <v>412</v>
      </c>
      <c r="K9" s="1018"/>
      <c r="L9" s="1018"/>
      <c r="M9" s="1019"/>
      <c r="N9" s="10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>
      <c r="A10" s="1056"/>
      <c r="B10" s="1028"/>
      <c r="C10" s="1068"/>
      <c r="D10" s="373">
        <v>6</v>
      </c>
      <c r="E10" s="1049" t="s">
        <v>244</v>
      </c>
      <c r="F10" s="1018"/>
      <c r="G10" s="1019"/>
      <c r="H10" s="669">
        <v>2</v>
      </c>
      <c r="I10" s="1030"/>
      <c r="J10" s="1024" t="s">
        <v>412</v>
      </c>
      <c r="K10" s="1018"/>
      <c r="L10" s="1018"/>
      <c r="M10" s="1019"/>
      <c r="N10" s="10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>
      <c r="A11" s="1056"/>
      <c r="B11" s="1028"/>
      <c r="C11" s="1069"/>
      <c r="D11" s="373">
        <v>7</v>
      </c>
      <c r="E11" s="1059" t="s">
        <v>245</v>
      </c>
      <c r="F11" s="1060"/>
      <c r="G11" s="1061"/>
      <c r="H11" s="1081">
        <f>H5+H7+H9+H10</f>
        <v>14</v>
      </c>
      <c r="I11" s="1082"/>
      <c r="J11" s="1024" t="s">
        <v>679</v>
      </c>
      <c r="K11" s="1018"/>
      <c r="L11" s="1018"/>
      <c r="M11" s="1019"/>
      <c r="N11" s="10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>
      <c r="A12" s="1047">
        <v>2</v>
      </c>
      <c r="B12" s="1028"/>
      <c r="C12" s="1067" t="s">
        <v>937</v>
      </c>
      <c r="D12" s="129" t="s">
        <v>4</v>
      </c>
      <c r="E12" s="937" t="s">
        <v>142</v>
      </c>
      <c r="F12" s="1018"/>
      <c r="G12" s="1018"/>
      <c r="H12" s="1018"/>
      <c r="I12" s="1019"/>
      <c r="J12" s="384">
        <v>2024</v>
      </c>
      <c r="K12" s="384">
        <v>2023</v>
      </c>
      <c r="L12" s="384">
        <v>2022</v>
      </c>
      <c r="M12" s="384">
        <v>2021</v>
      </c>
      <c r="N12" s="10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>
      <c r="A13" s="1056"/>
      <c r="B13" s="1028"/>
      <c r="C13" s="1068"/>
      <c r="D13" s="130">
        <v>1</v>
      </c>
      <c r="E13" s="1049" t="s">
        <v>246</v>
      </c>
      <c r="F13" s="1018"/>
      <c r="G13" s="1018"/>
      <c r="H13" s="1018"/>
      <c r="I13" s="1019"/>
      <c r="J13" s="338">
        <v>6</v>
      </c>
      <c r="K13" s="338">
        <v>6</v>
      </c>
      <c r="L13" s="338">
        <v>6</v>
      </c>
      <c r="M13" s="338">
        <v>6</v>
      </c>
      <c r="N13" s="10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>
      <c r="A14" s="1056"/>
      <c r="B14" s="1028"/>
      <c r="C14" s="1068"/>
      <c r="D14" s="130">
        <v>2</v>
      </c>
      <c r="E14" s="1049" t="s">
        <v>247</v>
      </c>
      <c r="F14" s="1018"/>
      <c r="G14" s="1018"/>
      <c r="H14" s="1018"/>
      <c r="I14" s="1019"/>
      <c r="J14" s="338">
        <v>0.52300000000000002</v>
      </c>
      <c r="K14" s="338">
        <v>0.56399999999999995</v>
      </c>
      <c r="L14" s="338">
        <v>0.56399999999999995</v>
      </c>
      <c r="M14" s="338">
        <v>553</v>
      </c>
      <c r="N14" s="10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>
      <c r="A15" s="1056"/>
      <c r="B15" s="1028"/>
      <c r="C15" s="1068"/>
      <c r="D15" s="130">
        <v>3</v>
      </c>
      <c r="E15" s="1049" t="s">
        <v>248</v>
      </c>
      <c r="F15" s="1018"/>
      <c r="G15" s="1018"/>
      <c r="H15" s="1018"/>
      <c r="I15" s="1019"/>
      <c r="J15" s="338">
        <v>77</v>
      </c>
      <c r="K15" s="338">
        <v>83</v>
      </c>
      <c r="L15" s="338">
        <v>83</v>
      </c>
      <c r="M15" s="338">
        <v>82</v>
      </c>
      <c r="N15" s="10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>
      <c r="A16" s="1056"/>
      <c r="B16" s="1028"/>
      <c r="C16" s="1068"/>
      <c r="D16" s="130">
        <v>4</v>
      </c>
      <c r="E16" s="1049" t="s">
        <v>249</v>
      </c>
      <c r="F16" s="1018"/>
      <c r="G16" s="1018"/>
      <c r="H16" s="1018"/>
      <c r="I16" s="1019"/>
      <c r="J16" s="338">
        <v>5</v>
      </c>
      <c r="K16" s="338">
        <v>5</v>
      </c>
      <c r="L16" s="338">
        <v>7</v>
      </c>
      <c r="M16" s="338">
        <v>7</v>
      </c>
      <c r="N16" s="10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>
      <c r="A17" s="1056"/>
      <c r="B17" s="1028"/>
      <c r="C17" s="1068"/>
      <c r="D17" s="130">
        <v>5</v>
      </c>
      <c r="E17" s="1049" t="s">
        <v>250</v>
      </c>
      <c r="F17" s="1018"/>
      <c r="G17" s="1018"/>
      <c r="H17" s="1018"/>
      <c r="I17" s="1019"/>
      <c r="J17" s="338">
        <v>1596</v>
      </c>
      <c r="K17" s="338">
        <v>1603</v>
      </c>
      <c r="L17" s="338">
        <v>1715</v>
      </c>
      <c r="M17" s="338">
        <v>1806</v>
      </c>
      <c r="N17" s="10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>
      <c r="A18" s="1056"/>
      <c r="B18" s="1028"/>
      <c r="C18" s="1069"/>
      <c r="D18" s="130">
        <v>6</v>
      </c>
      <c r="E18" s="1049" t="s">
        <v>251</v>
      </c>
      <c r="F18" s="1018"/>
      <c r="G18" s="1018"/>
      <c r="H18" s="1018"/>
      <c r="I18" s="1019"/>
      <c r="J18" s="338">
        <v>168</v>
      </c>
      <c r="K18" s="338">
        <v>176</v>
      </c>
      <c r="L18" s="338">
        <v>185</v>
      </c>
      <c r="M18" s="338">
        <v>187</v>
      </c>
      <c r="N18" s="10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s="353" customFormat="1" ht="51">
      <c r="A19" s="1047">
        <v>3</v>
      </c>
      <c r="B19" s="1028"/>
      <c r="C19" s="1067" t="s">
        <v>939</v>
      </c>
      <c r="D19" s="450" t="s">
        <v>89</v>
      </c>
      <c r="E19" s="450" t="s">
        <v>252</v>
      </c>
      <c r="F19" s="859" t="s">
        <v>253</v>
      </c>
      <c r="G19" s="1077"/>
      <c r="H19" s="450" t="s">
        <v>254</v>
      </c>
      <c r="I19" s="450" t="s">
        <v>255</v>
      </c>
      <c r="J19" s="450" t="s">
        <v>256</v>
      </c>
      <c r="K19" s="859" t="s">
        <v>257</v>
      </c>
      <c r="L19" s="1076"/>
      <c r="M19" s="1077"/>
      <c r="N19" s="356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</row>
    <row r="20" spans="1:26" ht="52.5" customHeight="1">
      <c r="A20" s="1056"/>
      <c r="B20" s="1028"/>
      <c r="C20" s="1068"/>
      <c r="D20" s="374">
        <v>1</v>
      </c>
      <c r="E20" s="236" t="s">
        <v>684</v>
      </c>
      <c r="F20" s="1066" t="s">
        <v>691</v>
      </c>
      <c r="G20" s="1019"/>
      <c r="H20" s="338">
        <v>1982</v>
      </c>
      <c r="I20" s="338">
        <v>180</v>
      </c>
      <c r="J20" s="338">
        <v>162</v>
      </c>
      <c r="K20" s="693" t="s">
        <v>714</v>
      </c>
      <c r="L20" s="1078"/>
      <c r="M20" s="1079"/>
      <c r="N20" s="10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51.75" customHeight="1">
      <c r="A21" s="1056"/>
      <c r="B21" s="1028"/>
      <c r="C21" s="1068"/>
      <c r="D21" s="57">
        <v>2</v>
      </c>
      <c r="E21" s="236" t="s">
        <v>685</v>
      </c>
      <c r="F21" s="1066" t="s">
        <v>692</v>
      </c>
      <c r="G21" s="1019"/>
      <c r="H21" s="338">
        <v>1977</v>
      </c>
      <c r="I21" s="338">
        <v>180</v>
      </c>
      <c r="J21" s="338">
        <v>155</v>
      </c>
      <c r="K21" s="693" t="s">
        <v>689</v>
      </c>
      <c r="L21" s="1078"/>
      <c r="M21" s="1079"/>
      <c r="N21" s="10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52.5" customHeight="1">
      <c r="A22" s="1056"/>
      <c r="B22" s="1028"/>
      <c r="C22" s="1068"/>
      <c r="D22" s="57">
        <v>3</v>
      </c>
      <c r="E22" s="236" t="s">
        <v>686</v>
      </c>
      <c r="F22" s="1066" t="s">
        <v>693</v>
      </c>
      <c r="G22" s="1019"/>
      <c r="H22" s="338">
        <v>1983</v>
      </c>
      <c r="I22" s="338">
        <v>180</v>
      </c>
      <c r="J22" s="338">
        <v>155</v>
      </c>
      <c r="K22" s="693" t="s">
        <v>714</v>
      </c>
      <c r="L22" s="1078"/>
      <c r="M22" s="1079"/>
      <c r="N22" s="10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54" customHeight="1">
      <c r="A23" s="1056"/>
      <c r="B23" s="1028"/>
      <c r="C23" s="1068"/>
      <c r="D23" s="374">
        <v>4</v>
      </c>
      <c r="E23" s="236" t="s">
        <v>687</v>
      </c>
      <c r="F23" s="693" t="s">
        <v>694</v>
      </c>
      <c r="G23" s="1080"/>
      <c r="H23" s="338">
        <v>1967</v>
      </c>
      <c r="I23" s="338">
        <v>35</v>
      </c>
      <c r="J23" s="338">
        <v>45</v>
      </c>
      <c r="K23" s="693" t="s">
        <v>714</v>
      </c>
      <c r="L23" s="1078"/>
      <c r="M23" s="1079"/>
      <c r="N23" s="10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54.75" customHeight="1">
      <c r="A24" s="1056"/>
      <c r="B24" s="1028"/>
      <c r="C24" s="1068"/>
      <c r="D24" s="385">
        <v>5</v>
      </c>
      <c r="E24" s="248" t="s">
        <v>427</v>
      </c>
      <c r="F24" s="761" t="s">
        <v>695</v>
      </c>
      <c r="G24" s="1070"/>
      <c r="H24" s="358">
        <v>1987</v>
      </c>
      <c r="I24" s="358">
        <v>60</v>
      </c>
      <c r="J24" s="358">
        <v>80</v>
      </c>
      <c r="K24" s="761" t="s">
        <v>714</v>
      </c>
      <c r="L24" s="1039"/>
      <c r="M24" s="1040"/>
      <c r="N24" s="10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s="183" customFormat="1" ht="49.5" customHeight="1">
      <c r="A25" s="1056"/>
      <c r="B25" s="1028"/>
      <c r="C25" s="1083"/>
      <c r="D25" s="388">
        <v>6</v>
      </c>
      <c r="E25" s="262" t="s">
        <v>688</v>
      </c>
      <c r="F25" s="766" t="s">
        <v>699</v>
      </c>
      <c r="G25" s="1071"/>
      <c r="H25" s="389"/>
      <c r="I25" s="389">
        <v>40</v>
      </c>
      <c r="J25" s="389">
        <v>45</v>
      </c>
      <c r="K25" s="766" t="s">
        <v>690</v>
      </c>
      <c r="L25" s="1075"/>
      <c r="M25" s="1075"/>
      <c r="N25" s="139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62.25" customHeight="1">
      <c r="A26" s="1056"/>
      <c r="B26" s="1028"/>
      <c r="C26" s="1083"/>
      <c r="D26" s="381">
        <v>7</v>
      </c>
      <c r="E26" s="383" t="s">
        <v>700</v>
      </c>
      <c r="F26" s="766" t="s">
        <v>938</v>
      </c>
      <c r="G26" s="1071"/>
      <c r="H26" s="389">
        <v>1962</v>
      </c>
      <c r="I26" s="389">
        <v>210</v>
      </c>
      <c r="J26" s="389">
        <v>109</v>
      </c>
      <c r="K26" s="766" t="s">
        <v>714</v>
      </c>
      <c r="L26" s="1038"/>
      <c r="M26" s="1038"/>
      <c r="N26" s="10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70.5" customHeight="1">
      <c r="A27" s="1056"/>
      <c r="B27" s="1028"/>
      <c r="C27" s="1083"/>
      <c r="D27" s="388">
        <v>8</v>
      </c>
      <c r="E27" s="383" t="s">
        <v>708</v>
      </c>
      <c r="F27" s="1041" t="s">
        <v>709</v>
      </c>
      <c r="G27" s="1041"/>
      <c r="H27" s="389">
        <v>1971</v>
      </c>
      <c r="I27" s="390">
        <v>700</v>
      </c>
      <c r="J27" s="390">
        <v>529</v>
      </c>
      <c r="K27" s="766" t="s">
        <v>715</v>
      </c>
      <c r="L27" s="1038"/>
      <c r="M27" s="1038"/>
      <c r="N27" s="10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44.25" customHeight="1">
      <c r="A28" s="1056"/>
      <c r="B28" s="1028"/>
      <c r="C28" s="1083"/>
      <c r="D28" s="388">
        <v>9</v>
      </c>
      <c r="E28" s="383" t="s">
        <v>701</v>
      </c>
      <c r="F28" s="1041" t="s">
        <v>711</v>
      </c>
      <c r="G28" s="1041"/>
      <c r="H28" s="389">
        <v>1992</v>
      </c>
      <c r="I28" s="390">
        <v>485</v>
      </c>
      <c r="J28" s="390">
        <v>317</v>
      </c>
      <c r="K28" s="766" t="s">
        <v>716</v>
      </c>
      <c r="L28" s="1038"/>
      <c r="M28" s="1038"/>
      <c r="N28" s="101"/>
      <c r="O28" s="66"/>
      <c r="P28" s="66"/>
      <c r="Q28" s="66"/>
      <c r="R28" s="66"/>
      <c r="S28" s="66"/>
      <c r="T28" s="66"/>
      <c r="U28" s="11"/>
      <c r="V28" s="11"/>
      <c r="W28" s="11"/>
      <c r="X28" s="11"/>
      <c r="Y28" s="11"/>
      <c r="Z28" s="11"/>
    </row>
    <row r="29" spans="1:26" s="143" customFormat="1" ht="60" customHeight="1">
      <c r="A29" s="1056"/>
      <c r="B29" s="1028"/>
      <c r="C29" s="1083"/>
      <c r="D29" s="391" t="s">
        <v>706</v>
      </c>
      <c r="E29" s="383" t="s">
        <v>704</v>
      </c>
      <c r="F29" s="1041" t="s">
        <v>935</v>
      </c>
      <c r="G29" s="1041"/>
      <c r="H29" s="389">
        <v>1977</v>
      </c>
      <c r="I29" s="390">
        <v>230</v>
      </c>
      <c r="J29" s="390">
        <v>183</v>
      </c>
      <c r="K29" s="766" t="s">
        <v>714</v>
      </c>
      <c r="L29" s="1038"/>
      <c r="M29" s="1038"/>
      <c r="N29" s="139"/>
      <c r="O29" s="145"/>
      <c r="P29" s="145"/>
      <c r="Q29" s="145"/>
      <c r="R29" s="145"/>
      <c r="S29" s="145"/>
      <c r="T29" s="145"/>
      <c r="U29" s="133"/>
      <c r="V29" s="133"/>
      <c r="W29" s="133"/>
      <c r="X29" s="133"/>
      <c r="Y29" s="133"/>
      <c r="Z29" s="133"/>
    </row>
    <row r="30" spans="1:26" s="143" customFormat="1" ht="61.5" customHeight="1">
      <c r="A30" s="1056"/>
      <c r="B30" s="1028"/>
      <c r="C30" s="1083"/>
      <c r="D30" s="391" t="s">
        <v>707</v>
      </c>
      <c r="E30" s="383" t="s">
        <v>705</v>
      </c>
      <c r="F30" s="1041" t="s">
        <v>710</v>
      </c>
      <c r="G30" s="1041"/>
      <c r="H30" s="389">
        <v>1957</v>
      </c>
      <c r="I30" s="390">
        <v>270</v>
      </c>
      <c r="J30" s="390">
        <v>162</v>
      </c>
      <c r="K30" s="766" t="s">
        <v>690</v>
      </c>
      <c r="L30" s="1075"/>
      <c r="M30" s="1075"/>
      <c r="N30" s="139"/>
      <c r="O30" s="145"/>
      <c r="P30" s="145"/>
      <c r="Q30" s="145"/>
      <c r="R30" s="145"/>
      <c r="S30" s="145"/>
      <c r="T30" s="145"/>
      <c r="U30" s="133"/>
      <c r="V30" s="133"/>
      <c r="W30" s="133"/>
      <c r="X30" s="133"/>
      <c r="Y30" s="133"/>
      <c r="Z30" s="133"/>
    </row>
    <row r="31" spans="1:26" s="143" customFormat="1" ht="54" customHeight="1">
      <c r="A31" s="1056"/>
      <c r="B31" s="1028"/>
      <c r="C31" s="1083"/>
      <c r="D31" s="388">
        <v>10</v>
      </c>
      <c r="E31" s="383" t="s">
        <v>702</v>
      </c>
      <c r="F31" s="766" t="s">
        <v>712</v>
      </c>
      <c r="G31" s="1071"/>
      <c r="H31" s="389">
        <v>1990</v>
      </c>
      <c r="I31" s="390">
        <v>300</v>
      </c>
      <c r="J31" s="390">
        <v>217</v>
      </c>
      <c r="K31" s="766" t="s">
        <v>714</v>
      </c>
      <c r="L31" s="1038"/>
      <c r="M31" s="1038"/>
      <c r="N31" s="139"/>
      <c r="O31" s="145"/>
      <c r="P31" s="145"/>
      <c r="Q31" s="145"/>
      <c r="R31" s="145"/>
      <c r="S31" s="145"/>
      <c r="T31" s="145"/>
      <c r="U31" s="133"/>
      <c r="V31" s="133"/>
      <c r="W31" s="133"/>
      <c r="X31" s="133"/>
      <c r="Y31" s="133"/>
      <c r="Z31" s="133"/>
    </row>
    <row r="32" spans="1:26" ht="54" customHeight="1">
      <c r="A32" s="1056"/>
      <c r="B32" s="1028"/>
      <c r="C32" s="1083"/>
      <c r="D32" s="381">
        <v>11</v>
      </c>
      <c r="E32" s="383" t="s">
        <v>703</v>
      </c>
      <c r="F32" s="766" t="s">
        <v>713</v>
      </c>
      <c r="G32" s="1071"/>
      <c r="H32" s="389">
        <v>1961</v>
      </c>
      <c r="I32" s="390">
        <v>320</v>
      </c>
      <c r="J32" s="390">
        <v>86</v>
      </c>
      <c r="K32" s="766" t="s">
        <v>714</v>
      </c>
      <c r="L32" s="1038"/>
      <c r="M32" s="1038"/>
      <c r="N32" s="101"/>
      <c r="O32" s="66"/>
      <c r="P32" s="131"/>
      <c r="Q32" s="66"/>
      <c r="R32" s="66"/>
      <c r="S32" s="66"/>
      <c r="T32" s="66"/>
      <c r="U32" s="11"/>
      <c r="V32" s="11"/>
      <c r="W32" s="11"/>
      <c r="X32" s="11"/>
      <c r="Y32" s="11"/>
      <c r="Z32" s="11"/>
    </row>
    <row r="33" spans="1:26" s="214" customFormat="1" ht="45" customHeight="1">
      <c r="A33" s="1047">
        <v>4</v>
      </c>
      <c r="B33" s="1028"/>
      <c r="C33" s="1132" t="s">
        <v>906</v>
      </c>
      <c r="D33" s="576" t="s">
        <v>89</v>
      </c>
      <c r="E33" s="576" t="s">
        <v>261</v>
      </c>
      <c r="F33" s="1135" t="s">
        <v>262</v>
      </c>
      <c r="G33" s="1136"/>
      <c r="H33" s="1135" t="s">
        <v>263</v>
      </c>
      <c r="I33" s="1136"/>
      <c r="J33" s="1135" t="s">
        <v>264</v>
      </c>
      <c r="K33" s="1136"/>
      <c r="L33" s="1136"/>
      <c r="M33" s="1136"/>
      <c r="N33" s="367"/>
      <c r="O33" s="368"/>
      <c r="P33" s="369"/>
      <c r="Q33" s="368"/>
      <c r="R33" s="368"/>
      <c r="S33" s="368"/>
      <c r="T33" s="368"/>
      <c r="U33" s="285"/>
      <c r="V33" s="285"/>
      <c r="W33" s="285"/>
      <c r="X33" s="285"/>
      <c r="Y33" s="285"/>
      <c r="Z33" s="285"/>
    </row>
    <row r="34" spans="1:26" ht="31.5" customHeight="1">
      <c r="A34" s="1056"/>
      <c r="B34" s="1028"/>
      <c r="C34" s="1133"/>
      <c r="D34" s="1058">
        <v>1</v>
      </c>
      <c r="E34" s="1047" t="s">
        <v>428</v>
      </c>
      <c r="F34" s="1058" t="s">
        <v>429</v>
      </c>
      <c r="G34" s="1056"/>
      <c r="H34" s="1036">
        <v>7212</v>
      </c>
      <c r="I34" s="1037"/>
      <c r="J34" s="867" t="s">
        <v>430</v>
      </c>
      <c r="K34" s="931"/>
      <c r="L34" s="931"/>
      <c r="M34" s="931"/>
      <c r="N34" s="101"/>
      <c r="O34" s="66"/>
      <c r="P34" s="132"/>
      <c r="Q34" s="66"/>
      <c r="R34" s="66"/>
      <c r="S34" s="66"/>
      <c r="T34" s="66"/>
      <c r="U34" s="11"/>
      <c r="V34" s="11"/>
      <c r="W34" s="11"/>
      <c r="X34" s="11"/>
      <c r="Y34" s="11"/>
      <c r="Z34" s="11"/>
    </row>
    <row r="35" spans="1:26" ht="27.75" customHeight="1">
      <c r="A35" s="1056"/>
      <c r="B35" s="1028"/>
      <c r="C35" s="1133"/>
      <c r="D35" s="1091"/>
      <c r="E35" s="1092"/>
      <c r="F35" s="1091"/>
      <c r="G35" s="1091"/>
      <c r="H35" s="1036">
        <v>7241</v>
      </c>
      <c r="I35" s="1037"/>
      <c r="J35" s="847" t="s">
        <v>431</v>
      </c>
      <c r="K35" s="931"/>
      <c r="L35" s="931"/>
      <c r="M35" s="931"/>
      <c r="N35" s="101"/>
      <c r="O35" s="66"/>
      <c r="P35" s="131"/>
      <c r="Q35" s="66"/>
      <c r="R35" s="66"/>
      <c r="S35" s="66"/>
      <c r="T35" s="66"/>
      <c r="U35" s="11"/>
      <c r="V35" s="11"/>
      <c r="W35" s="11"/>
      <c r="X35" s="11"/>
      <c r="Y35" s="11"/>
      <c r="Z35" s="11"/>
    </row>
    <row r="36" spans="1:26" ht="33.75" customHeight="1">
      <c r="A36" s="1056"/>
      <c r="B36" s="1028"/>
      <c r="C36" s="1133"/>
      <c r="D36" s="1091"/>
      <c r="E36" s="1092"/>
      <c r="F36" s="1091"/>
      <c r="G36" s="1091"/>
      <c r="H36" s="1036">
        <v>7242</v>
      </c>
      <c r="I36" s="1037"/>
      <c r="J36" s="847" t="s">
        <v>432</v>
      </c>
      <c r="K36" s="931"/>
      <c r="L36" s="931"/>
      <c r="M36" s="931"/>
      <c r="N36" s="101"/>
      <c r="O36" s="66"/>
      <c r="P36" s="131"/>
      <c r="Q36" s="66"/>
      <c r="R36" s="66"/>
      <c r="S36" s="66"/>
      <c r="T36" s="66"/>
      <c r="U36" s="11"/>
      <c r="V36" s="11"/>
      <c r="W36" s="11"/>
      <c r="X36" s="11"/>
      <c r="Y36" s="11"/>
      <c r="Z36" s="11"/>
    </row>
    <row r="37" spans="1:26" ht="33" customHeight="1">
      <c r="A37" s="1056"/>
      <c r="B37" s="1028"/>
      <c r="C37" s="1133"/>
      <c r="D37" s="1091"/>
      <c r="E37" s="1092"/>
      <c r="F37" s="1091"/>
      <c r="G37" s="1091"/>
      <c r="H37" s="1036">
        <v>7132</v>
      </c>
      <c r="I37" s="1037"/>
      <c r="J37" s="847" t="s">
        <v>433</v>
      </c>
      <c r="K37" s="931"/>
      <c r="L37" s="931"/>
      <c r="M37" s="931"/>
      <c r="N37" s="101"/>
      <c r="O37" s="66"/>
      <c r="P37" s="131"/>
      <c r="Q37" s="66"/>
      <c r="R37" s="66"/>
      <c r="S37" s="66"/>
      <c r="T37" s="66"/>
      <c r="U37" s="11"/>
      <c r="V37" s="11"/>
      <c r="W37" s="11"/>
      <c r="X37" s="11"/>
      <c r="Y37" s="11"/>
      <c r="Z37" s="11"/>
    </row>
    <row r="38" spans="1:26" ht="32.25" customHeight="1">
      <c r="A38" s="1056"/>
      <c r="B38" s="1028"/>
      <c r="C38" s="1133"/>
      <c r="D38" s="1091"/>
      <c r="E38" s="1092"/>
      <c r="F38" s="1091"/>
      <c r="G38" s="1091"/>
      <c r="H38" s="1036">
        <v>7133</v>
      </c>
      <c r="I38" s="1037"/>
      <c r="J38" s="847" t="s">
        <v>434</v>
      </c>
      <c r="K38" s="931"/>
      <c r="L38" s="931"/>
      <c r="M38" s="931"/>
      <c r="N38" s="101"/>
      <c r="O38" s="66"/>
      <c r="P38" s="131"/>
      <c r="Q38" s="66"/>
      <c r="R38" s="66"/>
      <c r="S38" s="66"/>
      <c r="T38" s="66"/>
      <c r="U38" s="11"/>
      <c r="V38" s="11"/>
      <c r="W38" s="11"/>
      <c r="X38" s="11"/>
      <c r="Y38" s="11"/>
      <c r="Z38" s="11"/>
    </row>
    <row r="39" spans="1:26" ht="32.25" customHeight="1">
      <c r="A39" s="1056"/>
      <c r="B39" s="1028"/>
      <c r="C39" s="1133"/>
      <c r="D39" s="1091"/>
      <c r="E39" s="1092"/>
      <c r="F39" s="1091"/>
      <c r="G39" s="1091"/>
      <c r="H39" s="1036">
        <v>7414</v>
      </c>
      <c r="I39" s="1037"/>
      <c r="J39" s="847" t="s">
        <v>435</v>
      </c>
      <c r="K39" s="931"/>
      <c r="L39" s="931"/>
      <c r="M39" s="931"/>
      <c r="N39" s="101"/>
      <c r="O39" s="66"/>
      <c r="P39" s="131"/>
      <c r="Q39" s="66"/>
      <c r="R39" s="66"/>
      <c r="S39" s="66"/>
      <c r="T39" s="66"/>
      <c r="U39" s="11"/>
      <c r="V39" s="11"/>
      <c r="W39" s="11"/>
      <c r="X39" s="11"/>
      <c r="Y39" s="11"/>
      <c r="Z39" s="11"/>
    </row>
    <row r="40" spans="1:26">
      <c r="A40" s="1115" t="s">
        <v>940</v>
      </c>
      <c r="B40" s="1116"/>
      <c r="C40" s="1116"/>
      <c r="D40" s="1116"/>
      <c r="E40" s="1116"/>
      <c r="F40" s="1116"/>
      <c r="G40" s="1116"/>
      <c r="H40" s="1116"/>
      <c r="I40" s="1116"/>
      <c r="J40" s="1116"/>
      <c r="K40" s="1116"/>
      <c r="L40" s="1116"/>
      <c r="M40" s="1117"/>
      <c r="N40" s="42"/>
      <c r="O40" s="66"/>
      <c r="P40" s="131"/>
      <c r="Q40" s="66"/>
      <c r="R40" s="66"/>
      <c r="S40" s="66"/>
      <c r="T40" s="66"/>
      <c r="U40" s="11"/>
      <c r="V40" s="11"/>
      <c r="W40" s="11"/>
      <c r="X40" s="11"/>
      <c r="Y40" s="11"/>
      <c r="Z40" s="11"/>
    </row>
    <row r="41" spans="1:26" ht="30.75" customHeight="1">
      <c r="A41" s="577" t="s">
        <v>4</v>
      </c>
      <c r="B41" s="577" t="s">
        <v>96</v>
      </c>
      <c r="C41" s="577" t="s">
        <v>9</v>
      </c>
      <c r="D41" s="1062" t="s">
        <v>97</v>
      </c>
      <c r="E41" s="1063"/>
      <c r="F41" s="1063"/>
      <c r="G41" s="386"/>
      <c r="H41" s="387"/>
      <c r="I41" s="387"/>
      <c r="J41" s="387"/>
      <c r="K41" s="387"/>
      <c r="L41" s="387"/>
      <c r="M41" s="387"/>
      <c r="N41" s="42"/>
      <c r="O41" s="66"/>
      <c r="P41" s="131"/>
      <c r="Q41" s="66"/>
      <c r="R41" s="66"/>
      <c r="S41" s="66"/>
      <c r="T41" s="66"/>
      <c r="U41" s="11"/>
      <c r="V41" s="11"/>
      <c r="W41" s="11"/>
      <c r="X41" s="11"/>
      <c r="Y41" s="11"/>
      <c r="Z41" s="11"/>
    </row>
    <row r="42" spans="1:26" ht="22.5" customHeight="1">
      <c r="A42" s="1072">
        <v>1</v>
      </c>
      <c r="B42" s="1073" t="s">
        <v>265</v>
      </c>
      <c r="C42" s="392" t="s">
        <v>266</v>
      </c>
      <c r="D42" s="1105"/>
      <c r="E42" s="1106"/>
      <c r="F42" s="1107"/>
      <c r="G42" s="7"/>
      <c r="H42" s="375"/>
      <c r="J42" s="375"/>
      <c r="K42" s="375"/>
      <c r="L42" s="375"/>
      <c r="M42" s="375"/>
      <c r="N42" s="42"/>
      <c r="O42" s="66"/>
      <c r="P42" s="131"/>
      <c r="Q42" s="66"/>
      <c r="R42" s="66"/>
      <c r="S42" s="66"/>
      <c r="T42" s="66"/>
      <c r="U42" s="11"/>
      <c r="V42" s="11"/>
      <c r="W42" s="11"/>
      <c r="X42" s="11"/>
      <c r="Y42" s="11"/>
      <c r="Z42" s="11"/>
    </row>
    <row r="43" spans="1:26">
      <c r="A43" s="1042"/>
      <c r="B43" s="1034"/>
      <c r="C43" s="130" t="s">
        <v>267</v>
      </c>
      <c r="D43" s="1108">
        <v>1</v>
      </c>
      <c r="E43" s="1109"/>
      <c r="F43" s="1110"/>
      <c r="G43" s="7"/>
      <c r="H43" s="375"/>
      <c r="I43" s="376"/>
      <c r="J43" s="375"/>
      <c r="K43" s="375"/>
      <c r="L43" s="375"/>
      <c r="M43" s="375"/>
      <c r="N43" s="42"/>
      <c r="O43" s="66"/>
      <c r="P43" s="131"/>
      <c r="Q43" s="66"/>
      <c r="R43" s="66"/>
      <c r="S43" s="66"/>
      <c r="T43" s="66"/>
      <c r="U43" s="11"/>
      <c r="V43" s="11"/>
      <c r="W43" s="11"/>
      <c r="X43" s="11"/>
      <c r="Y43" s="11"/>
      <c r="Z43" s="11"/>
    </row>
    <row r="44" spans="1:26" ht="21.75" customHeight="1">
      <c r="A44" s="1043"/>
      <c r="B44" s="1074"/>
      <c r="C44" s="359" t="s">
        <v>268</v>
      </c>
      <c r="D44" s="1064">
        <v>1</v>
      </c>
      <c r="E44" s="1065"/>
      <c r="F44" s="1065"/>
      <c r="G44" s="7"/>
      <c r="H44" s="375"/>
      <c r="I44" s="377"/>
      <c r="J44" s="375"/>
      <c r="K44" s="375"/>
      <c r="L44" s="375"/>
      <c r="M44" s="375"/>
      <c r="N44" s="42"/>
      <c r="O44" s="66"/>
      <c r="P44" s="131"/>
      <c r="Q44" s="66"/>
      <c r="R44" s="66"/>
      <c r="S44" s="66"/>
      <c r="T44" s="66"/>
      <c r="U44" s="11"/>
      <c r="V44" s="11"/>
      <c r="W44" s="11"/>
      <c r="X44" s="11"/>
      <c r="Y44" s="11"/>
      <c r="Z44" s="11"/>
    </row>
    <row r="45" spans="1:26" ht="25.5" customHeight="1">
      <c r="A45" s="1118" t="s">
        <v>269</v>
      </c>
      <c r="B45" s="787"/>
      <c r="C45" s="787"/>
      <c r="D45" s="787"/>
      <c r="E45" s="787"/>
      <c r="F45" s="1119"/>
      <c r="G45" s="7"/>
      <c r="H45" s="375"/>
      <c r="I45" s="375"/>
      <c r="J45" s="375"/>
      <c r="K45" s="375"/>
      <c r="L45" s="375"/>
      <c r="M45" s="375"/>
      <c r="N45" s="42"/>
      <c r="O45" s="66"/>
      <c r="P45" s="131"/>
      <c r="Q45" s="66"/>
      <c r="R45" s="66"/>
      <c r="S45" s="66"/>
      <c r="T45" s="66"/>
      <c r="U45" s="11"/>
      <c r="V45" s="11"/>
      <c r="W45" s="11"/>
      <c r="X45" s="11"/>
      <c r="Y45" s="11"/>
      <c r="Z45" s="11"/>
    </row>
    <row r="46" spans="1:26" s="223" customFormat="1" ht="28.5" customHeight="1">
      <c r="A46" s="578" t="s">
        <v>4</v>
      </c>
      <c r="B46" s="578" t="s">
        <v>96</v>
      </c>
      <c r="C46" s="579" t="s">
        <v>9</v>
      </c>
      <c r="D46" s="1062" t="s">
        <v>97</v>
      </c>
      <c r="E46" s="1063"/>
      <c r="F46" s="1063"/>
      <c r="G46" s="394"/>
      <c r="H46" s="395"/>
      <c r="I46" s="395"/>
      <c r="J46" s="395"/>
      <c r="K46" s="395"/>
      <c r="L46" s="395"/>
      <c r="M46" s="395"/>
      <c r="N46" s="396"/>
      <c r="O46" s="397"/>
      <c r="P46" s="398"/>
      <c r="Q46" s="351"/>
      <c r="R46" s="351"/>
      <c r="S46" s="351"/>
      <c r="T46" s="351"/>
      <c r="U46" s="351"/>
      <c r="V46" s="351"/>
      <c r="W46" s="351"/>
      <c r="X46" s="351"/>
      <c r="Y46" s="351"/>
      <c r="Z46" s="351"/>
    </row>
    <row r="47" spans="1:26" ht="54.75" customHeight="1">
      <c r="A47" s="717">
        <v>1</v>
      </c>
      <c r="B47" s="1012" t="s">
        <v>66</v>
      </c>
      <c r="C47" s="373" t="s">
        <v>270</v>
      </c>
      <c r="D47" s="1088" t="s">
        <v>941</v>
      </c>
      <c r="E47" s="1089"/>
      <c r="F47" s="1090"/>
      <c r="G47" s="7"/>
      <c r="H47" s="375"/>
      <c r="I47" s="375"/>
      <c r="J47" s="375"/>
      <c r="K47" s="375"/>
      <c r="L47" s="375"/>
      <c r="M47" s="375"/>
      <c r="N47" s="42"/>
      <c r="O47" s="66"/>
      <c r="P47" s="66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>
      <c r="A48" s="1042"/>
      <c r="B48" s="1034"/>
      <c r="C48" s="373" t="s">
        <v>271</v>
      </c>
      <c r="D48" s="669">
        <v>0</v>
      </c>
      <c r="E48" s="1029"/>
      <c r="F48" s="1030"/>
      <c r="G48" s="7"/>
      <c r="H48" s="7"/>
      <c r="I48" s="7"/>
      <c r="J48" s="7"/>
      <c r="K48" s="7"/>
      <c r="L48" s="7"/>
      <c r="M48" s="7"/>
      <c r="N48" s="5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25.5">
      <c r="A49" s="1042"/>
      <c r="B49" s="1034"/>
      <c r="C49" s="373" t="s">
        <v>272</v>
      </c>
      <c r="D49" s="669" t="s">
        <v>511</v>
      </c>
      <c r="E49" s="1029"/>
      <c r="F49" s="1030"/>
      <c r="G49" s="123"/>
      <c r="H49" s="7"/>
      <c r="I49" s="7"/>
      <c r="J49" s="7"/>
      <c r="K49" s="7"/>
      <c r="L49" s="7"/>
      <c r="M49" s="7"/>
      <c r="N49" s="5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25.5">
      <c r="A50" s="1042"/>
      <c r="B50" s="1034"/>
      <c r="C50" s="373" t="s">
        <v>273</v>
      </c>
      <c r="D50" s="1031" t="s">
        <v>412</v>
      </c>
      <c r="E50" s="1032"/>
      <c r="F50" s="1033"/>
      <c r="G50" s="123"/>
      <c r="H50" s="7"/>
      <c r="I50" s="7"/>
      <c r="J50" s="7"/>
      <c r="K50" s="7"/>
      <c r="L50" s="7"/>
      <c r="M50" s="7"/>
      <c r="N50" s="5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>
      <c r="A51" s="1042"/>
      <c r="B51" s="1034"/>
      <c r="C51" s="373" t="s">
        <v>274</v>
      </c>
      <c r="D51" s="669" t="s">
        <v>436</v>
      </c>
      <c r="E51" s="1029"/>
      <c r="F51" s="1030"/>
      <c r="G51" s="123"/>
      <c r="H51" s="7"/>
      <c r="I51" s="7"/>
      <c r="J51" s="7"/>
      <c r="K51" s="7"/>
      <c r="L51" s="7"/>
      <c r="M51" s="7"/>
      <c r="N51" s="5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>
      <c r="A52" s="1042"/>
      <c r="B52" s="1034"/>
      <c r="C52" s="373" t="s">
        <v>275</v>
      </c>
      <c r="D52" s="669">
        <v>1</v>
      </c>
      <c r="E52" s="1029"/>
      <c r="F52" s="1030"/>
      <c r="G52" s="357"/>
      <c r="H52" s="357"/>
      <c r="I52" s="357"/>
      <c r="J52" s="357"/>
      <c r="K52" s="357"/>
      <c r="L52" s="357"/>
      <c r="M52" s="357"/>
      <c r="N52" s="5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>
      <c r="A53" s="1042"/>
      <c r="B53" s="1034"/>
      <c r="C53" s="373" t="s">
        <v>276</v>
      </c>
      <c r="D53" s="1031">
        <v>1</v>
      </c>
      <c r="E53" s="1032"/>
      <c r="F53" s="1033"/>
      <c r="G53" s="357"/>
      <c r="H53" s="357"/>
      <c r="I53" s="357"/>
      <c r="J53" s="357"/>
      <c r="K53" s="357"/>
      <c r="L53" s="357"/>
      <c r="M53" s="357"/>
      <c r="N53" s="5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>
      <c r="A54" s="1042"/>
      <c r="B54" s="1034"/>
      <c r="C54" s="373" t="s">
        <v>277</v>
      </c>
      <c r="D54" s="1031">
        <v>3</v>
      </c>
      <c r="E54" s="1032"/>
      <c r="F54" s="1033"/>
      <c r="G54" s="357"/>
      <c r="H54" s="357"/>
      <c r="I54" s="357"/>
      <c r="J54" s="357"/>
      <c r="K54" s="357"/>
      <c r="L54" s="357"/>
      <c r="M54" s="357"/>
      <c r="N54" s="5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>
      <c r="A55" s="1042"/>
      <c r="B55" s="1034"/>
      <c r="C55" s="373" t="s">
        <v>278</v>
      </c>
      <c r="D55" s="669">
        <v>1</v>
      </c>
      <c r="E55" s="1029"/>
      <c r="F55" s="1030"/>
      <c r="G55" s="357"/>
      <c r="H55" s="357"/>
      <c r="I55" s="357"/>
      <c r="J55" s="357"/>
      <c r="K55" s="357"/>
      <c r="L55" s="357"/>
      <c r="M55" s="357"/>
      <c r="N55" s="5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25.5">
      <c r="A56" s="1042"/>
      <c r="B56" s="1034"/>
      <c r="C56" s="373" t="s">
        <v>279</v>
      </c>
      <c r="D56" s="1031">
        <v>12</v>
      </c>
      <c r="E56" s="1032"/>
      <c r="F56" s="1033"/>
      <c r="G56" s="357"/>
      <c r="H56" s="357"/>
      <c r="I56" s="357"/>
      <c r="J56" s="357"/>
      <c r="K56" s="357"/>
      <c r="L56" s="357"/>
      <c r="M56" s="357"/>
      <c r="N56" s="5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>
      <c r="A57" s="1042"/>
      <c r="B57" s="1034"/>
      <c r="C57" s="373" t="s">
        <v>280</v>
      </c>
      <c r="D57" s="669">
        <v>1</v>
      </c>
      <c r="E57" s="1029"/>
      <c r="F57" s="1030"/>
      <c r="G57" s="357"/>
      <c r="H57" s="357"/>
      <c r="I57" s="357"/>
      <c r="J57" s="357"/>
      <c r="K57" s="357"/>
      <c r="L57" s="357"/>
      <c r="M57" s="357"/>
      <c r="N57" s="5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>
      <c r="A58" s="1046"/>
      <c r="B58" s="1035"/>
      <c r="C58" s="399" t="s">
        <v>281</v>
      </c>
      <c r="D58" s="1031">
        <v>10</v>
      </c>
      <c r="E58" s="1032"/>
      <c r="F58" s="1033"/>
      <c r="G58" s="357"/>
      <c r="H58" s="357"/>
      <c r="I58" s="357"/>
      <c r="J58" s="357"/>
      <c r="K58" s="357"/>
      <c r="L58" s="357"/>
      <c r="M58" s="357"/>
      <c r="N58" s="5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>
      <c r="A59" s="1047">
        <v>2</v>
      </c>
      <c r="B59" s="1027" t="s">
        <v>893</v>
      </c>
      <c r="C59" s="1025" t="s">
        <v>943</v>
      </c>
      <c r="D59" s="1102" t="s">
        <v>942</v>
      </c>
      <c r="E59" s="1103"/>
      <c r="F59" s="1103"/>
      <c r="G59" s="1103"/>
      <c r="H59" s="1103"/>
      <c r="I59" s="1103"/>
      <c r="J59" s="1103"/>
      <c r="K59" s="1103"/>
      <c r="L59" s="1103"/>
      <c r="M59" s="1104"/>
      <c r="N59" s="5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51">
      <c r="A60" s="1048"/>
      <c r="B60" s="1028"/>
      <c r="C60" s="1026"/>
      <c r="D60" s="580" t="s">
        <v>89</v>
      </c>
      <c r="E60" s="450" t="s">
        <v>252</v>
      </c>
      <c r="F60" s="859" t="s">
        <v>253</v>
      </c>
      <c r="G60" s="1077"/>
      <c r="H60" s="450" t="s">
        <v>254</v>
      </c>
      <c r="I60" s="450" t="s">
        <v>255</v>
      </c>
      <c r="J60" s="450" t="s">
        <v>256</v>
      </c>
      <c r="K60" s="859" t="s">
        <v>257</v>
      </c>
      <c r="L60" s="1076"/>
      <c r="M60" s="1077"/>
      <c r="N60" s="5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78" customHeight="1">
      <c r="A61" s="1048"/>
      <c r="B61" s="1028"/>
      <c r="C61" s="1026"/>
      <c r="D61" s="187">
        <v>1</v>
      </c>
      <c r="E61" s="338" t="s">
        <v>437</v>
      </c>
      <c r="F61" s="661" t="s">
        <v>696</v>
      </c>
      <c r="G61" s="1134"/>
      <c r="H61" s="338">
        <v>1963</v>
      </c>
      <c r="I61" s="400" t="s">
        <v>1091</v>
      </c>
      <c r="J61" s="338" t="s">
        <v>944</v>
      </c>
      <c r="K61" s="693" t="s">
        <v>669</v>
      </c>
      <c r="L61" s="1078"/>
      <c r="M61" s="1079"/>
      <c r="N61" s="10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82.5" customHeight="1">
      <c r="A62" s="1048"/>
      <c r="B62" s="1028"/>
      <c r="C62" s="1026"/>
      <c r="D62" s="187">
        <v>2</v>
      </c>
      <c r="E62" s="338" t="s">
        <v>438</v>
      </c>
      <c r="F62" s="669" t="s">
        <v>697</v>
      </c>
      <c r="G62" s="1030"/>
      <c r="H62" s="338">
        <v>1915</v>
      </c>
      <c r="I62" s="400" t="s">
        <v>1090</v>
      </c>
      <c r="J62" s="338" t="s">
        <v>944</v>
      </c>
      <c r="K62" s="693" t="s">
        <v>669</v>
      </c>
      <c r="L62" s="1078"/>
      <c r="M62" s="1079"/>
      <c r="N62" s="10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78" customHeight="1">
      <c r="A63" s="1048"/>
      <c r="B63" s="1028"/>
      <c r="C63" s="1026"/>
      <c r="D63" s="187">
        <v>3</v>
      </c>
      <c r="E63" s="338" t="s">
        <v>439</v>
      </c>
      <c r="F63" s="661" t="s">
        <v>698</v>
      </c>
      <c r="G63" s="1134"/>
      <c r="H63" s="338">
        <v>1973</v>
      </c>
      <c r="I63" s="400" t="s">
        <v>1089</v>
      </c>
      <c r="J63" s="338" t="s">
        <v>944</v>
      </c>
      <c r="K63" s="693" t="s">
        <v>670</v>
      </c>
      <c r="L63" s="1130"/>
      <c r="M63" s="1131"/>
      <c r="N63" s="10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>
      <c r="A64" s="1120" t="s">
        <v>282</v>
      </c>
      <c r="B64" s="1121"/>
      <c r="C64" s="1121"/>
      <c r="D64" s="1121"/>
      <c r="E64" s="1121"/>
      <c r="F64" s="1121"/>
      <c r="G64" s="1121"/>
      <c r="H64" s="7"/>
      <c r="I64" s="7"/>
      <c r="J64" s="7"/>
      <c r="K64" s="378"/>
      <c r="L64" s="378"/>
      <c r="M64" s="378"/>
      <c r="N64" s="5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37.5" customHeight="1">
      <c r="A65" s="128" t="s">
        <v>4</v>
      </c>
      <c r="B65" s="128" t="s">
        <v>96</v>
      </c>
      <c r="C65" s="128" t="s">
        <v>9</v>
      </c>
      <c r="D65" s="937" t="s">
        <v>97</v>
      </c>
      <c r="E65" s="1016"/>
      <c r="F65" s="1016"/>
      <c r="G65" s="1017"/>
      <c r="H65" s="7"/>
      <c r="I65" s="7"/>
      <c r="J65" s="7"/>
      <c r="K65" s="7"/>
      <c r="L65" s="7"/>
      <c r="M65" s="7"/>
      <c r="N65" s="5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>
      <c r="A66" s="717">
        <v>1</v>
      </c>
      <c r="B66" s="1012" t="s">
        <v>67</v>
      </c>
      <c r="C66" s="130" t="s">
        <v>283</v>
      </c>
      <c r="D66" s="1024">
        <v>1</v>
      </c>
      <c r="E66" s="1018"/>
      <c r="F66" s="1018"/>
      <c r="G66" s="1019"/>
      <c r="H66" s="7"/>
      <c r="I66" s="7"/>
      <c r="J66" s="7"/>
      <c r="K66" s="7"/>
      <c r="L66" s="7"/>
      <c r="M66" s="7"/>
      <c r="N66" s="5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26.25">
      <c r="A67" s="1042"/>
      <c r="B67" s="1044"/>
      <c r="C67" s="130" t="s">
        <v>284</v>
      </c>
      <c r="D67" s="1053">
        <v>7</v>
      </c>
      <c r="E67" s="1054"/>
      <c r="F67" s="1054"/>
      <c r="G67" s="1055"/>
      <c r="H67" s="7"/>
      <c r="I67" s="7"/>
      <c r="J67" s="7"/>
      <c r="K67" s="7"/>
      <c r="L67" s="7"/>
      <c r="M67" s="7"/>
      <c r="N67" s="5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>
      <c r="A68" s="1042"/>
      <c r="B68" s="1044"/>
      <c r="C68" s="130" t="s">
        <v>285</v>
      </c>
      <c r="D68" s="1024">
        <v>0</v>
      </c>
      <c r="E68" s="1018"/>
      <c r="F68" s="1018"/>
      <c r="G68" s="1019"/>
      <c r="H68" s="7"/>
      <c r="I68" s="7"/>
      <c r="J68" s="7"/>
      <c r="K68" s="7"/>
      <c r="L68" s="7"/>
      <c r="M68" s="7"/>
      <c r="N68" s="5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>
      <c r="A69" s="1042"/>
      <c r="B69" s="1044"/>
      <c r="C69" s="130" t="s">
        <v>286</v>
      </c>
      <c r="D69" s="1050">
        <v>2</v>
      </c>
      <c r="E69" s="1051"/>
      <c r="F69" s="1051"/>
      <c r="G69" s="1052"/>
      <c r="H69" s="7"/>
      <c r="I69" s="7"/>
      <c r="J69" s="7"/>
      <c r="K69" s="7"/>
      <c r="L69" s="7"/>
      <c r="M69" s="7"/>
      <c r="N69" s="5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26.25">
      <c r="A70" s="1043"/>
      <c r="B70" s="1045"/>
      <c r="C70" s="130" t="s">
        <v>287</v>
      </c>
      <c r="D70" s="1024">
        <v>3</v>
      </c>
      <c r="E70" s="1018"/>
      <c r="F70" s="1018"/>
      <c r="G70" s="1019"/>
      <c r="H70" s="7"/>
      <c r="I70" s="7"/>
      <c r="J70" s="7"/>
      <c r="K70" s="7"/>
      <c r="L70" s="7"/>
      <c r="M70" s="7"/>
      <c r="N70" s="5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42.75" customHeight="1">
      <c r="A71" s="717">
        <v>2</v>
      </c>
      <c r="B71" s="1012" t="s">
        <v>68</v>
      </c>
      <c r="C71" s="1085" t="s">
        <v>945</v>
      </c>
      <c r="D71" s="581" t="s">
        <v>89</v>
      </c>
      <c r="E71" s="581" t="s">
        <v>288</v>
      </c>
      <c r="F71" s="581" t="s">
        <v>289</v>
      </c>
      <c r="G71" s="581" t="s">
        <v>290</v>
      </c>
      <c r="H71" s="357"/>
      <c r="I71" s="357"/>
      <c r="J71" s="123"/>
      <c r="K71" s="7"/>
      <c r="L71" s="7"/>
      <c r="M71" s="7"/>
      <c r="N71" s="5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25.5">
      <c r="A72" s="1042"/>
      <c r="B72" s="1020"/>
      <c r="C72" s="1086"/>
      <c r="D72" s="338">
        <v>1</v>
      </c>
      <c r="E72" s="246" t="s">
        <v>291</v>
      </c>
      <c r="F72" s="338" t="s">
        <v>440</v>
      </c>
      <c r="G72" s="146">
        <v>1</v>
      </c>
      <c r="H72" s="357"/>
      <c r="I72" s="357"/>
      <c r="J72" s="123"/>
      <c r="K72" s="7"/>
      <c r="L72" s="7"/>
      <c r="M72" s="7"/>
      <c r="N72" s="5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>
      <c r="A73" s="1042"/>
      <c r="B73" s="1020"/>
      <c r="C73" s="1086"/>
      <c r="D73" s="338">
        <v>2</v>
      </c>
      <c r="E73" s="246" t="s">
        <v>292</v>
      </c>
      <c r="F73" s="338">
        <v>0</v>
      </c>
      <c r="G73" s="338">
        <v>0</v>
      </c>
      <c r="H73" s="357"/>
      <c r="I73" s="357"/>
      <c r="J73" s="123"/>
      <c r="K73" s="7"/>
      <c r="L73" s="7"/>
      <c r="M73" s="7"/>
      <c r="N73" s="5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>
      <c r="A74" s="1042"/>
      <c r="B74" s="1020"/>
      <c r="C74" s="1086"/>
      <c r="D74" s="338">
        <v>3</v>
      </c>
      <c r="E74" s="246" t="s">
        <v>293</v>
      </c>
      <c r="F74" s="338">
        <v>1</v>
      </c>
      <c r="G74" s="146">
        <v>1</v>
      </c>
      <c r="H74" s="357"/>
      <c r="I74" s="357"/>
      <c r="J74" s="123"/>
      <c r="K74" s="7"/>
      <c r="L74" s="7"/>
      <c r="M74" s="7"/>
      <c r="N74" s="5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>
      <c r="A75" s="1042"/>
      <c r="B75" s="1020"/>
      <c r="C75" s="1086"/>
      <c r="D75" s="338">
        <v>4</v>
      </c>
      <c r="E75" s="246" t="s">
        <v>294</v>
      </c>
      <c r="F75" s="338" t="s">
        <v>412</v>
      </c>
      <c r="G75" s="338" t="s">
        <v>412</v>
      </c>
      <c r="H75" s="357"/>
      <c r="I75" s="357"/>
      <c r="J75" s="123"/>
      <c r="K75" s="7"/>
      <c r="L75" s="7"/>
      <c r="M75" s="7"/>
      <c r="N75" s="5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>
      <c r="A76" s="1043"/>
      <c r="B76" s="1021"/>
      <c r="C76" s="1087"/>
      <c r="D76" s="338">
        <v>5</v>
      </c>
      <c r="E76" s="246" t="s">
        <v>295</v>
      </c>
      <c r="F76" s="338" t="s">
        <v>412</v>
      </c>
      <c r="G76" s="338" t="s">
        <v>412</v>
      </c>
      <c r="H76" s="357"/>
      <c r="I76" s="357"/>
      <c r="J76" s="123"/>
      <c r="K76" s="7"/>
      <c r="L76" s="7"/>
      <c r="M76" s="7"/>
      <c r="N76" s="5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76.5">
      <c r="A77" s="717">
        <v>3</v>
      </c>
      <c r="B77" s="1022" t="s">
        <v>69</v>
      </c>
      <c r="C77" s="810" t="s">
        <v>69</v>
      </c>
      <c r="D77" s="581" t="s">
        <v>4</v>
      </c>
      <c r="E77" s="581" t="s">
        <v>296</v>
      </c>
      <c r="F77" s="581" t="s">
        <v>297</v>
      </c>
      <c r="G77" s="581" t="s">
        <v>298</v>
      </c>
      <c r="H77" s="357"/>
      <c r="I77" s="357"/>
      <c r="J77" s="123"/>
      <c r="K77" s="7"/>
      <c r="L77" s="7"/>
      <c r="M77" s="7"/>
      <c r="N77" s="5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14.75">
      <c r="A78" s="1042"/>
      <c r="B78" s="1020"/>
      <c r="C78" s="1086"/>
      <c r="D78" s="338">
        <v>1</v>
      </c>
      <c r="E78" s="338" t="s">
        <v>441</v>
      </c>
      <c r="F78" s="338">
        <v>500</v>
      </c>
      <c r="G78" s="338" t="s">
        <v>446</v>
      </c>
      <c r="H78" s="357"/>
      <c r="I78" s="357"/>
      <c r="J78" s="123"/>
      <c r="K78" s="7"/>
      <c r="L78" s="7"/>
      <c r="M78" s="7"/>
      <c r="N78" s="5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49.5" customHeight="1">
      <c r="A79" s="1042"/>
      <c r="B79" s="1020"/>
      <c r="C79" s="1086"/>
      <c r="D79" s="338">
        <v>2</v>
      </c>
      <c r="E79" s="338" t="s">
        <v>671</v>
      </c>
      <c r="F79" s="338">
        <v>270</v>
      </c>
      <c r="G79" s="338" t="s">
        <v>445</v>
      </c>
      <c r="H79" s="357"/>
      <c r="I79" s="357"/>
      <c r="J79" s="123"/>
      <c r="K79" s="7"/>
      <c r="L79" s="7"/>
      <c r="M79" s="7"/>
      <c r="N79" s="5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47.25" customHeight="1">
      <c r="A80" s="1042"/>
      <c r="B80" s="1020"/>
      <c r="C80" s="1086"/>
      <c r="D80" s="338">
        <v>3</v>
      </c>
      <c r="E80" s="338" t="s">
        <v>672</v>
      </c>
      <c r="F80" s="338">
        <v>300</v>
      </c>
      <c r="G80" s="338" t="s">
        <v>445</v>
      </c>
      <c r="H80" s="379"/>
      <c r="I80" s="378"/>
      <c r="J80" s="7"/>
      <c r="K80" s="7"/>
      <c r="L80" s="7"/>
      <c r="M80" s="7"/>
      <c r="N80" s="5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s="143" customFormat="1" ht="63.75">
      <c r="A81" s="1046"/>
      <c r="B81" s="1023"/>
      <c r="C81" s="1095"/>
      <c r="D81" s="338">
        <v>5</v>
      </c>
      <c r="E81" s="338" t="s">
        <v>442</v>
      </c>
      <c r="F81" s="338" t="s">
        <v>443</v>
      </c>
      <c r="G81" s="338" t="s">
        <v>444</v>
      </c>
      <c r="H81" s="185"/>
      <c r="I81" s="185"/>
      <c r="J81" s="185"/>
      <c r="K81" s="185"/>
      <c r="L81" s="185"/>
      <c r="M81" s="185"/>
      <c r="N81" s="139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69" customHeight="1">
      <c r="A82" s="717">
        <v>4</v>
      </c>
      <c r="B82" s="1096" t="s">
        <v>894</v>
      </c>
      <c r="C82" s="810" t="s">
        <v>946</v>
      </c>
      <c r="D82" s="581" t="s">
        <v>4</v>
      </c>
      <c r="E82" s="1084" t="s">
        <v>299</v>
      </c>
      <c r="F82" s="1077"/>
      <c r="G82" s="581" t="s">
        <v>301</v>
      </c>
      <c r="H82" s="123"/>
      <c r="I82" s="7"/>
      <c r="J82" s="7"/>
      <c r="K82" s="7"/>
      <c r="L82" s="7"/>
      <c r="M82" s="7"/>
      <c r="N82" s="5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>
      <c r="A83" s="1042"/>
      <c r="B83" s="1097"/>
      <c r="C83" s="1086"/>
      <c r="D83" s="338">
        <v>1</v>
      </c>
      <c r="E83" s="1049" t="s">
        <v>302</v>
      </c>
      <c r="F83" s="1019"/>
      <c r="G83" s="338">
        <v>3</v>
      </c>
      <c r="H83" s="123"/>
      <c r="I83" s="7"/>
      <c r="J83" s="7"/>
      <c r="K83" s="7"/>
      <c r="L83" s="7"/>
      <c r="M83" s="7"/>
      <c r="N83" s="5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>
      <c r="A84" s="1042"/>
      <c r="B84" s="1097"/>
      <c r="C84" s="1086"/>
      <c r="D84" s="338">
        <v>2</v>
      </c>
      <c r="E84" s="1049" t="s">
        <v>303</v>
      </c>
      <c r="F84" s="1019"/>
      <c r="G84" s="338">
        <v>2</v>
      </c>
      <c r="H84" s="123"/>
      <c r="I84" s="7"/>
      <c r="J84" s="7"/>
      <c r="K84" s="7"/>
      <c r="L84" s="7"/>
      <c r="M84" s="7"/>
      <c r="N84" s="5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>
      <c r="A85" s="1042"/>
      <c r="B85" s="1097"/>
      <c r="C85" s="1086"/>
      <c r="D85" s="338">
        <v>3</v>
      </c>
      <c r="E85" s="1049" t="s">
        <v>304</v>
      </c>
      <c r="F85" s="1019"/>
      <c r="G85" s="338">
        <v>8</v>
      </c>
      <c r="H85" s="123"/>
      <c r="I85" s="7"/>
      <c r="J85" s="7"/>
      <c r="K85" s="7"/>
      <c r="L85" s="7"/>
      <c r="M85" s="7"/>
      <c r="N85" s="5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>
      <c r="A86" s="1042"/>
      <c r="B86" s="1097"/>
      <c r="C86" s="1086"/>
      <c r="D86" s="338">
        <v>4</v>
      </c>
      <c r="E86" s="1049" t="s">
        <v>305</v>
      </c>
      <c r="F86" s="1019"/>
      <c r="G86" s="338">
        <v>1</v>
      </c>
      <c r="H86" s="123"/>
      <c r="I86" s="7"/>
      <c r="J86" s="7"/>
      <c r="K86" s="7"/>
      <c r="L86" s="7"/>
      <c r="M86" s="7"/>
      <c r="N86" s="5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>
      <c r="A87" s="1042"/>
      <c r="B87" s="1097"/>
      <c r="C87" s="1086"/>
      <c r="D87" s="338">
        <v>5</v>
      </c>
      <c r="E87" s="1049" t="s">
        <v>306</v>
      </c>
      <c r="F87" s="1019"/>
      <c r="G87" s="338">
        <v>0</v>
      </c>
      <c r="H87" s="123"/>
      <c r="I87" s="7"/>
      <c r="J87" s="7"/>
      <c r="K87" s="7"/>
      <c r="L87" s="7"/>
      <c r="M87" s="7"/>
      <c r="N87" s="5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>
      <c r="A88" s="1043"/>
      <c r="B88" s="1098"/>
      <c r="C88" s="1087"/>
      <c r="D88" s="338">
        <v>6</v>
      </c>
      <c r="E88" s="1049" t="s">
        <v>307</v>
      </c>
      <c r="F88" s="1019"/>
      <c r="G88" s="338">
        <v>1</v>
      </c>
      <c r="H88" s="123"/>
      <c r="I88" s="7"/>
      <c r="J88" s="7"/>
      <c r="K88" s="7"/>
      <c r="L88" s="7"/>
      <c r="M88" s="7"/>
      <c r="N88" s="5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21" customHeight="1">
      <c r="A89" s="1122" t="s">
        <v>308</v>
      </c>
      <c r="B89" s="1123"/>
      <c r="C89" s="1123"/>
      <c r="D89" s="1124"/>
      <c r="E89" s="1124"/>
      <c r="F89" s="1124"/>
      <c r="G89" s="1124"/>
      <c r="H89" s="7"/>
      <c r="I89" s="7"/>
      <c r="J89" s="7"/>
      <c r="K89" s="7"/>
      <c r="L89" s="7"/>
      <c r="M89" s="7"/>
      <c r="N89" s="5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28.5" customHeight="1">
      <c r="A90" s="380" t="s">
        <v>4</v>
      </c>
      <c r="B90" s="129" t="s">
        <v>96</v>
      </c>
      <c r="C90" s="403" t="s">
        <v>9</v>
      </c>
      <c r="D90" s="1127" t="s">
        <v>97</v>
      </c>
      <c r="E90" s="1128"/>
      <c r="F90" s="1128"/>
      <c r="G90" s="1129"/>
      <c r="H90" s="402"/>
      <c r="I90" s="402"/>
      <c r="J90" s="7"/>
      <c r="K90" s="7"/>
      <c r="L90" s="7"/>
      <c r="M90" s="7"/>
      <c r="N90" s="5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35.25" customHeight="1">
      <c r="A91" s="717">
        <v>1</v>
      </c>
      <c r="B91" s="1022" t="s">
        <v>70</v>
      </c>
      <c r="C91" s="1085" t="s">
        <v>947</v>
      </c>
      <c r="D91" s="582" t="s">
        <v>89</v>
      </c>
      <c r="E91" s="582" t="s">
        <v>98</v>
      </c>
      <c r="F91" s="582" t="s">
        <v>309</v>
      </c>
      <c r="G91" s="582" t="s">
        <v>310</v>
      </c>
      <c r="H91" s="123"/>
      <c r="I91" s="7"/>
      <c r="J91" s="7"/>
      <c r="K91" s="7"/>
      <c r="L91" s="5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</row>
    <row r="92" spans="1:26" ht="54.75" customHeight="1">
      <c r="A92" s="1042"/>
      <c r="B92" s="1020"/>
      <c r="C92" s="1086"/>
      <c r="D92" s="338">
        <v>1</v>
      </c>
      <c r="E92" s="338" t="s">
        <v>676</v>
      </c>
      <c r="F92" s="338" t="s">
        <v>948</v>
      </c>
      <c r="G92" s="338" t="s">
        <v>680</v>
      </c>
      <c r="H92" s="123"/>
      <c r="I92" s="7"/>
      <c r="J92" s="7"/>
      <c r="K92" s="7"/>
      <c r="L92" s="5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</row>
    <row r="93" spans="1:26" ht="51">
      <c r="A93" s="1042"/>
      <c r="B93" s="1020"/>
      <c r="C93" s="1086"/>
      <c r="D93" s="338">
        <v>2</v>
      </c>
      <c r="E93" s="338" t="s">
        <v>677</v>
      </c>
      <c r="F93" s="404" t="s">
        <v>949</v>
      </c>
      <c r="G93" s="338" t="s">
        <v>680</v>
      </c>
      <c r="H93" s="123"/>
      <c r="I93" s="7"/>
      <c r="J93" s="7"/>
      <c r="K93" s="7"/>
      <c r="L93" s="5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</row>
    <row r="94" spans="1:26" ht="63.75">
      <c r="A94" s="1042"/>
      <c r="B94" s="1020"/>
      <c r="C94" s="1086"/>
      <c r="D94" s="338">
        <v>3</v>
      </c>
      <c r="E94" s="338" t="s">
        <v>677</v>
      </c>
      <c r="F94" s="244" t="s">
        <v>950</v>
      </c>
      <c r="G94" s="338" t="s">
        <v>680</v>
      </c>
      <c r="H94" s="123"/>
      <c r="I94" s="7"/>
      <c r="J94" s="7"/>
      <c r="K94" s="7"/>
      <c r="L94" s="5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</row>
    <row r="95" spans="1:26" ht="51">
      <c r="A95" s="1042"/>
      <c r="B95" s="1020"/>
      <c r="C95" s="1086"/>
      <c r="D95" s="358">
        <v>4</v>
      </c>
      <c r="E95" s="358" t="s">
        <v>678</v>
      </c>
      <c r="F95" s="358" t="s">
        <v>951</v>
      </c>
      <c r="G95" s="338" t="s">
        <v>680</v>
      </c>
      <c r="H95" s="123"/>
      <c r="I95" s="7"/>
      <c r="J95" s="7"/>
      <c r="K95" s="7"/>
      <c r="L95" s="5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</row>
    <row r="96" spans="1:26" ht="33.75" customHeight="1">
      <c r="A96" s="1125">
        <v>2</v>
      </c>
      <c r="B96" s="1125" t="s">
        <v>895</v>
      </c>
      <c r="C96" s="958" t="s">
        <v>907</v>
      </c>
      <c r="D96" s="389">
        <v>1</v>
      </c>
      <c r="E96" s="360" t="s">
        <v>447</v>
      </c>
      <c r="F96" s="405" t="s">
        <v>675</v>
      </c>
      <c r="G96" s="338" t="s">
        <v>680</v>
      </c>
      <c r="H96" s="123"/>
      <c r="I96" s="7"/>
      <c r="J96" s="7"/>
      <c r="K96" s="7"/>
      <c r="L96" s="5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</row>
    <row r="97" spans="1:26" s="143" customFormat="1" ht="32.25" customHeight="1">
      <c r="A97" s="1126"/>
      <c r="B97" s="1126"/>
      <c r="C97" s="960"/>
      <c r="D97" s="389">
        <v>2</v>
      </c>
      <c r="E97" s="361" t="s">
        <v>952</v>
      </c>
      <c r="F97" s="406" t="s">
        <v>674</v>
      </c>
      <c r="G97" s="338" t="s">
        <v>680</v>
      </c>
      <c r="H97" s="185"/>
      <c r="I97" s="185"/>
      <c r="J97" s="185"/>
      <c r="K97" s="185"/>
      <c r="L97" s="139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</row>
    <row r="98" spans="1:26" ht="33.75" customHeight="1">
      <c r="A98" s="1126"/>
      <c r="B98" s="1126"/>
      <c r="C98" s="960"/>
      <c r="D98" s="409">
        <v>3</v>
      </c>
      <c r="E98" s="410" t="s">
        <v>673</v>
      </c>
      <c r="F98" s="411" t="s">
        <v>675</v>
      </c>
      <c r="G98" s="412" t="s">
        <v>680</v>
      </c>
      <c r="H98" s="185"/>
      <c r="I98" s="185"/>
      <c r="J98" s="7"/>
      <c r="K98" s="7"/>
      <c r="L98" s="5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</row>
    <row r="99" spans="1:26" s="233" customFormat="1">
      <c r="A99" s="1099" t="s">
        <v>311</v>
      </c>
      <c r="B99" s="1100"/>
      <c r="C99" s="1100"/>
      <c r="D99" s="1100"/>
      <c r="E99" s="1100"/>
      <c r="F99" s="1100"/>
      <c r="G99" s="1101"/>
      <c r="H99" s="123"/>
      <c r="I99" s="7"/>
      <c r="J99" s="185"/>
      <c r="K99" s="185"/>
      <c r="L99" s="185"/>
      <c r="M99" s="185"/>
      <c r="N99" s="139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26.25">
      <c r="A100" s="1047">
        <v>1</v>
      </c>
      <c r="B100" s="1093" t="s">
        <v>312</v>
      </c>
      <c r="C100" s="1025" t="s">
        <v>312</v>
      </c>
      <c r="D100" s="576" t="s">
        <v>89</v>
      </c>
      <c r="E100" s="576" t="s">
        <v>98</v>
      </c>
      <c r="F100" s="576" t="s">
        <v>309</v>
      </c>
      <c r="G100" s="413" t="s">
        <v>953</v>
      </c>
      <c r="H100" s="123"/>
      <c r="I100" s="7"/>
      <c r="J100" s="7"/>
      <c r="K100" s="7"/>
      <c r="L100" s="5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</row>
    <row r="101" spans="1:26" ht="39">
      <c r="A101" s="1048"/>
      <c r="B101" s="1094"/>
      <c r="C101" s="1026"/>
      <c r="D101" s="407">
        <v>1</v>
      </c>
      <c r="E101" s="401" t="s">
        <v>448</v>
      </c>
      <c r="F101" s="401" t="s">
        <v>449</v>
      </c>
      <c r="G101" s="382" t="s">
        <v>453</v>
      </c>
      <c r="H101" s="123"/>
      <c r="I101" s="7"/>
      <c r="J101" s="7"/>
      <c r="K101" s="7"/>
      <c r="L101" s="5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</row>
    <row r="102" spans="1:26" ht="39">
      <c r="A102" s="1048"/>
      <c r="B102" s="1094"/>
      <c r="C102" s="1026"/>
      <c r="D102" s="407">
        <v>2</v>
      </c>
      <c r="E102" s="408" t="s">
        <v>450</v>
      </c>
      <c r="F102" s="408" t="s">
        <v>451</v>
      </c>
      <c r="G102" s="382" t="s">
        <v>454</v>
      </c>
      <c r="H102" s="123"/>
      <c r="I102" s="7"/>
      <c r="J102" s="7"/>
      <c r="K102" s="7"/>
      <c r="L102" s="5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</row>
    <row r="103" spans="1:26" ht="39">
      <c r="A103" s="1048"/>
      <c r="B103" s="1094"/>
      <c r="C103" s="1026"/>
      <c r="D103" s="407">
        <v>3</v>
      </c>
      <c r="E103" s="408" t="s">
        <v>452</v>
      </c>
      <c r="F103" s="382" t="s">
        <v>456</v>
      </c>
      <c r="G103" s="382" t="s">
        <v>455</v>
      </c>
      <c r="H103" s="7"/>
      <c r="I103" s="7"/>
      <c r="J103" s="7"/>
      <c r="K103" s="7"/>
      <c r="L103" s="5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</row>
    <row r="104" spans="1:26">
      <c r="A104" s="135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5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>
      <c r="A105" s="135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5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5.75" customHeight="1">
      <c r="A106" s="135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5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5.75" customHeight="1">
      <c r="A107" s="135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5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 customHeight="1">
      <c r="A108" s="135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5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 customHeight="1">
      <c r="A109" s="135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5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 customHeight="1">
      <c r="A110" s="135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5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 customHeight="1">
      <c r="A111" s="135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 customHeight="1">
      <c r="A112" s="135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5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 customHeight="1">
      <c r="A113" s="135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5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 customHeight="1">
      <c r="A114" s="135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5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 customHeight="1">
      <c r="A115" s="135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5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 customHeight="1">
      <c r="A116" s="135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5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 customHeight="1">
      <c r="A117" s="135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5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 customHeight="1">
      <c r="A118" s="135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5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 customHeight="1">
      <c r="A119" s="135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5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 customHeight="1">
      <c r="A120" s="135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5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 customHeight="1">
      <c r="A121" s="135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5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 customHeight="1">
      <c r="A122" s="135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5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 customHeight="1">
      <c r="A123" s="135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5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 customHeight="1">
      <c r="A124" s="135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5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 customHeight="1">
      <c r="A125" s="135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5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 customHeight="1">
      <c r="A126" s="135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5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 customHeight="1">
      <c r="A127" s="135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5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 customHeight="1">
      <c r="A128" s="135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5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135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5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135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5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135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5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 customHeight="1">
      <c r="A132" s="135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5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135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5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135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5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135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5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135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5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 customHeight="1">
      <c r="A137" s="135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5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 customHeight="1">
      <c r="A138" s="135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5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 customHeight="1">
      <c r="A139" s="135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5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 customHeight="1">
      <c r="A140" s="135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5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 customHeight="1">
      <c r="A141" s="135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5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 customHeight="1">
      <c r="A142" s="135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5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 customHeight="1">
      <c r="A143" s="135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5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 customHeight="1">
      <c r="A144" s="135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5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 customHeight="1">
      <c r="A145" s="135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5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 customHeight="1">
      <c r="A146" s="135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5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 customHeight="1">
      <c r="A147" s="135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5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 customHeight="1">
      <c r="A148" s="135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5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 customHeight="1">
      <c r="A149" s="135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5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 customHeight="1">
      <c r="A150" s="135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5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 customHeight="1">
      <c r="A151" s="135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5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 customHeight="1">
      <c r="A152" s="135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5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 customHeight="1">
      <c r="A153" s="135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5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 customHeight="1">
      <c r="A154" s="135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5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 customHeight="1">
      <c r="A155" s="135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5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 customHeight="1">
      <c r="A156" s="135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5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 customHeight="1">
      <c r="A157" s="135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5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 customHeight="1">
      <c r="A158" s="135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5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 customHeight="1">
      <c r="A159" s="135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5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 customHeight="1">
      <c r="A160" s="135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5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 customHeight="1">
      <c r="A161" s="135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5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 customHeight="1">
      <c r="A162" s="135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5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 customHeight="1">
      <c r="A163" s="135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5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 customHeight="1">
      <c r="A164" s="135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5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 customHeight="1">
      <c r="A165" s="135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5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 customHeight="1">
      <c r="A166" s="135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5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 customHeight="1">
      <c r="A167" s="135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5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 customHeight="1">
      <c r="A168" s="135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5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 customHeight="1">
      <c r="A169" s="135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5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 customHeight="1">
      <c r="A170" s="135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5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 customHeight="1">
      <c r="A171" s="135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5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 customHeight="1">
      <c r="A172" s="135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5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 customHeight="1">
      <c r="A173" s="135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5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 customHeight="1">
      <c r="A174" s="135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5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 customHeight="1">
      <c r="A175" s="135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5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 customHeight="1">
      <c r="A176" s="135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5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 customHeight="1">
      <c r="A177" s="135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5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 customHeight="1">
      <c r="A178" s="135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5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 customHeight="1">
      <c r="A179" s="135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5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 customHeight="1">
      <c r="A180" s="135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5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 customHeight="1">
      <c r="A181" s="135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5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 customHeight="1">
      <c r="A182" s="135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5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 customHeight="1">
      <c r="A183" s="135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5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 customHeight="1">
      <c r="A184" s="135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5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 customHeight="1">
      <c r="A185" s="135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5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 customHeight="1">
      <c r="A186" s="135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5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 customHeight="1">
      <c r="A187" s="135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5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 customHeight="1">
      <c r="A188" s="135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5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 customHeight="1">
      <c r="A189" s="135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5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 customHeight="1">
      <c r="A190" s="135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5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 customHeight="1">
      <c r="A191" s="135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5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 customHeight="1">
      <c r="A192" s="135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5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 customHeight="1">
      <c r="A193" s="135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5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 customHeight="1">
      <c r="A194" s="135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5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 customHeight="1">
      <c r="A195" s="135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5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 customHeight="1">
      <c r="A196" s="135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5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 customHeight="1">
      <c r="A197" s="135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5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 customHeight="1">
      <c r="A198" s="135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5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 customHeight="1">
      <c r="A199" s="135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5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 customHeight="1">
      <c r="A200" s="135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5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 customHeight="1">
      <c r="A201" s="135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5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 customHeight="1">
      <c r="A202" s="135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5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 customHeight="1">
      <c r="A203" s="135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5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 customHeight="1">
      <c r="A204" s="135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5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 customHeight="1">
      <c r="A205" s="135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5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 customHeight="1">
      <c r="A206" s="135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5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 customHeight="1">
      <c r="A207" s="135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5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 customHeight="1">
      <c r="A208" s="135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5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 customHeight="1">
      <c r="A209" s="135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5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 customHeight="1">
      <c r="A210" s="135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5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 customHeight="1">
      <c r="A211" s="135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5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 customHeight="1">
      <c r="A212" s="135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5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 customHeight="1">
      <c r="A213" s="135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5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 customHeight="1">
      <c r="A214" s="135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5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 customHeight="1">
      <c r="A215" s="135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5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 customHeight="1">
      <c r="A216" s="135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5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 customHeight="1">
      <c r="A217" s="135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5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 customHeight="1">
      <c r="A218" s="135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5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 customHeight="1">
      <c r="A219" s="135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5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 customHeight="1">
      <c r="A220" s="135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5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 customHeight="1">
      <c r="A221" s="135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5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 customHeight="1">
      <c r="A222" s="135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5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 customHeight="1">
      <c r="A223" s="135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5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 customHeight="1">
      <c r="A224" s="135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5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 customHeight="1">
      <c r="A225" s="135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5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 customHeight="1">
      <c r="A226" s="135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5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 customHeight="1">
      <c r="A227" s="135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5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 customHeight="1">
      <c r="A228" s="135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5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 customHeight="1">
      <c r="A229" s="135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5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 customHeight="1">
      <c r="A230" s="135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5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 customHeight="1">
      <c r="A231" s="135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5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 customHeight="1">
      <c r="A232" s="135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5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 customHeight="1">
      <c r="A233" s="135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5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 customHeight="1">
      <c r="A234" s="135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5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 customHeight="1">
      <c r="A235" s="135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5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 customHeight="1">
      <c r="A236" s="135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5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>
      <c r="A237" s="135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5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 customHeight="1">
      <c r="A238" s="135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5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 customHeight="1">
      <c r="A239" s="135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5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 customHeight="1">
      <c r="A240" s="135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5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 customHeight="1">
      <c r="A241" s="135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5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 customHeight="1">
      <c r="A242" s="135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5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 customHeight="1">
      <c r="A243" s="135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5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 customHeight="1">
      <c r="A244" s="135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5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 customHeight="1">
      <c r="A245" s="135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5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>
      <c r="A246" s="135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5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 customHeight="1">
      <c r="A247" s="135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5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 customHeight="1">
      <c r="A248" s="135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5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 customHeight="1">
      <c r="A249" s="135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5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 customHeight="1">
      <c r="A250" s="135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5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 customHeight="1">
      <c r="A251" s="135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5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 customHeight="1">
      <c r="A252" s="135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5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 customHeight="1">
      <c r="A253" s="135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5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 customHeight="1">
      <c r="A254" s="135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5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 customHeight="1">
      <c r="A255" s="135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5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 customHeight="1">
      <c r="A256" s="135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5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 customHeight="1">
      <c r="A257" s="135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5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 customHeight="1">
      <c r="A258" s="135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5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 customHeight="1">
      <c r="A259" s="135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5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 customHeight="1">
      <c r="A260" s="135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5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 customHeight="1">
      <c r="A261" s="135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5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 customHeight="1">
      <c r="A262" s="135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5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 customHeight="1">
      <c r="A263" s="135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5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 customHeight="1">
      <c r="A264" s="135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5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 customHeight="1">
      <c r="A265" s="135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5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 customHeight="1">
      <c r="A266" s="135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5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 customHeight="1">
      <c r="A267" s="135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5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 customHeight="1">
      <c r="A268" s="135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5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 customHeight="1">
      <c r="A269" s="135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5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 customHeight="1">
      <c r="A270" s="135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5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 customHeight="1">
      <c r="A271" s="135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5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 customHeight="1">
      <c r="A272" s="135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5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 customHeight="1">
      <c r="A273" s="135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5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 customHeight="1">
      <c r="A274" s="135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5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 customHeight="1">
      <c r="A275" s="135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5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>
      <c r="A276" s="135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5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>
      <c r="A277" s="135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5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>
      <c r="A278" s="135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5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>
      <c r="A279" s="135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5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>
      <c r="A280" s="135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5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>
      <c r="A281" s="135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5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>
      <c r="A282" s="135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5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>
      <c r="A283" s="135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5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>
      <c r="A284" s="135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5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>
      <c r="A285" s="135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5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>
      <c r="A286" s="135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5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>
      <c r="A287" s="135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5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>
      <c r="A288" s="135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5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>
      <c r="A289" s="135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5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>
      <c r="A290" s="135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5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>
      <c r="A291" s="135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5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>
      <c r="A292" s="135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5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>
      <c r="A293" s="135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5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>
      <c r="A294" s="135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5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>
      <c r="A295" s="135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5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>
      <c r="A296" s="135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5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>
      <c r="A297" s="135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5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>
      <c r="A298" s="135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5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>
      <c r="A299" s="135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5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>
      <c r="A300" s="135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5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>
      <c r="A301" s="135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5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>
      <c r="A302" s="135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5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>
      <c r="A303" s="135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5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>
      <c r="A304" s="135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5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>
      <c r="A305" s="135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5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>
      <c r="A306" s="135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5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>
      <c r="A307" s="135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5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>
      <c r="A308" s="135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5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>
      <c r="A309" s="135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5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>
      <c r="A310" s="135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5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>
      <c r="A311" s="135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5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>
      <c r="A312" s="135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5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>
      <c r="A313" s="135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5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>
      <c r="A314" s="135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5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>
      <c r="A315" s="135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5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>
      <c r="A316" s="135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5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>
      <c r="A317" s="135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5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>
      <c r="A318" s="135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5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>
      <c r="A319" s="135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5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>
      <c r="A320" s="135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5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>
      <c r="A321" s="135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5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>
      <c r="A322" s="135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5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>
      <c r="A323" s="135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5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>
      <c r="A324" s="135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5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>
      <c r="A325" s="135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5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>
      <c r="A326" s="135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5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>
      <c r="A327" s="135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5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>
      <c r="A328" s="135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5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>
      <c r="A329" s="135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5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>
      <c r="A330" s="135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5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>
      <c r="A331" s="135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5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>
      <c r="A332" s="135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5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>
      <c r="A333" s="135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5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>
      <c r="A334" s="135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5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>
      <c r="A335" s="135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5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>
      <c r="A336" s="135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5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>
      <c r="A337" s="135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5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>
      <c r="A338" s="135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5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>
      <c r="A339" s="135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5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>
      <c r="A340" s="135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5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>
      <c r="A341" s="135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5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>
      <c r="A342" s="135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5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>
      <c r="A343" s="135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5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>
      <c r="A344" s="135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5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>
      <c r="A345" s="135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5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>
      <c r="A346" s="135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5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>
      <c r="A347" s="135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5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>
      <c r="A348" s="135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5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>
      <c r="A349" s="135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5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>
      <c r="A350" s="135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5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>
      <c r="A351" s="135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5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>
      <c r="A352" s="135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5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>
      <c r="A353" s="135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5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>
      <c r="A354" s="135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5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>
      <c r="A355" s="135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5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>
      <c r="A356" s="135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5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>
      <c r="A357" s="135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5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>
      <c r="A358" s="135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5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>
      <c r="A359" s="135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5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>
      <c r="A360" s="135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5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>
      <c r="A361" s="135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5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>
      <c r="A362" s="135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5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>
      <c r="A363" s="135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5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>
      <c r="A364" s="135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5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>
      <c r="A365" s="135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5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>
      <c r="A366" s="135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5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>
      <c r="A367" s="135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5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>
      <c r="A368" s="135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5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>
      <c r="A369" s="135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5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>
      <c r="A370" s="135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5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>
      <c r="A371" s="135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5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>
      <c r="A372" s="135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5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>
      <c r="A373" s="135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5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>
      <c r="A374" s="135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5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>
      <c r="A375" s="135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5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>
      <c r="A376" s="135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5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>
      <c r="A377" s="135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5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>
      <c r="A378" s="135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5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>
      <c r="A379" s="135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5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>
      <c r="A380" s="135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5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>
      <c r="A381" s="135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5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>
      <c r="A382" s="135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5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>
      <c r="A383" s="135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5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>
      <c r="A384" s="135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5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>
      <c r="A385" s="135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5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>
      <c r="A386" s="135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5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>
      <c r="A387" s="135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5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>
      <c r="A388" s="135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5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>
      <c r="A389" s="135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5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>
      <c r="A390" s="135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5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>
      <c r="A391" s="135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5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>
      <c r="A392" s="135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5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>
      <c r="A393" s="135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5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>
      <c r="A394" s="135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5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>
      <c r="A395" s="135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5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>
      <c r="A396" s="135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5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>
      <c r="A397" s="135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5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>
      <c r="A398" s="135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5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>
      <c r="A399" s="135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5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>
      <c r="A400" s="135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5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>
      <c r="A401" s="135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5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>
      <c r="A402" s="135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5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>
      <c r="A403" s="135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5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>
      <c r="A404" s="135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5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>
      <c r="A405" s="135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5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>
      <c r="A406" s="135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5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>
      <c r="A407" s="135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5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>
      <c r="A408" s="135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5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>
      <c r="A409" s="135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5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>
      <c r="A410" s="135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5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>
      <c r="A411" s="135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5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>
      <c r="A412" s="135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5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>
      <c r="A413" s="135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5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>
      <c r="A414" s="135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5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>
      <c r="A415" s="135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5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>
      <c r="A416" s="135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5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>
      <c r="A417" s="135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5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>
      <c r="A418" s="135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5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>
      <c r="A419" s="135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5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>
      <c r="A420" s="135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5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>
      <c r="A421" s="135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5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>
      <c r="A422" s="135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5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>
      <c r="A423" s="135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5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>
      <c r="A424" s="135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5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>
      <c r="A425" s="135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5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>
      <c r="A426" s="135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5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>
      <c r="A427" s="135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5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>
      <c r="A428" s="135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5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>
      <c r="A429" s="135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5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>
      <c r="A430" s="135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5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>
      <c r="A431" s="135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5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>
      <c r="A432" s="135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5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>
      <c r="A433" s="135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5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>
      <c r="A434" s="135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5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>
      <c r="A435" s="135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5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>
      <c r="A436" s="135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5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>
      <c r="A437" s="135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5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>
      <c r="A438" s="135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5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>
      <c r="A439" s="135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5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>
      <c r="A440" s="135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5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>
      <c r="A441" s="135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5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>
      <c r="A442" s="135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5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>
      <c r="A443" s="135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5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>
      <c r="A444" s="135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5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>
      <c r="A445" s="135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5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>
      <c r="A446" s="135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5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>
      <c r="A447" s="135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5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>
      <c r="A448" s="135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5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>
      <c r="A449" s="135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5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>
      <c r="A450" s="135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5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>
      <c r="A451" s="135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5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>
      <c r="A452" s="135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5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>
      <c r="A453" s="135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5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>
      <c r="A454" s="135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5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>
      <c r="A455" s="135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5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>
      <c r="A456" s="135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5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>
      <c r="A457" s="135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5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>
      <c r="A458" s="135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5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>
      <c r="A459" s="135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5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>
      <c r="A460" s="135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5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>
      <c r="A461" s="135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5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>
      <c r="A462" s="135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5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>
      <c r="A463" s="135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5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>
      <c r="A464" s="135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5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>
      <c r="A465" s="135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5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>
      <c r="A466" s="135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5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>
      <c r="A467" s="135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5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>
      <c r="A468" s="135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5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>
      <c r="A469" s="135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5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>
      <c r="A470" s="135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5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>
      <c r="A471" s="135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5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>
      <c r="A472" s="135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5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>
      <c r="A473" s="135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5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>
      <c r="A474" s="135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5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>
      <c r="A475" s="135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5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>
      <c r="A476" s="135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5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>
      <c r="A477" s="135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5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>
      <c r="A478" s="135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5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>
      <c r="A479" s="135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5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>
      <c r="A480" s="135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5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>
      <c r="A481" s="135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5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>
      <c r="A482" s="135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5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>
      <c r="A483" s="135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5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>
      <c r="A484" s="135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5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>
      <c r="A485" s="135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5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>
      <c r="A486" s="135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5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>
      <c r="A487" s="135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5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>
      <c r="A488" s="135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5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>
      <c r="A489" s="135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5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>
      <c r="A490" s="135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5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>
      <c r="A491" s="135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5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>
      <c r="A492" s="135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5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>
      <c r="A493" s="135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5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>
      <c r="A494" s="135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5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>
      <c r="A495" s="135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5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>
      <c r="A496" s="135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5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>
      <c r="A497" s="135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5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>
      <c r="A498" s="135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5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>
      <c r="A499" s="135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5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>
      <c r="A500" s="135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5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>
      <c r="A501" s="135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5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>
      <c r="A502" s="135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5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>
      <c r="A503" s="135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5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>
      <c r="A504" s="135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5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>
      <c r="A505" s="135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5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>
      <c r="A506" s="135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5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>
      <c r="A507" s="135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5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>
      <c r="A508" s="135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5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>
      <c r="A509" s="135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5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>
      <c r="A510" s="135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5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>
      <c r="A511" s="135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5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>
      <c r="A512" s="135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5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>
      <c r="A513" s="135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5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>
      <c r="A514" s="135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5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>
      <c r="A515" s="135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5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>
      <c r="A516" s="135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5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>
      <c r="A517" s="135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5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>
      <c r="A518" s="135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5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>
      <c r="A519" s="135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5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>
      <c r="A520" s="135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5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>
      <c r="A521" s="135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5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>
      <c r="A522" s="135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5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>
      <c r="A523" s="135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5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>
      <c r="A524" s="135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5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>
      <c r="A525" s="135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5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>
      <c r="A526" s="135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5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>
      <c r="A527" s="135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5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>
      <c r="A528" s="135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5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>
      <c r="A529" s="135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5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>
      <c r="A530" s="135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5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>
      <c r="A531" s="135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5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>
      <c r="A532" s="135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5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>
      <c r="A533" s="135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5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>
      <c r="A534" s="135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5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>
      <c r="A535" s="135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5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>
      <c r="A536" s="135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5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>
      <c r="A537" s="135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5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>
      <c r="A538" s="135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5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>
      <c r="A539" s="135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5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>
      <c r="A540" s="135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5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>
      <c r="A541" s="135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5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>
      <c r="A542" s="135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5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>
      <c r="A543" s="135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5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>
      <c r="A544" s="135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5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>
      <c r="A545" s="135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5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>
      <c r="A546" s="135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5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>
      <c r="A547" s="135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5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>
      <c r="A548" s="135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5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>
      <c r="A549" s="135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5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>
      <c r="A550" s="135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5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>
      <c r="A551" s="135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5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>
      <c r="A552" s="135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5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>
      <c r="A553" s="135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5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>
      <c r="A554" s="135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5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>
      <c r="A555" s="135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5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>
      <c r="A556" s="135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5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>
      <c r="A557" s="135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5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>
      <c r="A558" s="135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5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>
      <c r="A559" s="135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5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>
      <c r="A560" s="135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5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>
      <c r="A561" s="135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5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>
      <c r="A562" s="135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5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>
      <c r="A563" s="135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5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>
      <c r="A564" s="135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5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>
      <c r="A565" s="135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5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>
      <c r="A566" s="135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5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>
      <c r="A567" s="135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5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>
      <c r="A568" s="135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5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>
      <c r="A569" s="135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5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>
      <c r="A570" s="135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5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>
      <c r="A571" s="135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5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>
      <c r="A572" s="135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5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>
      <c r="A573" s="135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5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>
      <c r="A574" s="135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5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>
      <c r="A575" s="135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5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>
      <c r="A576" s="135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5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>
      <c r="A577" s="135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5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>
      <c r="A578" s="135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5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>
      <c r="A579" s="135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5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>
      <c r="A580" s="135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5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>
      <c r="A581" s="135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5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>
      <c r="A582" s="135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5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>
      <c r="A583" s="135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5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>
      <c r="A584" s="135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5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>
      <c r="A585" s="135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5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>
      <c r="A586" s="135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5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>
      <c r="A587" s="135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5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>
      <c r="A588" s="135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5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>
      <c r="A589" s="135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5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>
      <c r="A590" s="135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5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>
      <c r="A591" s="135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5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>
      <c r="A592" s="135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5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>
      <c r="A593" s="135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5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>
      <c r="A594" s="135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5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>
      <c r="A595" s="135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5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>
      <c r="A596" s="135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5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>
      <c r="A597" s="135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5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>
      <c r="A598" s="135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5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>
      <c r="A599" s="135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5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>
      <c r="A600" s="135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5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>
      <c r="A601" s="135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5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>
      <c r="A602" s="135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5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>
      <c r="A603" s="135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5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>
      <c r="A604" s="135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5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>
      <c r="A605" s="135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5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>
      <c r="A606" s="135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5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>
      <c r="A607" s="135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5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>
      <c r="A608" s="135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5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>
      <c r="A609" s="135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5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>
      <c r="A610" s="135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5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>
      <c r="A611" s="135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5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>
      <c r="A612" s="135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5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>
      <c r="A613" s="135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5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>
      <c r="A614" s="135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5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>
      <c r="A615" s="135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5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>
      <c r="A616" s="135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5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>
      <c r="A617" s="135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5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>
      <c r="A618" s="135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5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>
      <c r="A619" s="135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5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>
      <c r="A620" s="135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5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>
      <c r="A621" s="135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5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>
      <c r="A622" s="135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5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>
      <c r="A623" s="135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5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>
      <c r="A624" s="135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5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>
      <c r="A625" s="135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5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>
      <c r="A626" s="135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5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>
      <c r="A627" s="135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5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>
      <c r="A628" s="135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5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>
      <c r="A629" s="135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5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>
      <c r="A630" s="135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5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>
      <c r="A631" s="135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5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>
      <c r="A632" s="135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5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>
      <c r="A633" s="135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5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>
      <c r="A634" s="135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5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>
      <c r="A635" s="135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5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>
      <c r="A636" s="135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5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>
      <c r="A637" s="135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5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>
      <c r="A638" s="135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5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>
      <c r="A639" s="135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5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>
      <c r="A640" s="135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5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>
      <c r="A641" s="135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5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>
      <c r="A642" s="135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5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>
      <c r="A643" s="135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5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>
      <c r="A644" s="135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5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>
      <c r="A645" s="135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5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>
      <c r="A646" s="135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5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>
      <c r="A647" s="135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5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>
      <c r="A648" s="135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5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>
      <c r="A649" s="135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5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>
      <c r="A650" s="135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5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>
      <c r="A651" s="135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5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>
      <c r="A652" s="135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5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>
      <c r="A653" s="135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5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>
      <c r="A654" s="135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5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>
      <c r="A655" s="135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5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>
      <c r="A656" s="135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5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>
      <c r="A657" s="135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5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>
      <c r="A658" s="135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5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>
      <c r="A659" s="135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5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>
      <c r="A660" s="135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5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>
      <c r="A661" s="135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5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>
      <c r="A662" s="135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5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>
      <c r="A663" s="135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5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>
      <c r="A664" s="135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5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>
      <c r="A665" s="135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5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>
      <c r="A666" s="135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5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>
      <c r="A667" s="135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5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>
      <c r="A668" s="135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5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>
      <c r="A669" s="135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5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>
      <c r="A670" s="135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5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>
      <c r="A671" s="135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5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>
      <c r="A672" s="135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5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>
      <c r="A673" s="135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5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>
      <c r="A674" s="135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5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>
      <c r="A675" s="135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5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>
      <c r="A676" s="135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5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>
      <c r="A677" s="135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5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>
      <c r="A678" s="135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5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>
      <c r="A679" s="135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5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>
      <c r="A680" s="135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5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>
      <c r="A681" s="135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5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>
      <c r="A682" s="135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5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>
      <c r="A683" s="135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5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>
      <c r="A684" s="135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5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>
      <c r="A685" s="135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5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>
      <c r="A686" s="135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5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>
      <c r="A687" s="135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5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>
      <c r="A688" s="135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5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>
      <c r="A689" s="135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5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>
      <c r="A690" s="135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5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>
      <c r="A691" s="135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5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>
      <c r="A692" s="135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5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>
      <c r="A693" s="135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5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>
      <c r="A694" s="135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5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>
      <c r="A695" s="135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5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>
      <c r="A696" s="135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5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>
      <c r="A697" s="135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5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>
      <c r="A698" s="135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5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>
      <c r="A699" s="135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5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>
      <c r="A700" s="135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5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>
      <c r="A701" s="135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5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>
      <c r="A702" s="135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5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>
      <c r="A703" s="135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5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>
      <c r="A704" s="135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5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>
      <c r="A705" s="135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5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>
      <c r="A706" s="135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5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>
      <c r="A707" s="135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5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>
      <c r="A708" s="135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5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>
      <c r="A709" s="135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5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>
      <c r="A710" s="135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5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>
      <c r="A711" s="135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5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>
      <c r="A712" s="135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5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>
      <c r="A713" s="135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5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>
      <c r="A714" s="135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5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>
      <c r="A715" s="135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5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>
      <c r="A716" s="135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5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>
      <c r="A717" s="135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5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>
      <c r="A718" s="135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5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>
      <c r="A719" s="135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5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>
      <c r="A720" s="135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5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>
      <c r="A721" s="135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5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>
      <c r="A722" s="135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5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>
      <c r="A723" s="135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5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>
      <c r="A724" s="135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5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>
      <c r="A725" s="135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5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>
      <c r="A726" s="135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5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>
      <c r="A727" s="135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5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>
      <c r="A728" s="135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5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>
      <c r="A729" s="135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5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>
      <c r="A730" s="135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5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>
      <c r="A731" s="135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5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>
      <c r="A732" s="135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5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>
      <c r="A733" s="135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5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>
      <c r="A734" s="135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5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>
      <c r="A735" s="135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5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>
      <c r="A736" s="135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5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>
      <c r="A737" s="135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5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>
      <c r="A738" s="135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5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>
      <c r="A739" s="135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5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>
      <c r="A740" s="135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5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>
      <c r="A741" s="135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5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>
      <c r="A742" s="135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5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>
      <c r="A743" s="135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5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>
      <c r="A744" s="135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5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>
      <c r="A745" s="135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5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>
      <c r="A746" s="135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5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>
      <c r="A747" s="135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5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>
      <c r="A748" s="135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5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>
      <c r="A749" s="135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5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>
      <c r="A750" s="135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5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>
      <c r="A751" s="135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5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>
      <c r="A752" s="135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5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>
      <c r="A753" s="135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5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>
      <c r="A754" s="135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5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>
      <c r="A755" s="135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5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>
      <c r="A756" s="135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5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>
      <c r="A757" s="135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5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>
      <c r="A758" s="135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5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>
      <c r="A759" s="135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5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>
      <c r="A760" s="135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5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>
      <c r="A761" s="135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5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>
      <c r="A762" s="135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5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>
      <c r="A763" s="135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5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>
      <c r="A764" s="135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5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>
      <c r="A765" s="135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5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>
      <c r="A766" s="135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5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>
      <c r="A767" s="135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5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>
      <c r="A768" s="135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5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>
      <c r="A769" s="135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5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>
      <c r="A770" s="135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5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>
      <c r="A771" s="135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5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>
      <c r="A772" s="135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5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>
      <c r="A773" s="135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5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>
      <c r="A774" s="135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5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>
      <c r="A775" s="135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5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>
      <c r="A776" s="135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5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>
      <c r="A777" s="135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5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>
      <c r="A778" s="135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5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>
      <c r="A779" s="135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5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>
      <c r="A780" s="135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5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>
      <c r="A781" s="135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5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>
      <c r="A782" s="135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5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>
      <c r="A783" s="135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5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>
      <c r="A784" s="135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5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>
      <c r="A785" s="135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5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>
      <c r="A786" s="135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5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>
      <c r="A787" s="135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5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>
      <c r="A788" s="135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5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>
      <c r="A789" s="135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5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>
      <c r="A790" s="135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5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>
      <c r="A791" s="135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5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>
      <c r="A792" s="135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5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>
      <c r="A793" s="135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5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>
      <c r="A794" s="135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5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>
      <c r="A795" s="135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5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>
      <c r="A796" s="135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5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>
      <c r="A797" s="135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5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>
      <c r="A798" s="135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5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>
      <c r="A799" s="135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5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>
      <c r="A800" s="135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5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>
      <c r="A801" s="135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5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>
      <c r="A802" s="135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5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>
      <c r="A803" s="135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5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>
      <c r="A804" s="135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5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>
      <c r="A805" s="135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5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>
      <c r="A806" s="135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5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>
      <c r="A807" s="135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5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>
      <c r="A808" s="135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5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>
      <c r="A809" s="135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5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>
      <c r="A810" s="135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5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>
      <c r="A811" s="135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5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>
      <c r="A812" s="135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5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>
      <c r="A813" s="135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5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>
      <c r="A814" s="135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5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>
      <c r="A815" s="135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5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>
      <c r="A816" s="135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5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>
      <c r="A817" s="135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5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>
      <c r="A818" s="135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5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>
      <c r="A819" s="135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5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>
      <c r="A820" s="135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5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>
      <c r="A821" s="135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5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>
      <c r="A822" s="135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5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>
      <c r="A823" s="135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5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>
      <c r="A824" s="135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5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>
      <c r="A825" s="135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5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>
      <c r="A826" s="135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5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>
      <c r="A827" s="135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5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>
      <c r="A828" s="135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5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>
      <c r="A829" s="135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5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>
      <c r="A830" s="135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5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>
      <c r="A831" s="135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5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>
      <c r="A832" s="135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5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>
      <c r="A833" s="135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5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>
      <c r="A834" s="135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5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>
      <c r="A835" s="135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5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>
      <c r="A836" s="135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5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>
      <c r="A837" s="135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5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>
      <c r="A838" s="135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5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>
      <c r="A839" s="135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5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>
      <c r="A840" s="135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5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>
      <c r="A841" s="135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5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>
      <c r="A842" s="135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5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>
      <c r="A843" s="135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5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>
      <c r="A844" s="135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5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>
      <c r="A845" s="135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5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>
      <c r="A846" s="135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5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>
      <c r="A847" s="135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5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>
      <c r="A848" s="135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5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>
      <c r="A849" s="135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5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>
      <c r="A850" s="135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5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>
      <c r="A851" s="135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5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>
      <c r="A852" s="135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5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>
      <c r="A853" s="135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5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>
      <c r="A854" s="135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5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>
      <c r="A855" s="135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5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>
      <c r="A856" s="135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5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>
      <c r="A857" s="135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5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>
      <c r="A858" s="135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5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>
      <c r="A859" s="135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5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>
      <c r="A860" s="135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5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>
      <c r="A861" s="135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5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>
      <c r="A862" s="135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5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>
      <c r="A863" s="135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5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>
      <c r="A864" s="135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5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>
      <c r="A865" s="135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5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>
      <c r="A866" s="135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5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>
      <c r="A867" s="135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5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>
      <c r="A868" s="135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5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>
      <c r="A869" s="135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5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>
      <c r="A870" s="135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5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>
      <c r="A871" s="135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5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>
      <c r="A872" s="135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5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>
      <c r="A873" s="135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5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>
      <c r="A874" s="135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5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>
      <c r="A875" s="135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5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>
      <c r="A876" s="135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5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>
      <c r="A877" s="135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5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>
      <c r="A878" s="135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5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>
      <c r="A879" s="135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5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>
      <c r="A880" s="135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5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>
      <c r="A881" s="135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5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>
      <c r="A882" s="135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5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>
      <c r="A883" s="135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5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>
      <c r="A884" s="135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5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>
      <c r="A885" s="135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5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>
      <c r="A886" s="135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5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>
      <c r="A887" s="135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5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>
      <c r="A888" s="135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5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>
      <c r="A889" s="135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5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>
      <c r="A890" s="135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5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>
      <c r="A891" s="135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5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>
      <c r="A892" s="135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5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>
      <c r="A893" s="135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5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>
      <c r="A894" s="135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5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>
      <c r="A895" s="135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5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>
      <c r="A896" s="135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5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>
      <c r="A897" s="135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5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>
      <c r="A898" s="135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5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>
      <c r="A899" s="135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5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>
      <c r="A900" s="135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5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>
      <c r="A901" s="135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5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>
      <c r="A902" s="135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5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>
      <c r="A903" s="135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5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>
      <c r="A904" s="135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5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>
      <c r="A905" s="135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5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>
      <c r="A906" s="135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5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>
      <c r="A907" s="135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5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>
      <c r="A908" s="135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5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>
      <c r="A909" s="135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5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>
      <c r="A910" s="135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5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>
      <c r="A911" s="135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5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>
      <c r="A912" s="135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5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>
      <c r="A913" s="135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5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>
      <c r="A914" s="135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5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>
      <c r="A915" s="135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5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>
      <c r="A916" s="135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5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>
      <c r="A917" s="135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5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>
      <c r="A918" s="135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5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>
      <c r="A919" s="135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5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>
      <c r="A920" s="135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5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>
      <c r="A921" s="135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5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>
      <c r="A922" s="135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5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>
      <c r="A923" s="135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5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>
      <c r="A924" s="135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5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>
      <c r="A925" s="135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5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>
      <c r="A926" s="135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5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>
      <c r="A927" s="135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5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>
      <c r="A928" s="135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5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>
      <c r="A929" s="135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5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>
      <c r="A930" s="135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5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>
      <c r="A931" s="135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5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>
      <c r="A932" s="135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5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>
      <c r="A933" s="135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5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>
      <c r="A934" s="135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5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>
      <c r="A935" s="135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5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>
      <c r="A936" s="135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5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>
      <c r="A937" s="135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5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>
      <c r="A938" s="135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5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>
      <c r="A939" s="135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5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>
      <c r="A940" s="135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5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>
      <c r="A941" s="135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5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>
      <c r="A942" s="135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5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>
      <c r="A943" s="135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5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>
      <c r="A944" s="135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5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>
      <c r="A945" s="135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5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>
      <c r="A946" s="135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5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>
      <c r="A947" s="135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5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>
      <c r="A948" s="135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5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>
      <c r="A949" s="135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5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>
      <c r="A950" s="135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5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>
      <c r="A951" s="135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5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>
      <c r="A952" s="135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5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>
      <c r="A953" s="135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5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>
      <c r="A954" s="135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5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>
      <c r="A955" s="135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5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>
      <c r="A956" s="135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5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>
      <c r="A957" s="135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5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>
      <c r="A958" s="135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5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>
      <c r="A959" s="135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5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>
      <c r="A960" s="135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5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>
      <c r="A961" s="135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5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>
      <c r="A962" s="135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5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>
      <c r="A963" s="135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5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>
      <c r="A964" s="135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5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>
      <c r="A965" s="135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5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>
      <c r="A966" s="135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5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>
      <c r="A967" s="135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5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>
      <c r="A968" s="135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5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>
      <c r="A969" s="135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5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>
      <c r="A970" s="135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5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>
      <c r="A971" s="135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5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>
      <c r="A972" s="135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5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>
      <c r="A973" s="135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5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>
      <c r="A974" s="135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5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>
      <c r="A975" s="135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5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>
      <c r="A976" s="135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5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>
      <c r="A977" s="135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5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>
      <c r="A978" s="135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5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>
      <c r="A979" s="135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5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>
      <c r="A980" s="135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5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>
      <c r="A981" s="135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5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>
      <c r="A982" s="135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5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>
      <c r="A983" s="135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5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>
      <c r="A984" s="135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5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>
      <c r="A985" s="135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5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>
      <c r="A986" s="135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5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>
      <c r="A987" s="135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5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>
      <c r="A988" s="135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5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>
      <c r="A989" s="135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5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>
      <c r="A990" s="135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5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>
      <c r="A991" s="135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5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>
      <c r="A992" s="135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5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>
      <c r="A993" s="135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5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>
      <c r="A994" s="135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5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>
      <c r="A995" s="135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5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5.75" customHeight="1">
      <c r="A996" s="135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5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5.75" customHeight="1">
      <c r="A997" s="135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5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5.75" customHeight="1">
      <c r="A998" s="135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5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5.75" customHeight="1">
      <c r="A999" s="135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5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5.75" customHeight="1">
      <c r="A1000" s="135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5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 spans="1:26" ht="15.75" customHeight="1">
      <c r="A1001" s="135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5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 spans="1:26" ht="15.75" customHeight="1">
      <c r="A1002" s="135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5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</row>
    <row r="1003" spans="1:26" ht="15.75" customHeight="1">
      <c r="A1003" s="135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5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</row>
    <row r="1004" spans="1:26" ht="15.75" customHeight="1">
      <c r="A1004" s="135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5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</row>
    <row r="1005" spans="1:26" ht="15.75" customHeight="1">
      <c r="A1005" s="135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5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</row>
    <row r="1006" spans="1:26" ht="15.75" customHeight="1">
      <c r="A1006" s="135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5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</row>
    <row r="1007" spans="1:26" ht="15.75" customHeight="1">
      <c r="A1007" s="135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5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</row>
    <row r="1008" spans="1:26" ht="15.75" customHeight="1">
      <c r="A1008" s="135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5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</row>
    <row r="1009" spans="1:26" ht="15.75" customHeight="1">
      <c r="A1009" s="135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5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</row>
    <row r="1010" spans="1:26" ht="15.75" customHeight="1">
      <c r="A1010" s="135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5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</row>
    <row r="1011" spans="1:26" ht="15.75" customHeight="1">
      <c r="A1011" s="135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5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</row>
    <row r="1012" spans="1:26" ht="15.75" customHeight="1">
      <c r="A1012" s="135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5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</row>
    <row r="1013" spans="1:26" ht="15.75" customHeight="1">
      <c r="A1013" s="135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5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</row>
    <row r="1014" spans="1:26" ht="15.75" customHeight="1">
      <c r="A1014" s="135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5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</row>
    <row r="1015" spans="1:26" ht="15.75" customHeight="1">
      <c r="A1015" s="135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5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</row>
    <row r="1016" spans="1:26" ht="15.75" customHeight="1">
      <c r="A1016" s="135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5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</row>
    <row r="1017" spans="1:26" ht="15.75" customHeight="1">
      <c r="A1017" s="135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5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</row>
    <row r="1018" spans="1:26" ht="15.75" customHeight="1">
      <c r="A1018" s="135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5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</row>
    <row r="1019" spans="1:26" ht="15.75" customHeight="1">
      <c r="A1019" s="135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5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</row>
    <row r="1020" spans="1:26" ht="15.75" customHeight="1">
      <c r="A1020" s="135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5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</row>
    <row r="1021" spans="1:26" ht="15.75" customHeight="1">
      <c r="A1021" s="135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5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</row>
    <row r="1022" spans="1:26" ht="15.75" customHeight="1">
      <c r="A1022" s="135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5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</row>
    <row r="1023" spans="1:26" ht="15.75" customHeight="1">
      <c r="A1023" s="135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5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</row>
    <row r="1024" spans="1:26" ht="15.75" customHeight="1">
      <c r="A1024" s="135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5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</row>
    <row r="1025" spans="1:26" ht="15.75" customHeight="1">
      <c r="A1025" s="135"/>
      <c r="B1025" s="7"/>
      <c r="C1025" s="7"/>
      <c r="D1025" s="7"/>
      <c r="E1025" s="7"/>
      <c r="F1025" s="7"/>
      <c r="G1025" s="7"/>
      <c r="J1025" s="7"/>
      <c r="K1025" s="7"/>
      <c r="L1025" s="7"/>
      <c r="M1025" s="7"/>
      <c r="N1025" s="5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</row>
  </sheetData>
  <mergeCells count="161">
    <mergeCell ref="A1:XFD1"/>
    <mergeCell ref="A2:E2"/>
    <mergeCell ref="A40:M40"/>
    <mergeCell ref="A45:F45"/>
    <mergeCell ref="A64:G64"/>
    <mergeCell ref="A89:G89"/>
    <mergeCell ref="A96:A98"/>
    <mergeCell ref="B96:B98"/>
    <mergeCell ref="C96:C98"/>
    <mergeCell ref="D90:G90"/>
    <mergeCell ref="K60:M60"/>
    <mergeCell ref="K61:M61"/>
    <mergeCell ref="K62:M62"/>
    <mergeCell ref="K63:M63"/>
    <mergeCell ref="C33:C39"/>
    <mergeCell ref="F60:G60"/>
    <mergeCell ref="F61:G61"/>
    <mergeCell ref="F62:G62"/>
    <mergeCell ref="F63:G63"/>
    <mergeCell ref="J35:M35"/>
    <mergeCell ref="J33:M33"/>
    <mergeCell ref="F33:G33"/>
    <mergeCell ref="H33:I33"/>
    <mergeCell ref="J36:M36"/>
    <mergeCell ref="J37:M37"/>
    <mergeCell ref="J38:M38"/>
    <mergeCell ref="J39:M39"/>
    <mergeCell ref="D59:M59"/>
    <mergeCell ref="H37:I37"/>
    <mergeCell ref="D52:F52"/>
    <mergeCell ref="D53:F53"/>
    <mergeCell ref="D42:F42"/>
    <mergeCell ref="D43:F43"/>
    <mergeCell ref="D46:F46"/>
    <mergeCell ref="B100:B103"/>
    <mergeCell ref="A100:A103"/>
    <mergeCell ref="C77:C81"/>
    <mergeCell ref="C82:C88"/>
    <mergeCell ref="B82:B88"/>
    <mergeCell ref="A82:A88"/>
    <mergeCell ref="C91:C95"/>
    <mergeCell ref="B91:B95"/>
    <mergeCell ref="A91:A95"/>
    <mergeCell ref="A99:G99"/>
    <mergeCell ref="C100:C103"/>
    <mergeCell ref="E82:F82"/>
    <mergeCell ref="E83:F83"/>
    <mergeCell ref="E84:F84"/>
    <mergeCell ref="E85:F85"/>
    <mergeCell ref="E86:F86"/>
    <mergeCell ref="E87:F87"/>
    <mergeCell ref="E88:F88"/>
    <mergeCell ref="C71:C76"/>
    <mergeCell ref="D47:F47"/>
    <mergeCell ref="J5:M5"/>
    <mergeCell ref="E7:G7"/>
    <mergeCell ref="E8:G8"/>
    <mergeCell ref="E10:G10"/>
    <mergeCell ref="H5:I5"/>
    <mergeCell ref="J6:M6"/>
    <mergeCell ref="J7:M7"/>
    <mergeCell ref="J10:M10"/>
    <mergeCell ref="C4:C11"/>
    <mergeCell ref="E5:G5"/>
    <mergeCell ref="E6:G6"/>
    <mergeCell ref="H4:I4"/>
    <mergeCell ref="J4:M4"/>
    <mergeCell ref="H8:I8"/>
    <mergeCell ref="H9:I9"/>
    <mergeCell ref="H10:I10"/>
    <mergeCell ref="H11:I11"/>
    <mergeCell ref="J8:M8"/>
    <mergeCell ref="J9:M9"/>
    <mergeCell ref="J11:M11"/>
    <mergeCell ref="K30:M30"/>
    <mergeCell ref="K31:M31"/>
    <mergeCell ref="F25:G25"/>
    <mergeCell ref="K25:M25"/>
    <mergeCell ref="K29:M29"/>
    <mergeCell ref="K19:M19"/>
    <mergeCell ref="K20:M20"/>
    <mergeCell ref="F23:G23"/>
    <mergeCell ref="K21:M21"/>
    <mergeCell ref="K22:M22"/>
    <mergeCell ref="K23:M23"/>
    <mergeCell ref="F26:G26"/>
    <mergeCell ref="F27:G27"/>
    <mergeCell ref="F28:G28"/>
    <mergeCell ref="K28:M28"/>
    <mergeCell ref="F19:G19"/>
    <mergeCell ref="F31:G31"/>
    <mergeCell ref="E9:G9"/>
    <mergeCell ref="A4:A11"/>
    <mergeCell ref="E11:G11"/>
    <mergeCell ref="D41:F41"/>
    <mergeCell ref="D44:F44"/>
    <mergeCell ref="F20:G20"/>
    <mergeCell ref="F21:G21"/>
    <mergeCell ref="F22:G22"/>
    <mergeCell ref="E17:I17"/>
    <mergeCell ref="E18:I18"/>
    <mergeCell ref="C12:C18"/>
    <mergeCell ref="B4:B39"/>
    <mergeCell ref="A33:A39"/>
    <mergeCell ref="F24:G24"/>
    <mergeCell ref="F32:G32"/>
    <mergeCell ref="H36:I36"/>
    <mergeCell ref="A42:A44"/>
    <mergeCell ref="B42:B44"/>
    <mergeCell ref="C19:C32"/>
    <mergeCell ref="D34:D39"/>
    <mergeCell ref="E34:E39"/>
    <mergeCell ref="F34:G39"/>
    <mergeCell ref="A66:A70"/>
    <mergeCell ref="B66:B70"/>
    <mergeCell ref="A71:A76"/>
    <mergeCell ref="A77:A81"/>
    <mergeCell ref="A59:A63"/>
    <mergeCell ref="A47:A58"/>
    <mergeCell ref="H6:I6"/>
    <mergeCell ref="H7:I7"/>
    <mergeCell ref="E12:I12"/>
    <mergeCell ref="E13:I13"/>
    <mergeCell ref="E14:I14"/>
    <mergeCell ref="E15:I15"/>
    <mergeCell ref="E16:I16"/>
    <mergeCell ref="D68:G68"/>
    <mergeCell ref="D69:G69"/>
    <mergeCell ref="D65:G65"/>
    <mergeCell ref="D66:G66"/>
    <mergeCell ref="D67:G67"/>
    <mergeCell ref="D54:F54"/>
    <mergeCell ref="D55:F55"/>
    <mergeCell ref="D56:F56"/>
    <mergeCell ref="D57:F57"/>
    <mergeCell ref="A12:A18"/>
    <mergeCell ref="A19:A32"/>
    <mergeCell ref="D3:M3"/>
    <mergeCell ref="E4:G4"/>
    <mergeCell ref="B71:B76"/>
    <mergeCell ref="B77:B81"/>
    <mergeCell ref="D70:G70"/>
    <mergeCell ref="J34:M34"/>
    <mergeCell ref="C59:C63"/>
    <mergeCell ref="B59:B63"/>
    <mergeCell ref="D48:F48"/>
    <mergeCell ref="D49:F49"/>
    <mergeCell ref="D50:F50"/>
    <mergeCell ref="D51:F51"/>
    <mergeCell ref="B47:B58"/>
    <mergeCell ref="D58:F58"/>
    <mergeCell ref="H38:I38"/>
    <mergeCell ref="H39:I39"/>
    <mergeCell ref="H34:I34"/>
    <mergeCell ref="H35:I35"/>
    <mergeCell ref="K32:M32"/>
    <mergeCell ref="K24:M24"/>
    <mergeCell ref="K26:M26"/>
    <mergeCell ref="K27:M27"/>
    <mergeCell ref="F29:G29"/>
    <mergeCell ref="F30:G30"/>
  </mergeCells>
  <hyperlinks>
    <hyperlink ref="F97" r:id="rId1"/>
  </hyperlinks>
  <pageMargins left="0.7" right="0.7" top="0.75" bottom="0.75" header="0" footer="0"/>
  <pageSetup paperSize="9" orientation="portrait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workbookViewId="0">
      <selection activeCell="M14" sqref="M14"/>
    </sheetView>
  </sheetViews>
  <sheetFormatPr defaultColWidth="14.42578125" defaultRowHeight="15" customHeight="1"/>
  <cols>
    <col min="1" max="1" width="6" style="202" customWidth="1"/>
    <col min="2" max="2" width="30.85546875" customWidth="1"/>
    <col min="3" max="3" width="10.42578125" customWidth="1"/>
    <col min="4" max="4" width="7.140625" customWidth="1"/>
    <col min="5" max="9" width="9.140625" hidden="1" customWidth="1"/>
    <col min="10" max="26" width="9.140625" customWidth="1"/>
  </cols>
  <sheetData>
    <row r="1" spans="1:26" s="293" customFormat="1" ht="40.5" customHeight="1">
      <c r="A1" s="292" t="s">
        <v>74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</row>
    <row r="2" spans="1:26" ht="28.5" customHeight="1">
      <c r="A2" s="118" t="s">
        <v>4</v>
      </c>
      <c r="B2" s="937" t="s">
        <v>258</v>
      </c>
      <c r="C2" s="764"/>
      <c r="D2" s="764"/>
      <c r="E2" s="764"/>
      <c r="F2" s="764"/>
      <c r="G2" s="764"/>
      <c r="H2" s="764"/>
      <c r="I2" s="765"/>
      <c r="J2" s="937" t="s">
        <v>187</v>
      </c>
      <c r="K2" s="765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6.5" customHeight="1">
      <c r="A3" s="348">
        <v>1</v>
      </c>
      <c r="B3" s="1151" t="s">
        <v>484</v>
      </c>
      <c r="C3" s="894"/>
      <c r="D3" s="894"/>
      <c r="E3" s="894"/>
      <c r="F3" s="894"/>
      <c r="G3" s="894"/>
      <c r="H3" s="894"/>
      <c r="I3" s="895"/>
      <c r="J3" s="1149">
        <v>5</v>
      </c>
      <c r="K3" s="115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s="144" customFormat="1" ht="17.25" customHeight="1">
      <c r="A4" s="149" t="s">
        <v>259</v>
      </c>
      <c r="B4" s="1152" t="s">
        <v>480</v>
      </c>
      <c r="C4" s="764"/>
      <c r="D4" s="764"/>
      <c r="E4" s="764"/>
      <c r="F4" s="764"/>
      <c r="G4" s="764"/>
      <c r="H4" s="764"/>
      <c r="I4" s="765"/>
      <c r="J4" s="1148">
        <v>1</v>
      </c>
      <c r="K4" s="871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>
      <c r="A5" s="245" t="s">
        <v>260</v>
      </c>
      <c r="B5" s="1145" t="s">
        <v>481</v>
      </c>
      <c r="C5" s="1146"/>
      <c r="D5" s="1146"/>
      <c r="E5" s="1146"/>
      <c r="F5" s="1146"/>
      <c r="G5" s="1146"/>
      <c r="H5" s="1146"/>
      <c r="I5" s="1147"/>
      <c r="J5" s="1148">
        <v>2</v>
      </c>
      <c r="K5" s="87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>
      <c r="A6" s="245" t="s">
        <v>483</v>
      </c>
      <c r="B6" s="1145" t="s">
        <v>482</v>
      </c>
      <c r="C6" s="1146"/>
      <c r="D6" s="1146"/>
      <c r="E6" s="1146"/>
      <c r="F6" s="1146"/>
      <c r="G6" s="1146"/>
      <c r="H6" s="1146"/>
      <c r="I6" s="1147"/>
      <c r="J6" s="1148">
        <v>2</v>
      </c>
      <c r="K6" s="87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>
      <c r="A7" s="349">
        <v>2</v>
      </c>
      <c r="B7" s="1142" t="s">
        <v>485</v>
      </c>
      <c r="C7" s="1143"/>
      <c r="D7" s="1143"/>
      <c r="E7" s="1143"/>
      <c r="F7" s="1143"/>
      <c r="G7" s="1143"/>
      <c r="H7" s="1143"/>
      <c r="I7" s="1144"/>
      <c r="J7" s="1140">
        <f>SUM(J8:K16)</f>
        <v>41</v>
      </c>
      <c r="K7" s="114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s="144" customFormat="1">
      <c r="A8" s="350" t="s">
        <v>924</v>
      </c>
      <c r="B8" s="1137" t="s">
        <v>717</v>
      </c>
      <c r="C8" s="1138"/>
      <c r="D8" s="1138"/>
      <c r="E8" s="1138"/>
      <c r="F8" s="1138"/>
      <c r="G8" s="1138"/>
      <c r="H8" s="1138"/>
      <c r="I8" s="1139"/>
      <c r="J8" s="1148">
        <v>9</v>
      </c>
      <c r="K8" s="871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s="144" customFormat="1">
      <c r="A9" s="350" t="s">
        <v>925</v>
      </c>
      <c r="B9" s="1137" t="s">
        <v>486</v>
      </c>
      <c r="C9" s="1138"/>
      <c r="D9" s="1138"/>
      <c r="E9" s="1138"/>
      <c r="F9" s="1138"/>
      <c r="G9" s="1138"/>
      <c r="H9" s="1138"/>
      <c r="I9" s="1139"/>
      <c r="J9" s="1148">
        <v>2</v>
      </c>
      <c r="K9" s="871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s="144" customFormat="1">
      <c r="A10" s="350" t="s">
        <v>926</v>
      </c>
      <c r="B10" s="1137" t="s">
        <v>932</v>
      </c>
      <c r="C10" s="1138"/>
      <c r="D10" s="1138"/>
      <c r="E10" s="1138"/>
      <c r="F10" s="1138"/>
      <c r="G10" s="1138"/>
      <c r="H10" s="1138"/>
      <c r="I10" s="1139"/>
      <c r="J10" s="1148">
        <v>3</v>
      </c>
      <c r="K10" s="871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s="144" customFormat="1">
      <c r="A11" s="350" t="s">
        <v>927</v>
      </c>
      <c r="B11" s="1137" t="s">
        <v>933</v>
      </c>
      <c r="C11" s="1138"/>
      <c r="D11" s="1138"/>
      <c r="E11" s="1138"/>
      <c r="F11" s="1138"/>
      <c r="G11" s="1138"/>
      <c r="H11" s="1138"/>
      <c r="I11" s="1139"/>
      <c r="J11" s="1148">
        <v>2</v>
      </c>
      <c r="K11" s="871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s="144" customFormat="1">
      <c r="A12" s="350" t="s">
        <v>928</v>
      </c>
      <c r="B12" s="1137" t="s">
        <v>487</v>
      </c>
      <c r="C12" s="1138"/>
      <c r="D12" s="1138"/>
      <c r="E12" s="1138"/>
      <c r="F12" s="1138"/>
      <c r="G12" s="1138"/>
      <c r="H12" s="1138"/>
      <c r="I12" s="1139"/>
      <c r="J12" s="1148">
        <v>2</v>
      </c>
      <c r="K12" s="871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s="144" customFormat="1">
      <c r="A13" s="350" t="s">
        <v>929</v>
      </c>
      <c r="B13" s="1137" t="s">
        <v>934</v>
      </c>
      <c r="C13" s="1138"/>
      <c r="D13" s="1138"/>
      <c r="E13" s="1138"/>
      <c r="F13" s="1138"/>
      <c r="G13" s="1138"/>
      <c r="H13" s="1138"/>
      <c r="I13" s="1139"/>
      <c r="J13" s="1148">
        <v>2</v>
      </c>
      <c r="K13" s="871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s="144" customFormat="1">
      <c r="A14" s="350" t="s">
        <v>930</v>
      </c>
      <c r="B14" s="1137" t="s">
        <v>488</v>
      </c>
      <c r="C14" s="1138"/>
      <c r="D14" s="1138"/>
      <c r="E14" s="1138"/>
      <c r="F14" s="1138"/>
      <c r="G14" s="1138"/>
      <c r="H14" s="1138"/>
      <c r="I14" s="1139"/>
      <c r="J14" s="1148">
        <v>1</v>
      </c>
      <c r="K14" s="871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s="144" customFormat="1">
      <c r="A15" s="350" t="s">
        <v>930</v>
      </c>
      <c r="B15" s="1137" t="s">
        <v>489</v>
      </c>
      <c r="C15" s="1138"/>
      <c r="D15" s="1138"/>
      <c r="E15" s="1138"/>
      <c r="F15" s="1138"/>
      <c r="G15" s="1138"/>
      <c r="H15" s="1138"/>
      <c r="I15" s="1139"/>
      <c r="J15" s="1148">
        <v>2</v>
      </c>
      <c r="K15" s="871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s="144" customFormat="1">
      <c r="A16" s="350" t="s">
        <v>931</v>
      </c>
      <c r="B16" s="1137" t="s">
        <v>183</v>
      </c>
      <c r="C16" s="1138"/>
      <c r="D16" s="1138"/>
      <c r="E16" s="1138"/>
      <c r="F16" s="1138"/>
      <c r="G16" s="1138"/>
      <c r="H16" s="1138"/>
      <c r="I16" s="1139"/>
      <c r="J16" s="1148">
        <v>18</v>
      </c>
      <c r="K16" s="871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s="144" customFormat="1">
      <c r="A17" s="583">
        <v>3</v>
      </c>
      <c r="B17" s="1153" t="s">
        <v>490</v>
      </c>
      <c r="C17" s="1154"/>
      <c r="D17" s="1154"/>
      <c r="E17" s="1154"/>
      <c r="F17" s="1154"/>
      <c r="G17" s="1154"/>
      <c r="H17" s="1154"/>
      <c r="I17" s="1155"/>
      <c r="J17" s="1159">
        <v>1</v>
      </c>
      <c r="K17" s="1160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s="144" customFormat="1">
      <c r="A18" s="583">
        <v>4</v>
      </c>
      <c r="B18" s="1153" t="s">
        <v>521</v>
      </c>
      <c r="C18" s="1154"/>
      <c r="D18" s="1154"/>
      <c r="E18" s="1154"/>
      <c r="F18" s="1154"/>
      <c r="G18" s="1154"/>
      <c r="H18" s="1154"/>
      <c r="I18" s="1155"/>
      <c r="J18" s="1159">
        <v>3</v>
      </c>
      <c r="K18" s="1160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s="144" customFormat="1">
      <c r="A19" s="583">
        <v>5</v>
      </c>
      <c r="B19" s="1153" t="s">
        <v>491</v>
      </c>
      <c r="C19" s="1154"/>
      <c r="D19" s="1154"/>
      <c r="E19" s="1154"/>
      <c r="F19" s="1154"/>
      <c r="G19" s="1154"/>
      <c r="H19" s="1154"/>
      <c r="I19" s="1155"/>
      <c r="J19" s="1159">
        <v>4</v>
      </c>
      <c r="K19" s="1160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s="144" customFormat="1">
      <c r="A20" s="583">
        <v>6</v>
      </c>
      <c r="B20" s="1156" t="s">
        <v>492</v>
      </c>
      <c r="C20" s="1157"/>
      <c r="D20" s="1157"/>
      <c r="E20" s="1157"/>
      <c r="F20" s="1157"/>
      <c r="G20" s="1157"/>
      <c r="H20" s="1157"/>
      <c r="I20" s="1158"/>
      <c r="J20" s="1161">
        <v>2</v>
      </c>
      <c r="K20" s="1161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>
      <c r="A21" s="347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>
      <c r="A22" s="347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>
      <c r="A23" s="347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>
      <c r="A24" s="347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>
      <c r="A25" s="347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>
      <c r="A26" s="347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>
      <c r="A27" s="347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>
      <c r="A28" s="347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>
      <c r="A29" s="347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5.75" customHeight="1">
      <c r="A30" s="347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5.75" customHeight="1">
      <c r="A31" s="347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5.75" customHeight="1">
      <c r="A32" s="347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5.75" customHeight="1">
      <c r="A33" s="347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5.75" customHeight="1">
      <c r="A34" s="347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5.75" customHeight="1">
      <c r="A35" s="347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5.75" customHeight="1">
      <c r="A36" s="347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5.75" customHeight="1">
      <c r="A37" s="347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5.75" customHeight="1">
      <c r="A38" s="347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5.75" customHeight="1">
      <c r="A39" s="347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5.75" customHeight="1">
      <c r="A40" s="347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5.75" customHeight="1">
      <c r="A41" s="347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.75" customHeight="1">
      <c r="A42" s="347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5.75" customHeight="1">
      <c r="A43" s="347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5.75" customHeight="1">
      <c r="A44" s="347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.75" customHeight="1">
      <c r="A45" s="347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5.75" customHeight="1">
      <c r="A46" s="347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5.75" customHeight="1">
      <c r="A47" s="347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5.75" customHeight="1">
      <c r="A48" s="347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5.75" customHeight="1">
      <c r="A49" s="347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5.75" customHeight="1">
      <c r="A50" s="347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5.75" customHeight="1">
      <c r="A51" s="347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5.75" customHeight="1">
      <c r="A52" s="347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5.75" customHeight="1">
      <c r="A53" s="347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5.75" customHeight="1">
      <c r="A54" s="347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5.75" customHeight="1">
      <c r="A55" s="347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5.75" customHeight="1">
      <c r="A56" s="347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5.75" customHeight="1">
      <c r="A57" s="347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5.75" customHeight="1">
      <c r="A58" s="347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5.75" customHeight="1">
      <c r="A59" s="347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5.75" customHeight="1">
      <c r="A60" s="347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5.75" customHeight="1">
      <c r="A61" s="347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5.75" customHeight="1">
      <c r="A62" s="347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5.75" customHeight="1">
      <c r="A63" s="347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5.75" customHeight="1">
      <c r="A64" s="347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5.75" customHeight="1">
      <c r="A65" s="347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5.75" customHeight="1">
      <c r="A66" s="347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5.75" customHeight="1">
      <c r="A67" s="347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5.75" customHeight="1">
      <c r="A68" s="347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5.75" customHeight="1">
      <c r="A69" s="347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5.75" customHeight="1">
      <c r="A70" s="347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5.75" customHeight="1">
      <c r="A71" s="347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5.75" customHeight="1">
      <c r="A72" s="347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5.75" customHeight="1">
      <c r="A73" s="347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5.75" customHeight="1">
      <c r="A74" s="347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5.75" customHeight="1">
      <c r="A75" s="347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5.75" customHeight="1">
      <c r="A76" s="347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5.75" customHeight="1">
      <c r="A77" s="347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5.75" customHeight="1">
      <c r="A78" s="347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5.75" customHeight="1">
      <c r="A79" s="347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5.75" customHeight="1">
      <c r="A80" s="347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5.75" customHeight="1">
      <c r="A81" s="347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5.75" customHeight="1">
      <c r="A82" s="347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5.75" customHeight="1">
      <c r="A83" s="347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5.75" customHeight="1">
      <c r="A84" s="347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5.75" customHeight="1">
      <c r="A85" s="347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5.75" customHeight="1">
      <c r="A86" s="347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5.75" customHeight="1">
      <c r="A87" s="347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5.75" customHeight="1">
      <c r="A88" s="347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5.75" customHeight="1">
      <c r="A89" s="347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5.75" customHeight="1">
      <c r="A90" s="347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5.75" customHeight="1">
      <c r="A91" s="347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5.75" customHeight="1">
      <c r="A92" s="347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5.75" customHeight="1">
      <c r="A93" s="347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5.75" customHeight="1">
      <c r="A94" s="347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5.75" customHeight="1">
      <c r="A95" s="347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5.75" customHeight="1">
      <c r="A96" s="347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5.75" customHeight="1">
      <c r="A97" s="347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5.75" customHeight="1">
      <c r="A98" s="347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5.75" customHeight="1">
      <c r="A99" s="347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5.75" customHeight="1">
      <c r="A100" s="347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5.75" customHeight="1">
      <c r="A101" s="347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5.75" customHeight="1">
      <c r="A102" s="347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5.75" customHeight="1">
      <c r="A103" s="347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5.75" customHeight="1">
      <c r="A104" s="347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5.75" customHeight="1">
      <c r="A105" s="347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5.75" customHeight="1">
      <c r="A106" s="347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5.75" customHeight="1">
      <c r="A107" s="347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 customHeight="1">
      <c r="A108" s="347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 customHeight="1">
      <c r="A109" s="347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 customHeight="1">
      <c r="A110" s="347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 customHeight="1">
      <c r="A111" s="347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 customHeight="1">
      <c r="A112" s="347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 customHeight="1">
      <c r="A113" s="347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 customHeight="1">
      <c r="A114" s="347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 customHeight="1">
      <c r="A115" s="347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 customHeight="1">
      <c r="A116" s="347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 customHeight="1">
      <c r="A117" s="347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 customHeight="1">
      <c r="A118" s="347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 customHeight="1">
      <c r="A119" s="347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 customHeight="1">
      <c r="A120" s="347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 customHeight="1">
      <c r="A121" s="347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 customHeight="1">
      <c r="A122" s="347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 customHeight="1">
      <c r="A123" s="347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 customHeight="1">
      <c r="A124" s="347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 customHeight="1">
      <c r="A125" s="347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 customHeight="1">
      <c r="A126" s="347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 customHeight="1">
      <c r="A127" s="347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 customHeight="1">
      <c r="A128" s="347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347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347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347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 customHeight="1">
      <c r="A132" s="347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347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347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347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347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 customHeight="1">
      <c r="A137" s="347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 customHeight="1">
      <c r="A138" s="347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 customHeight="1">
      <c r="A139" s="347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 customHeight="1">
      <c r="A140" s="347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 customHeight="1">
      <c r="A141" s="347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 customHeight="1">
      <c r="A142" s="347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 customHeight="1">
      <c r="A143" s="347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 customHeight="1">
      <c r="A144" s="347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 customHeight="1">
      <c r="A145" s="347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 customHeight="1">
      <c r="A146" s="347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 customHeight="1">
      <c r="A147" s="347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 customHeight="1">
      <c r="A148" s="347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 customHeight="1">
      <c r="A149" s="347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 customHeight="1">
      <c r="A150" s="347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 customHeight="1">
      <c r="A151" s="347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 customHeight="1">
      <c r="A152" s="347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 customHeight="1">
      <c r="A153" s="347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 customHeight="1">
      <c r="A154" s="347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 customHeight="1">
      <c r="A155" s="347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 customHeight="1">
      <c r="A156" s="347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 customHeight="1">
      <c r="A157" s="347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 customHeight="1">
      <c r="A158" s="347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 customHeight="1">
      <c r="A159" s="347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 customHeight="1">
      <c r="A160" s="347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 customHeight="1">
      <c r="A161" s="347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 customHeight="1">
      <c r="A162" s="347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 customHeight="1">
      <c r="A163" s="347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 customHeight="1">
      <c r="A164" s="347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 customHeight="1">
      <c r="A165" s="347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 customHeight="1">
      <c r="A166" s="347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 customHeight="1">
      <c r="A167" s="347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 customHeight="1">
      <c r="A168" s="347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 customHeight="1">
      <c r="A169" s="347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 customHeight="1">
      <c r="A170" s="347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 customHeight="1">
      <c r="A171" s="347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 customHeight="1">
      <c r="A172" s="347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 customHeight="1">
      <c r="A173" s="347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 customHeight="1">
      <c r="A174" s="347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 customHeight="1">
      <c r="A175" s="347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 customHeight="1">
      <c r="A176" s="347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 customHeight="1">
      <c r="A177" s="347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 customHeight="1">
      <c r="A178" s="347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 customHeight="1">
      <c r="A179" s="347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 customHeight="1">
      <c r="A180" s="347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 customHeight="1">
      <c r="A181" s="347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 customHeight="1">
      <c r="A182" s="347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 customHeight="1">
      <c r="A183" s="347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 customHeight="1">
      <c r="A184" s="347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 customHeight="1">
      <c r="A185" s="347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 customHeight="1">
      <c r="A186" s="347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 customHeight="1">
      <c r="A187" s="347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 customHeight="1">
      <c r="A188" s="347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 customHeight="1">
      <c r="A189" s="347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 customHeight="1">
      <c r="A190" s="347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 customHeight="1">
      <c r="A191" s="347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 customHeight="1">
      <c r="A192" s="347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 customHeight="1">
      <c r="A193" s="347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 customHeight="1">
      <c r="A194" s="347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 customHeight="1">
      <c r="A195" s="347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 customHeight="1">
      <c r="A196" s="347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 customHeight="1">
      <c r="A197" s="347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 customHeight="1">
      <c r="A198" s="347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 customHeight="1">
      <c r="A199" s="347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 customHeight="1">
      <c r="A200" s="347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 customHeight="1">
      <c r="A201" s="347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 customHeight="1">
      <c r="A202" s="347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 customHeight="1">
      <c r="A203" s="347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 customHeight="1">
      <c r="A204" s="347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 customHeight="1">
      <c r="A205" s="347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 customHeight="1">
      <c r="A206" s="347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 customHeight="1">
      <c r="A207" s="347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 customHeight="1">
      <c r="A208" s="347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 customHeight="1">
      <c r="A209" s="347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 customHeight="1">
      <c r="A210" s="347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 customHeight="1">
      <c r="A211" s="347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 customHeight="1">
      <c r="A212" s="347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 customHeight="1">
      <c r="A213" s="347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 customHeight="1">
      <c r="A214" s="347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 customHeight="1">
      <c r="A215" s="347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 customHeight="1">
      <c r="A216" s="347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 customHeight="1">
      <c r="A217" s="347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 customHeight="1">
      <c r="A218" s="347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 customHeight="1">
      <c r="A219" s="347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 customHeight="1">
      <c r="A220" s="347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 customHeight="1">
      <c r="A221" s="347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 customHeight="1">
      <c r="A222" s="347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 customHeight="1">
      <c r="A223" s="347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 customHeight="1">
      <c r="A224" s="347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 customHeight="1">
      <c r="A225" s="347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 customHeight="1">
      <c r="A226" s="347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 customHeight="1">
      <c r="A227" s="347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 customHeight="1">
      <c r="A228" s="347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 customHeight="1">
      <c r="A229" s="347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 customHeight="1">
      <c r="A230" s="347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 customHeight="1">
      <c r="A231" s="347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 customHeight="1">
      <c r="A232" s="347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 customHeight="1">
      <c r="A233" s="347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 customHeight="1">
      <c r="A234" s="347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 customHeight="1">
      <c r="A235" s="347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 customHeight="1">
      <c r="A236" s="347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>
      <c r="A237" s="347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 customHeight="1">
      <c r="A238" s="347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 customHeight="1">
      <c r="A239" s="347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 customHeight="1">
      <c r="A240" s="347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 customHeight="1">
      <c r="A241" s="347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 customHeight="1">
      <c r="A242" s="347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 customHeight="1">
      <c r="A243" s="347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 customHeight="1">
      <c r="A244" s="347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 customHeight="1">
      <c r="A245" s="347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>
      <c r="A246" s="347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 customHeight="1">
      <c r="A247" s="347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 customHeight="1">
      <c r="A248" s="347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 customHeight="1">
      <c r="A249" s="347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 customHeight="1">
      <c r="A250" s="347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 customHeight="1">
      <c r="A251" s="347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 customHeight="1">
      <c r="A252" s="347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 customHeight="1">
      <c r="A253" s="347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 customHeight="1">
      <c r="A254" s="347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 customHeight="1">
      <c r="A255" s="347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 customHeight="1">
      <c r="A256" s="347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 customHeight="1">
      <c r="A257" s="347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 customHeight="1">
      <c r="A258" s="347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 customHeight="1">
      <c r="A259" s="347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 customHeight="1">
      <c r="A260" s="347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 customHeight="1">
      <c r="A261" s="347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 customHeight="1">
      <c r="A262" s="347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 customHeight="1">
      <c r="A263" s="347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 customHeight="1">
      <c r="A264" s="347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 customHeight="1">
      <c r="A265" s="347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 customHeight="1">
      <c r="A266" s="347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 customHeight="1">
      <c r="A267" s="347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 customHeight="1">
      <c r="A268" s="347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 customHeight="1">
      <c r="A269" s="347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 customHeight="1">
      <c r="A270" s="347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 customHeight="1">
      <c r="A271" s="347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 customHeight="1">
      <c r="A272" s="347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 customHeight="1">
      <c r="A273" s="347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 customHeight="1">
      <c r="A274" s="347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 customHeight="1">
      <c r="A275" s="34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>
      <c r="A276" s="347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>
      <c r="A277" s="347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>
      <c r="A278" s="347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>
      <c r="A279" s="347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>
      <c r="A280" s="347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>
      <c r="A281" s="347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>
      <c r="A282" s="347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>
      <c r="A283" s="347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>
      <c r="A284" s="347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>
      <c r="A285" s="347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>
      <c r="A286" s="347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>
      <c r="A287" s="347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>
      <c r="A288" s="347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>
      <c r="A289" s="347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>
      <c r="A290" s="347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>
      <c r="A291" s="347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>
      <c r="A292" s="347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>
      <c r="A293" s="347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>
      <c r="A294" s="347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>
      <c r="A295" s="347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>
      <c r="A296" s="347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>
      <c r="A297" s="347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>
      <c r="A298" s="347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>
      <c r="A299" s="347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>
      <c r="A300" s="347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>
      <c r="A301" s="347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>
      <c r="A302" s="347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>
      <c r="A303" s="347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>
      <c r="A304" s="347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>
      <c r="A305" s="347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>
      <c r="A306" s="347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>
      <c r="A307" s="347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>
      <c r="A308" s="347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>
      <c r="A309" s="347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>
      <c r="A310" s="347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>
      <c r="A311" s="347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>
      <c r="A312" s="347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>
      <c r="A313" s="347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>
      <c r="A314" s="347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>
      <c r="A315" s="347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>
      <c r="A316" s="347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>
      <c r="A317" s="347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>
      <c r="A318" s="347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>
      <c r="A319" s="347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>
      <c r="A320" s="347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>
      <c r="A321" s="347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>
      <c r="A322" s="347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>
      <c r="A323" s="347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>
      <c r="A324" s="347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>
      <c r="A325" s="347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>
      <c r="A326" s="347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>
      <c r="A327" s="347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>
      <c r="A328" s="347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>
      <c r="A329" s="347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>
      <c r="A330" s="347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>
      <c r="A331" s="347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>
      <c r="A332" s="347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>
      <c r="A333" s="347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>
      <c r="A334" s="347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>
      <c r="A335" s="347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>
      <c r="A336" s="347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>
      <c r="A337" s="347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>
      <c r="A338" s="347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>
      <c r="A339" s="347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>
      <c r="A340" s="347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>
      <c r="A341" s="347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>
      <c r="A342" s="347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>
      <c r="A343" s="347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>
      <c r="A344" s="347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>
      <c r="A345" s="347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>
      <c r="A346" s="347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>
      <c r="A347" s="347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>
      <c r="A348" s="347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>
      <c r="A349" s="347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>
      <c r="A350" s="347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>
      <c r="A351" s="347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>
      <c r="A352" s="347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>
      <c r="A353" s="347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>
      <c r="A354" s="347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>
      <c r="A355" s="347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>
      <c r="A356" s="347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>
      <c r="A357" s="347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>
      <c r="A358" s="347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>
      <c r="A359" s="347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>
      <c r="A360" s="347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>
      <c r="A361" s="347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>
      <c r="A362" s="347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>
      <c r="A363" s="347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>
      <c r="A364" s="347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>
      <c r="A365" s="347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>
      <c r="A366" s="347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>
      <c r="A367" s="347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>
      <c r="A368" s="347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>
      <c r="A369" s="347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>
      <c r="A370" s="347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>
      <c r="A371" s="347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>
      <c r="A372" s="347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>
      <c r="A373" s="347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>
      <c r="A374" s="347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>
      <c r="A375" s="347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>
      <c r="A376" s="347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>
      <c r="A377" s="347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>
      <c r="A378" s="347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>
      <c r="A379" s="347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>
      <c r="A380" s="347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>
      <c r="A381" s="347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>
      <c r="A382" s="347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>
      <c r="A383" s="347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>
      <c r="A384" s="347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>
      <c r="A385" s="347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>
      <c r="A386" s="347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>
      <c r="A387" s="347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>
      <c r="A388" s="347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>
      <c r="A389" s="347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>
      <c r="A390" s="347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>
      <c r="A391" s="347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>
      <c r="A392" s="347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>
      <c r="A393" s="347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>
      <c r="A394" s="347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>
      <c r="A395" s="347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>
      <c r="A396" s="347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>
      <c r="A397" s="347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>
      <c r="A398" s="347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>
      <c r="A399" s="347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>
      <c r="A400" s="347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>
      <c r="A401" s="347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>
      <c r="A402" s="347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>
      <c r="A403" s="347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>
      <c r="A404" s="347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>
      <c r="A405" s="347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>
      <c r="A406" s="347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>
      <c r="A407" s="347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>
      <c r="A408" s="347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>
      <c r="A409" s="347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>
      <c r="A410" s="347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>
      <c r="A411" s="347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>
      <c r="A412" s="347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>
      <c r="A413" s="347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>
      <c r="A414" s="347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>
      <c r="A415" s="347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>
      <c r="A416" s="347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>
      <c r="A417" s="347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>
      <c r="A418" s="347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>
      <c r="A419" s="347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>
      <c r="A420" s="347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>
      <c r="A421" s="347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>
      <c r="A422" s="347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>
      <c r="A423" s="347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>
      <c r="A424" s="347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>
      <c r="A425" s="347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>
      <c r="A426" s="347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>
      <c r="A427" s="347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>
      <c r="A428" s="347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>
      <c r="A429" s="347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>
      <c r="A430" s="347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>
      <c r="A431" s="347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>
      <c r="A432" s="347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>
      <c r="A433" s="347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>
      <c r="A434" s="347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>
      <c r="A435" s="347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>
      <c r="A436" s="347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>
      <c r="A437" s="347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>
      <c r="A438" s="347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>
      <c r="A439" s="347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>
      <c r="A440" s="347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>
      <c r="A441" s="347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>
      <c r="A442" s="347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>
      <c r="A443" s="347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>
      <c r="A444" s="347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>
      <c r="A445" s="347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>
      <c r="A446" s="347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>
      <c r="A447" s="347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>
      <c r="A448" s="347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>
      <c r="A449" s="347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>
      <c r="A450" s="347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>
      <c r="A451" s="347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>
      <c r="A452" s="347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>
      <c r="A453" s="347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>
      <c r="A454" s="347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>
      <c r="A455" s="347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>
      <c r="A456" s="347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>
      <c r="A457" s="347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>
      <c r="A458" s="347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>
      <c r="A459" s="347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>
      <c r="A460" s="347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>
      <c r="A461" s="347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>
      <c r="A462" s="347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>
      <c r="A463" s="347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>
      <c r="A464" s="347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>
      <c r="A465" s="347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>
      <c r="A466" s="347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>
      <c r="A467" s="347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>
      <c r="A468" s="347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>
      <c r="A469" s="347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>
      <c r="A470" s="347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>
      <c r="A471" s="347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>
      <c r="A472" s="347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>
      <c r="A473" s="347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>
      <c r="A474" s="347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>
      <c r="A475" s="347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>
      <c r="A476" s="347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>
      <c r="A477" s="347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>
      <c r="A478" s="347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>
      <c r="A479" s="347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>
      <c r="A480" s="347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>
      <c r="A481" s="347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>
      <c r="A482" s="347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>
      <c r="A483" s="347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>
      <c r="A484" s="347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>
      <c r="A485" s="347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>
      <c r="A486" s="347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>
      <c r="A487" s="347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>
      <c r="A488" s="347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>
      <c r="A489" s="347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>
      <c r="A490" s="347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>
      <c r="A491" s="347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>
      <c r="A492" s="347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>
      <c r="A493" s="347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>
      <c r="A494" s="347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>
      <c r="A495" s="347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>
      <c r="A496" s="347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>
      <c r="A497" s="347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>
      <c r="A498" s="347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>
      <c r="A499" s="347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>
      <c r="A500" s="347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>
      <c r="A501" s="347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>
      <c r="A502" s="347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>
      <c r="A503" s="347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>
      <c r="A504" s="347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>
      <c r="A505" s="347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>
      <c r="A506" s="347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>
      <c r="A507" s="347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>
      <c r="A508" s="347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>
      <c r="A509" s="347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>
      <c r="A510" s="347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>
      <c r="A511" s="347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>
      <c r="A512" s="347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>
      <c r="A513" s="347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>
      <c r="A514" s="347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>
      <c r="A515" s="347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>
      <c r="A516" s="347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>
      <c r="A517" s="347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>
      <c r="A518" s="347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>
      <c r="A519" s="347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>
      <c r="A520" s="347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>
      <c r="A521" s="347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>
      <c r="A522" s="347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>
      <c r="A523" s="347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>
      <c r="A524" s="347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>
      <c r="A525" s="347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>
      <c r="A526" s="347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>
      <c r="A527" s="347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>
      <c r="A528" s="347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>
      <c r="A529" s="347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>
      <c r="A530" s="347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>
      <c r="A531" s="347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>
      <c r="A532" s="347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>
      <c r="A533" s="347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>
      <c r="A534" s="347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>
      <c r="A535" s="347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>
      <c r="A536" s="347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>
      <c r="A537" s="347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>
      <c r="A538" s="347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>
      <c r="A539" s="347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>
      <c r="A540" s="347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>
      <c r="A541" s="347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>
      <c r="A542" s="347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>
      <c r="A543" s="347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>
      <c r="A544" s="347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>
      <c r="A545" s="347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>
      <c r="A546" s="347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>
      <c r="A547" s="347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>
      <c r="A548" s="347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>
      <c r="A549" s="347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>
      <c r="A550" s="347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>
      <c r="A551" s="347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>
      <c r="A552" s="347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>
      <c r="A553" s="347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>
      <c r="A554" s="347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>
      <c r="A555" s="347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>
      <c r="A556" s="347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>
      <c r="A557" s="347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>
      <c r="A558" s="347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>
      <c r="A559" s="347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>
      <c r="A560" s="347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>
      <c r="A561" s="347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>
      <c r="A562" s="347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>
      <c r="A563" s="347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>
      <c r="A564" s="347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>
      <c r="A565" s="347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>
      <c r="A566" s="347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>
      <c r="A567" s="347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>
      <c r="A568" s="347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>
      <c r="A569" s="347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>
      <c r="A570" s="347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>
      <c r="A571" s="347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>
      <c r="A572" s="347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>
      <c r="A573" s="347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>
      <c r="A574" s="347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>
      <c r="A575" s="347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>
      <c r="A576" s="347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>
      <c r="A577" s="347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>
      <c r="A578" s="347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>
      <c r="A579" s="347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>
      <c r="A580" s="347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>
      <c r="A581" s="347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>
      <c r="A582" s="347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>
      <c r="A583" s="347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>
      <c r="A584" s="347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>
      <c r="A585" s="347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>
      <c r="A586" s="347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>
      <c r="A587" s="347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>
      <c r="A588" s="347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>
      <c r="A589" s="347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>
      <c r="A590" s="347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>
      <c r="A591" s="347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>
      <c r="A592" s="347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>
      <c r="A593" s="347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>
      <c r="A594" s="347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>
      <c r="A595" s="347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>
      <c r="A596" s="347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>
      <c r="A597" s="347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>
      <c r="A598" s="347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>
      <c r="A599" s="347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>
      <c r="A600" s="347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>
      <c r="A601" s="347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>
      <c r="A602" s="347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>
      <c r="A603" s="347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>
      <c r="A604" s="347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>
      <c r="A605" s="347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>
      <c r="A606" s="347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>
      <c r="A607" s="347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>
      <c r="A608" s="347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>
      <c r="A609" s="347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>
      <c r="A610" s="347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>
      <c r="A611" s="347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>
      <c r="A612" s="347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>
      <c r="A613" s="347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>
      <c r="A614" s="347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>
      <c r="A615" s="347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>
      <c r="A616" s="347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>
      <c r="A617" s="347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>
      <c r="A618" s="347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>
      <c r="A619" s="347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>
      <c r="A620" s="347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>
      <c r="A621" s="347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>
      <c r="A622" s="347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>
      <c r="A623" s="347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>
      <c r="A624" s="347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>
      <c r="A625" s="347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>
      <c r="A626" s="347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>
      <c r="A627" s="347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>
      <c r="A628" s="347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>
      <c r="A629" s="347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>
      <c r="A630" s="347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>
      <c r="A631" s="347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>
      <c r="A632" s="347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>
      <c r="A633" s="347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>
      <c r="A634" s="347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>
      <c r="A635" s="347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>
      <c r="A636" s="347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>
      <c r="A637" s="347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>
      <c r="A638" s="347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>
      <c r="A639" s="347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>
      <c r="A640" s="347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>
      <c r="A641" s="347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>
      <c r="A642" s="347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>
      <c r="A643" s="347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>
      <c r="A644" s="347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>
      <c r="A645" s="347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>
      <c r="A646" s="347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>
      <c r="A647" s="347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>
      <c r="A648" s="347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>
      <c r="A649" s="347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>
      <c r="A650" s="347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>
      <c r="A651" s="347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>
      <c r="A652" s="347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>
      <c r="A653" s="347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>
      <c r="A654" s="347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>
      <c r="A655" s="347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>
      <c r="A656" s="347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>
      <c r="A657" s="347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>
      <c r="A658" s="347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>
      <c r="A659" s="347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>
      <c r="A660" s="347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>
      <c r="A661" s="347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>
      <c r="A662" s="347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>
      <c r="A663" s="347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>
      <c r="A664" s="347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>
      <c r="A665" s="347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>
      <c r="A666" s="347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>
      <c r="A667" s="347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>
      <c r="A668" s="347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>
      <c r="A669" s="347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>
      <c r="A670" s="347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>
      <c r="A671" s="347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>
      <c r="A672" s="347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>
      <c r="A673" s="347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>
      <c r="A674" s="347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>
      <c r="A675" s="347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>
      <c r="A676" s="347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>
      <c r="A677" s="347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>
      <c r="A678" s="347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>
      <c r="A679" s="347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>
      <c r="A680" s="347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>
      <c r="A681" s="347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>
      <c r="A682" s="347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>
      <c r="A683" s="347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>
      <c r="A684" s="347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>
      <c r="A685" s="347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>
      <c r="A686" s="347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>
      <c r="A687" s="347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>
      <c r="A688" s="347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>
      <c r="A689" s="347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>
      <c r="A690" s="347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>
      <c r="A691" s="347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>
      <c r="A692" s="347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>
      <c r="A693" s="347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>
      <c r="A694" s="347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>
      <c r="A695" s="347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>
      <c r="A696" s="347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>
      <c r="A697" s="347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>
      <c r="A698" s="347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>
      <c r="A699" s="347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>
      <c r="A700" s="347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>
      <c r="A701" s="347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>
      <c r="A702" s="347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>
      <c r="A703" s="347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>
      <c r="A704" s="347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>
      <c r="A705" s="347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>
      <c r="A706" s="347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>
      <c r="A707" s="347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>
      <c r="A708" s="347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>
      <c r="A709" s="347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>
      <c r="A710" s="347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>
      <c r="A711" s="347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>
      <c r="A712" s="347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>
      <c r="A713" s="347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>
      <c r="A714" s="347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>
      <c r="A715" s="347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>
      <c r="A716" s="347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>
      <c r="A717" s="347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>
      <c r="A718" s="347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>
      <c r="A719" s="347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>
      <c r="A720" s="347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>
      <c r="A721" s="347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>
      <c r="A722" s="347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>
      <c r="A723" s="347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>
      <c r="A724" s="347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>
      <c r="A725" s="347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>
      <c r="A726" s="347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>
      <c r="A727" s="347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>
      <c r="A728" s="347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>
      <c r="A729" s="347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>
      <c r="A730" s="347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>
      <c r="A731" s="347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>
      <c r="A732" s="347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>
      <c r="A733" s="347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>
      <c r="A734" s="347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>
      <c r="A735" s="347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>
      <c r="A736" s="347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>
      <c r="A737" s="347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>
      <c r="A738" s="347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>
      <c r="A739" s="347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>
      <c r="A740" s="347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>
      <c r="A741" s="347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>
      <c r="A742" s="347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>
      <c r="A743" s="347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>
      <c r="A744" s="347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>
      <c r="A745" s="347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>
      <c r="A746" s="347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>
      <c r="A747" s="347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>
      <c r="A748" s="347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>
      <c r="A749" s="347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>
      <c r="A750" s="347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>
      <c r="A751" s="347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>
      <c r="A752" s="347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>
      <c r="A753" s="347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>
      <c r="A754" s="347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>
      <c r="A755" s="347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>
      <c r="A756" s="347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>
      <c r="A757" s="347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>
      <c r="A758" s="347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>
      <c r="A759" s="347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>
      <c r="A760" s="347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>
      <c r="A761" s="347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>
      <c r="A762" s="347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>
      <c r="A763" s="347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>
      <c r="A764" s="347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>
      <c r="A765" s="347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>
      <c r="A766" s="347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>
      <c r="A767" s="347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>
      <c r="A768" s="347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>
      <c r="A769" s="347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>
      <c r="A770" s="347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>
      <c r="A771" s="347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>
      <c r="A772" s="347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>
      <c r="A773" s="347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>
      <c r="A774" s="347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>
      <c r="A775" s="347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>
      <c r="A776" s="347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>
      <c r="A777" s="347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>
      <c r="A778" s="347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>
      <c r="A779" s="347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>
      <c r="A780" s="347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>
      <c r="A781" s="347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>
      <c r="A782" s="347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>
      <c r="A783" s="347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>
      <c r="A784" s="347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>
      <c r="A785" s="347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>
      <c r="A786" s="347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>
      <c r="A787" s="347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>
      <c r="A788" s="347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>
      <c r="A789" s="347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>
      <c r="A790" s="347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>
      <c r="A791" s="347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>
      <c r="A792" s="347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>
      <c r="A793" s="347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>
      <c r="A794" s="347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>
      <c r="A795" s="347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>
      <c r="A796" s="347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>
      <c r="A797" s="347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>
      <c r="A798" s="347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>
      <c r="A799" s="347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>
      <c r="A800" s="347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>
      <c r="A801" s="347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>
      <c r="A802" s="347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>
      <c r="A803" s="347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>
      <c r="A804" s="347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>
      <c r="A805" s="347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>
      <c r="A806" s="347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>
      <c r="A807" s="347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>
      <c r="A808" s="347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>
      <c r="A809" s="347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>
      <c r="A810" s="347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>
      <c r="A811" s="347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>
      <c r="A812" s="347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>
      <c r="A813" s="347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>
      <c r="A814" s="347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>
      <c r="A815" s="347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>
      <c r="A816" s="347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>
      <c r="A817" s="347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>
      <c r="A818" s="347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>
      <c r="A819" s="347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>
      <c r="A820" s="347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>
      <c r="A821" s="347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>
      <c r="A822" s="347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>
      <c r="A823" s="347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>
      <c r="A824" s="347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>
      <c r="A825" s="347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>
      <c r="A826" s="347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>
      <c r="A827" s="347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>
      <c r="A828" s="347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>
      <c r="A829" s="347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>
      <c r="A830" s="347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>
      <c r="A831" s="347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>
      <c r="A832" s="347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>
      <c r="A833" s="347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>
      <c r="A834" s="347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>
      <c r="A835" s="347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>
      <c r="A836" s="347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>
      <c r="A837" s="347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>
      <c r="A838" s="347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>
      <c r="A839" s="347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>
      <c r="A840" s="347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>
      <c r="A841" s="347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>
      <c r="A842" s="347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>
      <c r="A843" s="347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>
      <c r="A844" s="347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>
      <c r="A845" s="347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>
      <c r="A846" s="347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>
      <c r="A847" s="347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>
      <c r="A848" s="347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>
      <c r="A849" s="347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>
      <c r="A850" s="347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>
      <c r="A851" s="347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>
      <c r="A852" s="347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>
      <c r="A853" s="347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>
      <c r="A854" s="347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>
      <c r="A855" s="347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>
      <c r="A856" s="347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>
      <c r="A857" s="347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>
      <c r="A858" s="347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>
      <c r="A859" s="347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>
      <c r="A860" s="347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>
      <c r="A861" s="347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>
      <c r="A862" s="347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>
      <c r="A863" s="347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>
      <c r="A864" s="347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>
      <c r="A865" s="347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>
      <c r="A866" s="347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>
      <c r="A867" s="347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>
      <c r="A868" s="347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>
      <c r="A869" s="347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>
      <c r="A870" s="347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>
      <c r="A871" s="347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>
      <c r="A872" s="347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>
      <c r="A873" s="347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>
      <c r="A874" s="347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>
      <c r="A875" s="347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>
      <c r="A876" s="347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>
      <c r="A877" s="347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>
      <c r="A878" s="347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>
      <c r="A879" s="347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>
      <c r="A880" s="347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>
      <c r="A881" s="347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>
      <c r="A882" s="347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>
      <c r="A883" s="347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>
      <c r="A884" s="347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>
      <c r="A885" s="347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>
      <c r="A886" s="347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>
      <c r="A887" s="347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>
      <c r="A888" s="347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>
      <c r="A889" s="347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>
      <c r="A890" s="347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>
      <c r="A891" s="347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>
      <c r="A892" s="347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>
      <c r="A893" s="347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>
      <c r="A894" s="347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>
      <c r="A895" s="347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>
      <c r="A896" s="347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>
      <c r="A897" s="347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>
      <c r="A898" s="347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>
      <c r="A899" s="347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>
      <c r="A900" s="347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>
      <c r="A901" s="347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>
      <c r="A902" s="347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>
      <c r="A903" s="347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>
      <c r="A904" s="347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>
      <c r="A905" s="347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>
      <c r="A906" s="347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>
      <c r="A907" s="347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>
      <c r="A908" s="347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>
      <c r="A909" s="347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>
      <c r="A910" s="347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>
      <c r="A911" s="347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>
      <c r="A912" s="347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>
      <c r="A913" s="347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>
      <c r="A914" s="347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>
      <c r="A915" s="347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>
      <c r="A916" s="347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>
      <c r="A917" s="347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>
      <c r="A918" s="347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>
      <c r="A919" s="347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>
      <c r="A920" s="347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>
      <c r="A921" s="347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>
      <c r="A922" s="347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>
      <c r="A923" s="347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>
      <c r="A924" s="347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>
      <c r="A925" s="347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>
      <c r="A926" s="347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>
      <c r="A927" s="347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>
      <c r="A928" s="347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>
      <c r="A929" s="347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>
      <c r="A930" s="347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>
      <c r="A931" s="347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>
      <c r="A932" s="347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>
      <c r="A933" s="347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>
      <c r="A934" s="347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>
      <c r="A935" s="347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>
      <c r="A936" s="347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>
      <c r="A937" s="347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>
      <c r="A938" s="347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>
      <c r="A939" s="347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>
      <c r="A940" s="347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>
      <c r="A941" s="347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>
      <c r="A942" s="347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>
      <c r="A943" s="347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>
      <c r="A944" s="347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>
      <c r="A945" s="347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>
      <c r="A946" s="347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>
      <c r="A947" s="347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>
      <c r="A948" s="347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>
      <c r="A949" s="347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>
      <c r="A950" s="347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>
      <c r="A951" s="347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>
      <c r="A952" s="347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>
      <c r="A953" s="347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>
      <c r="A954" s="347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>
      <c r="A955" s="347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>
      <c r="A956" s="347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>
      <c r="A957" s="347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>
      <c r="A958" s="347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>
      <c r="A959" s="347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>
      <c r="A960" s="347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>
      <c r="A961" s="347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>
      <c r="A962" s="347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>
      <c r="A963" s="347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>
      <c r="A964" s="347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>
      <c r="A965" s="347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>
      <c r="A966" s="347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>
      <c r="A967" s="347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>
      <c r="A968" s="347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>
      <c r="A969" s="347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>
      <c r="A970" s="347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>
      <c r="A971" s="347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>
      <c r="A972" s="347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>
      <c r="A973" s="347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>
      <c r="A974" s="347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>
      <c r="A975" s="347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>
      <c r="A976" s="347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>
      <c r="A977" s="347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>
      <c r="A978" s="347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>
      <c r="A979" s="347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>
      <c r="A980" s="347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>
      <c r="A981" s="347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>
      <c r="A982" s="347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>
      <c r="A983" s="347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>
      <c r="A984" s="347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>
      <c r="A985" s="347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>
      <c r="A986" s="347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>
      <c r="A987" s="347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>
      <c r="A988" s="347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>
      <c r="A989" s="347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>
      <c r="A990" s="347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>
      <c r="A991" s="347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>
      <c r="A992" s="347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>
      <c r="A993" s="347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>
      <c r="A994" s="347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>
      <c r="A995" s="347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5.75" customHeight="1">
      <c r="A996" s="347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5.75" customHeight="1">
      <c r="A997" s="347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5.75" customHeight="1">
      <c r="A998" s="347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5.75" customHeight="1">
      <c r="A999" s="347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5.75" customHeight="1">
      <c r="A1000" s="347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 spans="1:26" ht="15.75" customHeight="1">
      <c r="A1001" s="347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 spans="1:26" ht="15.75" customHeight="1">
      <c r="A1002" s="347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</row>
    <row r="1003" spans="1:26" ht="15.75" customHeight="1">
      <c r="A1003" s="347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</row>
    <row r="1004" spans="1:26" ht="15.75" customHeight="1">
      <c r="A1004" s="347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</row>
    <row r="1005" spans="1:26" ht="15.75" customHeight="1">
      <c r="A1005" s="347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</row>
    <row r="1006" spans="1:26" ht="15.75" customHeight="1">
      <c r="A1006" s="347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</row>
    <row r="1007" spans="1:26" ht="15.75" customHeight="1">
      <c r="A1007" s="347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</row>
    <row r="1008" spans="1:26" ht="15.75" customHeight="1">
      <c r="A1008" s="347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</row>
    <row r="1009" spans="1:26" ht="15.75" customHeight="1">
      <c r="A1009" s="347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</row>
  </sheetData>
  <mergeCells count="38">
    <mergeCell ref="B20:I20"/>
    <mergeCell ref="J4:K4"/>
    <mergeCell ref="J8:K8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20:K20"/>
    <mergeCell ref="B15:I15"/>
    <mergeCell ref="B16:I16"/>
    <mergeCell ref="B17:I17"/>
    <mergeCell ref="B18:I18"/>
    <mergeCell ref="B19:I19"/>
    <mergeCell ref="B10:I10"/>
    <mergeCell ref="B11:I11"/>
    <mergeCell ref="B12:I12"/>
    <mergeCell ref="B13:I13"/>
    <mergeCell ref="B14:I14"/>
    <mergeCell ref="J3:K3"/>
    <mergeCell ref="J5:K5"/>
    <mergeCell ref="J2:K2"/>
    <mergeCell ref="B3:I3"/>
    <mergeCell ref="B2:I2"/>
    <mergeCell ref="B4:I4"/>
    <mergeCell ref="B8:I8"/>
    <mergeCell ref="B9:I9"/>
    <mergeCell ref="J7:K7"/>
    <mergeCell ref="B7:I7"/>
    <mergeCell ref="B5:I5"/>
    <mergeCell ref="J6:K6"/>
    <mergeCell ref="B6:I6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P11" sqref="P11"/>
    </sheetView>
  </sheetViews>
  <sheetFormatPr defaultColWidth="14.42578125" defaultRowHeight="15" customHeight="1"/>
  <cols>
    <col min="1" max="1" width="3.85546875" style="336" customWidth="1"/>
    <col min="2" max="2" width="26.5703125" customWidth="1"/>
    <col min="3" max="3" width="42.42578125" customWidth="1"/>
    <col min="4" max="9" width="9.140625" customWidth="1"/>
    <col min="10" max="10" width="3.42578125" customWidth="1"/>
    <col min="11" max="12" width="9.140625" hidden="1" customWidth="1"/>
    <col min="13" max="13" width="28" customWidth="1"/>
    <col min="14" max="26" width="9.140625" customWidth="1"/>
  </cols>
  <sheetData>
    <row r="1" spans="1:26" s="293" customFormat="1" ht="42" customHeight="1">
      <c r="A1" s="292" t="s">
        <v>75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</row>
    <row r="2" spans="1:26" s="214" customFormat="1" ht="33.75" customHeight="1">
      <c r="A2" s="334" t="s">
        <v>4</v>
      </c>
      <c r="B2" s="334" t="s">
        <v>96</v>
      </c>
      <c r="C2" s="334" t="s">
        <v>9</v>
      </c>
      <c r="D2" s="1171" t="s">
        <v>97</v>
      </c>
      <c r="E2" s="1172"/>
      <c r="F2" s="1172"/>
      <c r="G2" s="1172"/>
      <c r="H2" s="1172"/>
      <c r="I2" s="1172"/>
      <c r="J2" s="1172"/>
      <c r="K2" s="1172"/>
      <c r="L2" s="1172"/>
      <c r="M2" s="1172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s="288" customFormat="1" ht="15" customHeight="1">
      <c r="A3" s="1165">
        <v>1</v>
      </c>
      <c r="B3" s="1162" t="s">
        <v>300</v>
      </c>
      <c r="C3" s="708" t="s">
        <v>718</v>
      </c>
      <c r="D3" s="847" t="s">
        <v>512</v>
      </c>
      <c r="E3" s="847"/>
      <c r="F3" s="847"/>
      <c r="G3" s="847"/>
      <c r="H3" s="847"/>
      <c r="I3" s="847"/>
      <c r="J3" s="847"/>
      <c r="K3" s="847"/>
      <c r="L3" s="847"/>
      <c r="M3" s="847"/>
      <c r="N3" s="287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7"/>
      <c r="Z3" s="287"/>
    </row>
    <row r="4" spans="1:26" s="288" customFormat="1">
      <c r="A4" s="1072"/>
      <c r="B4" s="1073"/>
      <c r="C4" s="708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</row>
    <row r="5" spans="1:26" s="288" customFormat="1">
      <c r="A5" s="1072"/>
      <c r="B5" s="1073"/>
      <c r="C5" s="708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</row>
    <row r="6" spans="1:26" s="288" customFormat="1">
      <c r="A6" s="1072"/>
      <c r="B6" s="1073"/>
      <c r="C6" s="708"/>
      <c r="D6" s="847"/>
      <c r="E6" s="847"/>
      <c r="F6" s="847"/>
      <c r="G6" s="847"/>
      <c r="H6" s="847"/>
      <c r="I6" s="847"/>
      <c r="J6" s="847"/>
      <c r="K6" s="847"/>
      <c r="L6" s="847"/>
      <c r="M6" s="84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</row>
    <row r="7" spans="1:26" s="288" customFormat="1">
      <c r="A7" s="1072"/>
      <c r="B7" s="1073"/>
      <c r="C7" s="708"/>
      <c r="D7" s="847"/>
      <c r="E7" s="847"/>
      <c r="F7" s="847"/>
      <c r="G7" s="847"/>
      <c r="H7" s="847"/>
      <c r="I7" s="847"/>
      <c r="J7" s="847"/>
      <c r="K7" s="847"/>
      <c r="L7" s="847"/>
      <c r="M7" s="84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</row>
    <row r="8" spans="1:26" s="288" customFormat="1" ht="6.75" customHeight="1">
      <c r="A8" s="1072"/>
      <c r="B8" s="1073"/>
      <c r="C8" s="708"/>
      <c r="D8" s="847"/>
      <c r="E8" s="847"/>
      <c r="F8" s="847"/>
      <c r="G8" s="847"/>
      <c r="H8" s="847"/>
      <c r="I8" s="847"/>
      <c r="J8" s="847"/>
      <c r="K8" s="847"/>
      <c r="L8" s="847"/>
      <c r="M8" s="84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</row>
    <row r="9" spans="1:26" s="288" customFormat="1" ht="15" hidden="1" customHeight="1">
      <c r="A9" s="1072"/>
      <c r="B9" s="1073"/>
      <c r="C9" s="708"/>
      <c r="D9" s="847"/>
      <c r="E9" s="847"/>
      <c r="F9" s="847"/>
      <c r="G9" s="847"/>
      <c r="H9" s="847"/>
      <c r="I9" s="847"/>
      <c r="J9" s="847"/>
      <c r="K9" s="847"/>
      <c r="L9" s="847"/>
      <c r="M9" s="84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</row>
    <row r="10" spans="1:26" s="288" customFormat="1" ht="21.75" hidden="1" customHeight="1">
      <c r="A10" s="1072"/>
      <c r="B10" s="1073"/>
      <c r="C10" s="708"/>
      <c r="D10" s="847"/>
      <c r="E10" s="847"/>
      <c r="F10" s="847"/>
      <c r="G10" s="847"/>
      <c r="H10" s="847"/>
      <c r="I10" s="847"/>
      <c r="J10" s="847"/>
      <c r="K10" s="847"/>
      <c r="L10" s="847"/>
      <c r="M10" s="84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</row>
    <row r="11" spans="1:26" s="288" customFormat="1" ht="120">
      <c r="A11" s="1166"/>
      <c r="B11" s="1163"/>
      <c r="C11" s="340" t="s">
        <v>719</v>
      </c>
      <c r="D11" s="1168" t="s">
        <v>512</v>
      </c>
      <c r="E11" s="909"/>
      <c r="F11" s="909"/>
      <c r="G11" s="909"/>
      <c r="H11" s="909"/>
      <c r="I11" s="909"/>
      <c r="J11" s="909"/>
      <c r="K11" s="909"/>
      <c r="L11" s="909"/>
      <c r="M11" s="909"/>
      <c r="N11" s="287"/>
      <c r="O11" s="287"/>
      <c r="P11" s="287"/>
      <c r="Q11" s="287"/>
      <c r="R11" s="287"/>
      <c r="S11" s="287"/>
      <c r="T11" s="287"/>
      <c r="U11" s="287"/>
      <c r="V11" s="287"/>
      <c r="W11" s="287"/>
      <c r="X11" s="287"/>
      <c r="Y11" s="287"/>
      <c r="Z11" s="287"/>
    </row>
    <row r="12" spans="1:26" s="288" customFormat="1" ht="29.25" customHeight="1">
      <c r="A12" s="1166"/>
      <c r="B12" s="1163"/>
      <c r="C12" s="340" t="s">
        <v>720</v>
      </c>
      <c r="D12" s="1168" t="s">
        <v>721</v>
      </c>
      <c r="E12" s="909"/>
      <c r="F12" s="909"/>
      <c r="G12" s="909"/>
      <c r="H12" s="909"/>
      <c r="I12" s="909"/>
      <c r="J12" s="909"/>
      <c r="K12" s="909"/>
      <c r="L12" s="909"/>
      <c r="M12" s="909"/>
      <c r="N12" s="287"/>
      <c r="O12" s="287"/>
      <c r="P12" s="287"/>
      <c r="Q12" s="287"/>
      <c r="R12" s="287"/>
      <c r="S12" s="287"/>
      <c r="T12" s="287"/>
      <c r="U12" s="287"/>
      <c r="V12" s="287"/>
      <c r="W12" s="287"/>
      <c r="X12" s="287"/>
      <c r="Y12" s="287"/>
      <c r="Z12" s="287"/>
    </row>
    <row r="13" spans="1:26" s="288" customFormat="1" ht="29.25" customHeight="1">
      <c r="A13" s="1166"/>
      <c r="B13" s="1163"/>
      <c r="C13" s="340" t="s">
        <v>722</v>
      </c>
      <c r="D13" s="1169" t="s">
        <v>723</v>
      </c>
      <c r="E13" s="1170"/>
      <c r="F13" s="1170"/>
      <c r="G13" s="1170"/>
      <c r="H13" s="1170"/>
      <c r="I13" s="1170"/>
      <c r="J13" s="1170"/>
      <c r="K13" s="1170"/>
      <c r="L13" s="1170"/>
      <c r="M13" s="1170"/>
      <c r="N13" s="287"/>
      <c r="O13" s="287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</row>
    <row r="14" spans="1:26" s="288" customFormat="1" ht="30" customHeight="1">
      <c r="A14" s="1167"/>
      <c r="B14" s="1164"/>
      <c r="C14" s="341" t="s">
        <v>724</v>
      </c>
      <c r="D14" s="1168" t="s">
        <v>725</v>
      </c>
      <c r="E14" s="909"/>
      <c r="F14" s="909"/>
      <c r="G14" s="909"/>
      <c r="H14" s="909"/>
      <c r="I14" s="909"/>
      <c r="J14" s="909"/>
      <c r="K14" s="909"/>
      <c r="L14" s="909"/>
      <c r="M14" s="909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7"/>
      <c r="Z14" s="287"/>
    </row>
    <row r="15" spans="1:26" s="288" customFormat="1">
      <c r="A15" s="285"/>
      <c r="B15" s="287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</row>
    <row r="16" spans="1:26" s="288" customFormat="1">
      <c r="A16" s="285"/>
      <c r="B16" s="287"/>
      <c r="C16" s="108"/>
      <c r="D16" s="108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</row>
    <row r="17" spans="1:26" s="288" customFormat="1">
      <c r="A17" s="285"/>
      <c r="B17" s="287"/>
      <c r="C17" s="287"/>
      <c r="D17" s="287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</row>
    <row r="18" spans="1:26" s="288" customFormat="1">
      <c r="A18" s="285"/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</row>
    <row r="19" spans="1:26" s="288" customFormat="1">
      <c r="A19" s="285"/>
      <c r="B19" s="287"/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287"/>
      <c r="Z19" s="287"/>
    </row>
    <row r="20" spans="1:26" ht="15.75" customHeight="1">
      <c r="A20" s="335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.75" customHeight="1">
      <c r="A21" s="335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.75" customHeight="1">
      <c r="A22" s="335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.75" customHeight="1">
      <c r="A23" s="335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.75" customHeight="1">
      <c r="A24" s="335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.75" customHeight="1">
      <c r="A25" s="335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5.75" customHeight="1">
      <c r="A26" s="335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5.75" customHeight="1">
      <c r="A27" s="335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5.75" customHeight="1">
      <c r="A28" s="335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5.75" customHeight="1">
      <c r="A29" s="335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5.75" customHeight="1">
      <c r="A30" s="335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5.75" customHeight="1">
      <c r="A31" s="335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5.75" customHeight="1">
      <c r="A32" s="335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5.75" customHeight="1">
      <c r="A33" s="335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5.75" customHeight="1">
      <c r="A34" s="335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5.75" customHeight="1">
      <c r="A35" s="335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5.75" customHeight="1">
      <c r="A36" s="335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5.75" customHeight="1">
      <c r="A37" s="335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5.75" customHeight="1">
      <c r="A38" s="335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5.75" customHeight="1">
      <c r="A39" s="335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5.75" customHeight="1">
      <c r="A40" s="335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5.75" customHeight="1">
      <c r="A41" s="335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.75" customHeight="1">
      <c r="A42" s="335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5.75" customHeight="1">
      <c r="A43" s="335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5.75" customHeight="1">
      <c r="A44" s="335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.75" customHeight="1">
      <c r="A45" s="335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5.75" customHeight="1">
      <c r="A46" s="335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5.75" customHeight="1">
      <c r="A47" s="335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5.75" customHeight="1">
      <c r="A48" s="335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5.75" customHeight="1">
      <c r="A49" s="335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5.75" customHeight="1">
      <c r="A50" s="335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5.75" customHeight="1">
      <c r="A51" s="335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5.75" customHeight="1">
      <c r="A52" s="335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5.75" customHeight="1">
      <c r="A53" s="335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5.75" customHeight="1">
      <c r="A54" s="335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5.75" customHeight="1">
      <c r="A55" s="335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5.75" customHeight="1">
      <c r="A56" s="335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5.75" customHeight="1">
      <c r="A57" s="335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5.75" customHeight="1">
      <c r="A58" s="335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5.75" customHeight="1">
      <c r="A59" s="335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5.75" customHeight="1">
      <c r="A60" s="335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5.75" customHeight="1">
      <c r="A61" s="335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5.75" customHeight="1">
      <c r="A62" s="335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5.75" customHeight="1">
      <c r="A63" s="335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5.75" customHeight="1">
      <c r="A64" s="335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5.75" customHeight="1">
      <c r="A65" s="335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5.75" customHeight="1">
      <c r="A66" s="335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5.75" customHeight="1">
      <c r="A67" s="335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5.75" customHeight="1">
      <c r="A68" s="335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5.75" customHeight="1">
      <c r="A69" s="335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5.75" customHeight="1">
      <c r="A70" s="335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5.75" customHeight="1">
      <c r="A71" s="335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5.75" customHeight="1">
      <c r="A72" s="335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5.75" customHeight="1">
      <c r="A73" s="335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5.75" customHeight="1">
      <c r="A74" s="335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5.75" customHeight="1">
      <c r="A75" s="335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5.75" customHeight="1">
      <c r="A76" s="335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5.75" customHeight="1">
      <c r="A77" s="335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5.75" customHeight="1">
      <c r="A78" s="335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5.75" customHeight="1">
      <c r="A79" s="335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5.75" customHeight="1">
      <c r="A80" s="335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5.75" customHeight="1">
      <c r="A81" s="335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5.75" customHeight="1">
      <c r="A82" s="335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5.75" customHeight="1">
      <c r="A83" s="335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5.75" customHeight="1">
      <c r="A84" s="335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5.75" customHeight="1">
      <c r="A85" s="335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5.75" customHeight="1">
      <c r="A86" s="335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5.75" customHeight="1">
      <c r="A87" s="335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5.75" customHeight="1">
      <c r="A88" s="335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5.75" customHeight="1">
      <c r="A89" s="335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5.75" customHeight="1">
      <c r="A90" s="335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5.75" customHeight="1">
      <c r="A91" s="335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5.75" customHeight="1">
      <c r="A92" s="335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5.75" customHeight="1">
      <c r="A93" s="335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5.75" customHeight="1">
      <c r="A94" s="335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5.75" customHeight="1">
      <c r="A95" s="335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5.75" customHeight="1">
      <c r="A96" s="335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5.75" customHeight="1">
      <c r="A97" s="335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5.75" customHeight="1">
      <c r="A98" s="335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5.75" customHeight="1">
      <c r="A99" s="335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5.75" customHeight="1">
      <c r="A100" s="335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5.75" customHeight="1">
      <c r="A101" s="335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5.75" customHeight="1">
      <c r="A102" s="335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5.75" customHeight="1">
      <c r="A103" s="335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5.75" customHeight="1">
      <c r="A104" s="335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5.75" customHeight="1">
      <c r="A105" s="335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5.75" customHeight="1">
      <c r="A106" s="335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5.75" customHeight="1">
      <c r="A107" s="335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 customHeight="1">
      <c r="A108" s="335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 customHeight="1">
      <c r="A109" s="335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 customHeight="1">
      <c r="A110" s="335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 customHeight="1">
      <c r="A111" s="335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 customHeight="1">
      <c r="A112" s="335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 customHeight="1">
      <c r="A113" s="335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 customHeight="1">
      <c r="A114" s="335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 customHeight="1">
      <c r="A115" s="335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 customHeight="1">
      <c r="A116" s="335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 customHeight="1">
      <c r="A117" s="335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 customHeight="1">
      <c r="A118" s="335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 customHeight="1">
      <c r="A119" s="335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 customHeight="1">
      <c r="A120" s="335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 customHeight="1">
      <c r="A121" s="335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 customHeight="1">
      <c r="A122" s="335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 customHeight="1">
      <c r="A123" s="335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 customHeight="1">
      <c r="A124" s="335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 customHeight="1">
      <c r="A125" s="335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 customHeight="1">
      <c r="A126" s="335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 customHeight="1">
      <c r="A127" s="335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 customHeight="1">
      <c r="A128" s="335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335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335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335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 customHeight="1">
      <c r="A132" s="335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335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335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335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335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 customHeight="1">
      <c r="A137" s="335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 customHeight="1">
      <c r="A138" s="335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 customHeight="1">
      <c r="A139" s="335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 customHeight="1">
      <c r="A140" s="335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 customHeight="1">
      <c r="A141" s="335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 customHeight="1">
      <c r="A142" s="335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 customHeight="1">
      <c r="A143" s="335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 customHeight="1">
      <c r="A144" s="335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 customHeight="1">
      <c r="A145" s="335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 customHeight="1">
      <c r="A146" s="335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 customHeight="1">
      <c r="A147" s="335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 customHeight="1">
      <c r="A148" s="335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 customHeight="1">
      <c r="A149" s="335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 customHeight="1">
      <c r="A150" s="335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 customHeight="1">
      <c r="A151" s="335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 customHeight="1">
      <c r="A152" s="335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 customHeight="1">
      <c r="A153" s="335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 customHeight="1">
      <c r="A154" s="335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 customHeight="1">
      <c r="A155" s="335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 customHeight="1">
      <c r="A156" s="335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 customHeight="1">
      <c r="A157" s="335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 customHeight="1">
      <c r="A158" s="335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 customHeight="1">
      <c r="A159" s="335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 customHeight="1">
      <c r="A160" s="335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 customHeight="1">
      <c r="A161" s="335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 customHeight="1">
      <c r="A162" s="335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 customHeight="1">
      <c r="A163" s="335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 customHeight="1">
      <c r="A164" s="335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 customHeight="1">
      <c r="A165" s="335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 customHeight="1">
      <c r="A166" s="335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 customHeight="1">
      <c r="A167" s="335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 customHeight="1">
      <c r="A168" s="335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 customHeight="1">
      <c r="A169" s="335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 customHeight="1">
      <c r="A170" s="335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 customHeight="1">
      <c r="A171" s="335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 customHeight="1">
      <c r="A172" s="335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 customHeight="1">
      <c r="A173" s="335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 customHeight="1">
      <c r="A174" s="335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 customHeight="1">
      <c r="A175" s="335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 customHeight="1">
      <c r="A176" s="335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 customHeight="1">
      <c r="A177" s="335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 customHeight="1">
      <c r="A178" s="335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 customHeight="1">
      <c r="A179" s="335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 customHeight="1">
      <c r="A180" s="335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 customHeight="1">
      <c r="A181" s="335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 customHeight="1">
      <c r="A182" s="335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 customHeight="1">
      <c r="A183" s="335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 customHeight="1">
      <c r="A184" s="335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 customHeight="1">
      <c r="A185" s="335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 customHeight="1">
      <c r="A186" s="335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 customHeight="1">
      <c r="A187" s="335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 customHeight="1">
      <c r="A188" s="335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 customHeight="1">
      <c r="A189" s="335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 customHeight="1">
      <c r="A190" s="335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 customHeight="1">
      <c r="A191" s="335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 customHeight="1">
      <c r="A192" s="335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 customHeight="1">
      <c r="A193" s="335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 customHeight="1">
      <c r="A194" s="335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 customHeight="1">
      <c r="A195" s="335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 customHeight="1">
      <c r="A196" s="335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 customHeight="1">
      <c r="A197" s="335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 customHeight="1">
      <c r="A198" s="335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 customHeight="1">
      <c r="A199" s="335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 customHeight="1">
      <c r="A200" s="335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 customHeight="1">
      <c r="A201" s="335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 customHeight="1">
      <c r="A202" s="335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 customHeight="1">
      <c r="A203" s="335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 customHeight="1">
      <c r="A204" s="335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 customHeight="1">
      <c r="A205" s="335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 customHeight="1">
      <c r="A206" s="335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 customHeight="1">
      <c r="A207" s="335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 customHeight="1">
      <c r="A208" s="335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 customHeight="1">
      <c r="A209" s="335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 customHeight="1">
      <c r="A210" s="335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 customHeight="1">
      <c r="A211" s="335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 customHeight="1">
      <c r="A212" s="335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 customHeight="1">
      <c r="A213" s="335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 customHeight="1">
      <c r="A214" s="335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 customHeight="1">
      <c r="A215" s="335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 customHeight="1">
      <c r="A216" s="335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 customHeight="1">
      <c r="A217" s="335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 customHeight="1">
      <c r="A218" s="335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 customHeight="1">
      <c r="A219" s="335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 customHeight="1">
      <c r="A220" s="335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 customHeight="1">
      <c r="A221" s="335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 customHeight="1">
      <c r="A222" s="335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 customHeight="1">
      <c r="A223" s="335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 customHeight="1">
      <c r="A224" s="335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 customHeight="1">
      <c r="A225" s="335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 customHeight="1">
      <c r="A226" s="335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 customHeight="1">
      <c r="A227" s="335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 customHeight="1">
      <c r="A228" s="335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 customHeight="1">
      <c r="A229" s="335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 customHeight="1">
      <c r="A230" s="335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 customHeight="1">
      <c r="A231" s="335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 customHeight="1">
      <c r="A232" s="335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 customHeight="1">
      <c r="A233" s="335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 customHeight="1">
      <c r="A234" s="335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 customHeight="1">
      <c r="A235" s="335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 customHeight="1">
      <c r="A236" s="335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>
      <c r="A237" s="335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 customHeight="1">
      <c r="A238" s="335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 customHeight="1">
      <c r="A239" s="335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 customHeight="1">
      <c r="A240" s="335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 customHeight="1">
      <c r="A241" s="335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 customHeight="1">
      <c r="A242" s="335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 customHeight="1">
      <c r="A243" s="335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 customHeight="1">
      <c r="A244" s="335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 customHeight="1">
      <c r="A245" s="335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>
      <c r="A246" s="335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 customHeight="1">
      <c r="A247" s="335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 customHeight="1">
      <c r="A248" s="335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 customHeight="1">
      <c r="A249" s="335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 customHeight="1">
      <c r="A250" s="335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 customHeight="1">
      <c r="A251" s="335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 customHeight="1">
      <c r="A252" s="335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 customHeight="1">
      <c r="A253" s="335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 customHeight="1">
      <c r="A254" s="335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 customHeight="1">
      <c r="A255" s="335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 customHeight="1">
      <c r="A256" s="335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 customHeight="1">
      <c r="A257" s="335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 customHeight="1">
      <c r="A258" s="335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 customHeight="1">
      <c r="A259" s="335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 customHeight="1">
      <c r="A260" s="335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 customHeight="1">
      <c r="A261" s="335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 customHeight="1">
      <c r="A262" s="335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 customHeight="1">
      <c r="A263" s="335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 customHeight="1">
      <c r="A264" s="335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 customHeight="1">
      <c r="A265" s="335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 customHeight="1">
      <c r="A266" s="335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 customHeight="1">
      <c r="A267" s="335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 customHeight="1">
      <c r="A268" s="335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 customHeight="1">
      <c r="A269" s="335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 customHeight="1">
      <c r="A270" s="335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 customHeight="1">
      <c r="A271" s="335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 customHeight="1">
      <c r="A272" s="335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 customHeight="1">
      <c r="A273" s="335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 customHeight="1">
      <c r="A274" s="335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 customHeight="1">
      <c r="A275" s="335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>
      <c r="A276" s="33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>
      <c r="A277" s="335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>
      <c r="A278" s="335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>
      <c r="A279" s="335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>
      <c r="A280" s="335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>
      <c r="A281" s="335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>
      <c r="A282" s="335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>
      <c r="A283" s="335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>
      <c r="A284" s="335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>
      <c r="A285" s="335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>
      <c r="A286" s="335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>
      <c r="A287" s="335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>
      <c r="A288" s="335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>
      <c r="A289" s="335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>
      <c r="A290" s="335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>
      <c r="A291" s="335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>
      <c r="A292" s="335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>
      <c r="A293" s="335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>
      <c r="A294" s="335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>
      <c r="A295" s="335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>
      <c r="A296" s="335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>
      <c r="A297" s="335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>
      <c r="A298" s="335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>
      <c r="A299" s="335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>
      <c r="A300" s="335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>
      <c r="A301" s="335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>
      <c r="A302" s="335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>
      <c r="A303" s="335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>
      <c r="A304" s="335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>
      <c r="A305" s="335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>
      <c r="A306" s="335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>
      <c r="A307" s="335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>
      <c r="A308" s="335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>
      <c r="A309" s="335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>
      <c r="A310" s="335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>
      <c r="A311" s="335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>
      <c r="A312" s="335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>
      <c r="A313" s="335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>
      <c r="A314" s="335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>
      <c r="A315" s="335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>
      <c r="A316" s="335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>
      <c r="A317" s="335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>
      <c r="A318" s="335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>
      <c r="A319" s="335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>
      <c r="A320" s="335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>
      <c r="A321" s="335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>
      <c r="A322" s="335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>
      <c r="A323" s="335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>
      <c r="A324" s="335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>
      <c r="A325" s="335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>
      <c r="A326" s="335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>
      <c r="A327" s="335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>
      <c r="A328" s="335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>
      <c r="A329" s="335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>
      <c r="A330" s="335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>
      <c r="A331" s="335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>
      <c r="A332" s="335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>
      <c r="A333" s="335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>
      <c r="A334" s="335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>
      <c r="A335" s="335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>
      <c r="A336" s="335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>
      <c r="A337" s="335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>
      <c r="A338" s="335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>
      <c r="A339" s="335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>
      <c r="A340" s="335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>
      <c r="A341" s="335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>
      <c r="A342" s="335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>
      <c r="A343" s="335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>
      <c r="A344" s="335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>
      <c r="A345" s="335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>
      <c r="A346" s="335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>
      <c r="A347" s="335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>
      <c r="A348" s="335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>
      <c r="A349" s="335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>
      <c r="A350" s="335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>
      <c r="A351" s="335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>
      <c r="A352" s="335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>
      <c r="A353" s="335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>
      <c r="A354" s="335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>
      <c r="A355" s="335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>
      <c r="A356" s="335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>
      <c r="A357" s="335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>
      <c r="A358" s="335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>
      <c r="A359" s="335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>
      <c r="A360" s="335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>
      <c r="A361" s="335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>
      <c r="A362" s="335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>
      <c r="A363" s="335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>
      <c r="A364" s="335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>
      <c r="A365" s="335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>
      <c r="A366" s="335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>
      <c r="A367" s="335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>
      <c r="A368" s="335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>
      <c r="A369" s="335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>
      <c r="A370" s="335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>
      <c r="A371" s="335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>
      <c r="A372" s="335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>
      <c r="A373" s="335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>
      <c r="A374" s="335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>
      <c r="A375" s="335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>
      <c r="A376" s="335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>
      <c r="A377" s="335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>
      <c r="A378" s="335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>
      <c r="A379" s="335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>
      <c r="A380" s="335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>
      <c r="A381" s="335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>
      <c r="A382" s="335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>
      <c r="A383" s="335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>
      <c r="A384" s="335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>
      <c r="A385" s="335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>
      <c r="A386" s="335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>
      <c r="A387" s="335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>
      <c r="A388" s="335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>
      <c r="A389" s="335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>
      <c r="A390" s="335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>
      <c r="A391" s="335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>
      <c r="A392" s="335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>
      <c r="A393" s="335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>
      <c r="A394" s="335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>
      <c r="A395" s="335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>
      <c r="A396" s="335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>
      <c r="A397" s="335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>
      <c r="A398" s="335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>
      <c r="A399" s="335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>
      <c r="A400" s="335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>
      <c r="A401" s="335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>
      <c r="A402" s="335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>
      <c r="A403" s="335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>
      <c r="A404" s="335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>
      <c r="A405" s="335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>
      <c r="A406" s="335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>
      <c r="A407" s="335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>
      <c r="A408" s="335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>
      <c r="A409" s="335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>
      <c r="A410" s="335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>
      <c r="A411" s="335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>
      <c r="A412" s="335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>
      <c r="A413" s="335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>
      <c r="A414" s="335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>
      <c r="A415" s="335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>
      <c r="A416" s="335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>
      <c r="A417" s="335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>
      <c r="A418" s="335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>
      <c r="A419" s="335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>
      <c r="A420" s="335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>
      <c r="A421" s="335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>
      <c r="A422" s="335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>
      <c r="A423" s="335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>
      <c r="A424" s="335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>
      <c r="A425" s="335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>
      <c r="A426" s="335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>
      <c r="A427" s="335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>
      <c r="A428" s="335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>
      <c r="A429" s="335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>
      <c r="A430" s="335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>
      <c r="A431" s="335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>
      <c r="A432" s="335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>
      <c r="A433" s="335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>
      <c r="A434" s="335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>
      <c r="A435" s="335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>
      <c r="A436" s="335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>
      <c r="A437" s="335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>
      <c r="A438" s="335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>
      <c r="A439" s="335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>
      <c r="A440" s="335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>
      <c r="A441" s="335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>
      <c r="A442" s="335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>
      <c r="A443" s="335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>
      <c r="A444" s="335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>
      <c r="A445" s="335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>
      <c r="A446" s="335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>
      <c r="A447" s="335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>
      <c r="A448" s="335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>
      <c r="A449" s="335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>
      <c r="A450" s="335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>
      <c r="A451" s="335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>
      <c r="A452" s="335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>
      <c r="A453" s="335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>
      <c r="A454" s="335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>
      <c r="A455" s="335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>
      <c r="A456" s="335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>
      <c r="A457" s="335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>
      <c r="A458" s="335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>
      <c r="A459" s="335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>
      <c r="A460" s="335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>
      <c r="A461" s="335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>
      <c r="A462" s="335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>
      <c r="A463" s="335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>
      <c r="A464" s="335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>
      <c r="A465" s="335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>
      <c r="A466" s="335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>
      <c r="A467" s="335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>
      <c r="A468" s="335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>
      <c r="A469" s="335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>
      <c r="A470" s="335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>
      <c r="A471" s="335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>
      <c r="A472" s="335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>
      <c r="A473" s="335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>
      <c r="A474" s="335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>
      <c r="A475" s="335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>
      <c r="A476" s="335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>
      <c r="A477" s="335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>
      <c r="A478" s="335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>
      <c r="A479" s="335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>
      <c r="A480" s="335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>
      <c r="A481" s="335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>
      <c r="A482" s="335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>
      <c r="A483" s="335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>
      <c r="A484" s="335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>
      <c r="A485" s="335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>
      <c r="A486" s="335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>
      <c r="A487" s="335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>
      <c r="A488" s="335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>
      <c r="A489" s="335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>
      <c r="A490" s="335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>
      <c r="A491" s="335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>
      <c r="A492" s="335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>
      <c r="A493" s="335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>
      <c r="A494" s="335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>
      <c r="A495" s="335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>
      <c r="A496" s="335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>
      <c r="A497" s="335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>
      <c r="A498" s="335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>
      <c r="A499" s="335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>
      <c r="A500" s="335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>
      <c r="A501" s="335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>
      <c r="A502" s="335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>
      <c r="A503" s="335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>
      <c r="A504" s="335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>
      <c r="A505" s="335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>
      <c r="A506" s="335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>
      <c r="A507" s="335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>
      <c r="A508" s="335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>
      <c r="A509" s="335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>
      <c r="A510" s="335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>
      <c r="A511" s="335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>
      <c r="A512" s="335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>
      <c r="A513" s="335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>
      <c r="A514" s="335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>
      <c r="A515" s="335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>
      <c r="A516" s="335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>
      <c r="A517" s="335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>
      <c r="A518" s="335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>
      <c r="A519" s="335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>
      <c r="A520" s="335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>
      <c r="A521" s="335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>
      <c r="A522" s="335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>
      <c r="A523" s="335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>
      <c r="A524" s="335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>
      <c r="A525" s="335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>
      <c r="A526" s="335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>
      <c r="A527" s="335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>
      <c r="A528" s="335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>
      <c r="A529" s="335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>
      <c r="A530" s="335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>
      <c r="A531" s="335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>
      <c r="A532" s="335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>
      <c r="A533" s="335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>
      <c r="A534" s="335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>
      <c r="A535" s="335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>
      <c r="A536" s="335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>
      <c r="A537" s="335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>
      <c r="A538" s="335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>
      <c r="A539" s="335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>
      <c r="A540" s="335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>
      <c r="A541" s="335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>
      <c r="A542" s="335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>
      <c r="A543" s="335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>
      <c r="A544" s="335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>
      <c r="A545" s="335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>
      <c r="A546" s="335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>
      <c r="A547" s="335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>
      <c r="A548" s="335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>
      <c r="A549" s="335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>
      <c r="A550" s="335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>
      <c r="A551" s="335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>
      <c r="A552" s="335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>
      <c r="A553" s="335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>
      <c r="A554" s="335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>
      <c r="A555" s="335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>
      <c r="A556" s="335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>
      <c r="A557" s="335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>
      <c r="A558" s="335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>
      <c r="A559" s="335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>
      <c r="A560" s="335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>
      <c r="A561" s="335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>
      <c r="A562" s="335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>
      <c r="A563" s="335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>
      <c r="A564" s="335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>
      <c r="A565" s="335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>
      <c r="A566" s="335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>
      <c r="A567" s="335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>
      <c r="A568" s="335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>
      <c r="A569" s="335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>
      <c r="A570" s="335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>
      <c r="A571" s="335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>
      <c r="A572" s="335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>
      <c r="A573" s="335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>
      <c r="A574" s="335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>
      <c r="A575" s="335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>
      <c r="A576" s="335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>
      <c r="A577" s="335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>
      <c r="A578" s="335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>
      <c r="A579" s="335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>
      <c r="A580" s="335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>
      <c r="A581" s="335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>
      <c r="A582" s="335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>
      <c r="A583" s="335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>
      <c r="A584" s="335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>
      <c r="A585" s="335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>
      <c r="A586" s="335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>
      <c r="A587" s="335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>
      <c r="A588" s="335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>
      <c r="A589" s="335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>
      <c r="A590" s="335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>
      <c r="A591" s="335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>
      <c r="A592" s="335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>
      <c r="A593" s="335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>
      <c r="A594" s="335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>
      <c r="A595" s="335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>
      <c r="A596" s="335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>
      <c r="A597" s="335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>
      <c r="A598" s="335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>
      <c r="A599" s="335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>
      <c r="A600" s="335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>
      <c r="A601" s="335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>
      <c r="A602" s="335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>
      <c r="A603" s="335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>
      <c r="A604" s="335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>
      <c r="A605" s="335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>
      <c r="A606" s="335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>
      <c r="A607" s="335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>
      <c r="A608" s="335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>
      <c r="A609" s="335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>
      <c r="A610" s="335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>
      <c r="A611" s="335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>
      <c r="A612" s="335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>
      <c r="A613" s="335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>
      <c r="A614" s="335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>
      <c r="A615" s="335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>
      <c r="A616" s="335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>
      <c r="A617" s="335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>
      <c r="A618" s="335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>
      <c r="A619" s="335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>
      <c r="A620" s="335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>
      <c r="A621" s="335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>
      <c r="A622" s="335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>
      <c r="A623" s="335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>
      <c r="A624" s="335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>
      <c r="A625" s="335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>
      <c r="A626" s="335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>
      <c r="A627" s="335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>
      <c r="A628" s="335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>
      <c r="A629" s="335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>
      <c r="A630" s="335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>
      <c r="A631" s="335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>
      <c r="A632" s="335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>
      <c r="A633" s="335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>
      <c r="A634" s="335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>
      <c r="A635" s="335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>
      <c r="A636" s="335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>
      <c r="A637" s="335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>
      <c r="A638" s="335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>
      <c r="A639" s="335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>
      <c r="A640" s="335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>
      <c r="A641" s="335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>
      <c r="A642" s="335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>
      <c r="A643" s="335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>
      <c r="A644" s="335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>
      <c r="A645" s="335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>
      <c r="A646" s="335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>
      <c r="A647" s="335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>
      <c r="A648" s="335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>
      <c r="A649" s="335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>
      <c r="A650" s="335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>
      <c r="A651" s="335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>
      <c r="A652" s="335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>
      <c r="A653" s="335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>
      <c r="A654" s="335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>
      <c r="A655" s="335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>
      <c r="A656" s="335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>
      <c r="A657" s="335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>
      <c r="A658" s="335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>
      <c r="A659" s="335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>
      <c r="A660" s="335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>
      <c r="A661" s="335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>
      <c r="A662" s="335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>
      <c r="A663" s="335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>
      <c r="A664" s="335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>
      <c r="A665" s="335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>
      <c r="A666" s="335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>
      <c r="A667" s="335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>
      <c r="A668" s="335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>
      <c r="A669" s="335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>
      <c r="A670" s="335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>
      <c r="A671" s="335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>
      <c r="A672" s="335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>
      <c r="A673" s="335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>
      <c r="A674" s="335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>
      <c r="A675" s="335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>
      <c r="A676" s="335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>
      <c r="A677" s="335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>
      <c r="A678" s="335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>
      <c r="A679" s="335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>
      <c r="A680" s="335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>
      <c r="A681" s="335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>
      <c r="A682" s="335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>
      <c r="A683" s="335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>
      <c r="A684" s="335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>
      <c r="A685" s="335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>
      <c r="A686" s="335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>
      <c r="A687" s="335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>
      <c r="A688" s="335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>
      <c r="A689" s="335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>
      <c r="A690" s="335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>
      <c r="A691" s="335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>
      <c r="A692" s="335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>
      <c r="A693" s="335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>
      <c r="A694" s="335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>
      <c r="A695" s="335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>
      <c r="A696" s="335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>
      <c r="A697" s="335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>
      <c r="A698" s="335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>
      <c r="A699" s="335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>
      <c r="A700" s="335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>
      <c r="A701" s="335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>
      <c r="A702" s="335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>
      <c r="A703" s="335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>
      <c r="A704" s="335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>
      <c r="A705" s="335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>
      <c r="A706" s="335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>
      <c r="A707" s="335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>
      <c r="A708" s="335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>
      <c r="A709" s="335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>
      <c r="A710" s="335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>
      <c r="A711" s="335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>
      <c r="A712" s="335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>
      <c r="A713" s="335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>
      <c r="A714" s="335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>
      <c r="A715" s="335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>
      <c r="A716" s="335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>
      <c r="A717" s="335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>
      <c r="A718" s="335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>
      <c r="A719" s="335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>
      <c r="A720" s="335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>
      <c r="A721" s="335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>
      <c r="A722" s="335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>
      <c r="A723" s="335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>
      <c r="A724" s="335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>
      <c r="A725" s="335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>
      <c r="A726" s="335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>
      <c r="A727" s="335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>
      <c r="A728" s="335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>
      <c r="A729" s="335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>
      <c r="A730" s="335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>
      <c r="A731" s="335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>
      <c r="A732" s="335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>
      <c r="A733" s="335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>
      <c r="A734" s="335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>
      <c r="A735" s="335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>
      <c r="A736" s="335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>
      <c r="A737" s="335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>
      <c r="A738" s="335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>
      <c r="A739" s="335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>
      <c r="A740" s="335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>
      <c r="A741" s="335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>
      <c r="A742" s="335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>
      <c r="A743" s="335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>
      <c r="A744" s="335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>
      <c r="A745" s="335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>
      <c r="A746" s="335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>
      <c r="A747" s="335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>
      <c r="A748" s="335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>
      <c r="A749" s="335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>
      <c r="A750" s="335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>
      <c r="A751" s="335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>
      <c r="A752" s="335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>
      <c r="A753" s="335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>
      <c r="A754" s="335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>
      <c r="A755" s="335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>
      <c r="A756" s="335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>
      <c r="A757" s="335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>
      <c r="A758" s="335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>
      <c r="A759" s="335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>
      <c r="A760" s="335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>
      <c r="A761" s="335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>
      <c r="A762" s="335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>
      <c r="A763" s="335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>
      <c r="A764" s="335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>
      <c r="A765" s="335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>
      <c r="A766" s="335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>
      <c r="A767" s="335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>
      <c r="A768" s="335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>
      <c r="A769" s="335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>
      <c r="A770" s="335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>
      <c r="A771" s="335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>
      <c r="A772" s="335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>
      <c r="A773" s="335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>
      <c r="A774" s="335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>
      <c r="A775" s="335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>
      <c r="A776" s="335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>
      <c r="A777" s="335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>
      <c r="A778" s="335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>
      <c r="A779" s="335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>
      <c r="A780" s="335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>
      <c r="A781" s="335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>
      <c r="A782" s="335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>
      <c r="A783" s="335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>
      <c r="A784" s="335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>
      <c r="A785" s="335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>
      <c r="A786" s="335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>
      <c r="A787" s="335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>
      <c r="A788" s="335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>
      <c r="A789" s="335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>
      <c r="A790" s="335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>
      <c r="A791" s="335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>
      <c r="A792" s="335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>
      <c r="A793" s="335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>
      <c r="A794" s="335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>
      <c r="A795" s="335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>
      <c r="A796" s="335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>
      <c r="A797" s="335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>
      <c r="A798" s="335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>
      <c r="A799" s="335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>
      <c r="A800" s="335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>
      <c r="A801" s="335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>
      <c r="A802" s="335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>
      <c r="A803" s="335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>
      <c r="A804" s="335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>
      <c r="A805" s="335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>
      <c r="A806" s="335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>
      <c r="A807" s="335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>
      <c r="A808" s="335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>
      <c r="A809" s="335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>
      <c r="A810" s="335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>
      <c r="A811" s="335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>
      <c r="A812" s="335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>
      <c r="A813" s="335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>
      <c r="A814" s="335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>
      <c r="A815" s="335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>
      <c r="A816" s="335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>
      <c r="A817" s="335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>
      <c r="A818" s="335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>
      <c r="A819" s="335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>
      <c r="A820" s="335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>
      <c r="A821" s="335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>
      <c r="A822" s="335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>
      <c r="A823" s="335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>
      <c r="A824" s="335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>
      <c r="A825" s="335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>
      <c r="A826" s="335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>
      <c r="A827" s="335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>
      <c r="A828" s="335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>
      <c r="A829" s="335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>
      <c r="A830" s="335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>
      <c r="A831" s="335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>
      <c r="A832" s="335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>
      <c r="A833" s="335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>
      <c r="A834" s="335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>
      <c r="A835" s="335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>
      <c r="A836" s="335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>
      <c r="A837" s="335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>
      <c r="A838" s="335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>
      <c r="A839" s="335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>
      <c r="A840" s="335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>
      <c r="A841" s="335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>
      <c r="A842" s="335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>
      <c r="A843" s="335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>
      <c r="A844" s="335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>
      <c r="A845" s="335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>
      <c r="A846" s="335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>
      <c r="A847" s="335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>
      <c r="A848" s="335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>
      <c r="A849" s="335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>
      <c r="A850" s="335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>
      <c r="A851" s="335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>
      <c r="A852" s="335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>
      <c r="A853" s="335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>
      <c r="A854" s="335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>
      <c r="A855" s="335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>
      <c r="A856" s="335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>
      <c r="A857" s="335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>
      <c r="A858" s="335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>
      <c r="A859" s="335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>
      <c r="A860" s="335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>
      <c r="A861" s="335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>
      <c r="A862" s="335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>
      <c r="A863" s="335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>
      <c r="A864" s="335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>
      <c r="A865" s="335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>
      <c r="A866" s="335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>
      <c r="A867" s="335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>
      <c r="A868" s="335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>
      <c r="A869" s="335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>
      <c r="A870" s="335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>
      <c r="A871" s="335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>
      <c r="A872" s="335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>
      <c r="A873" s="335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>
      <c r="A874" s="335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>
      <c r="A875" s="335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>
      <c r="A876" s="335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>
      <c r="A877" s="335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>
      <c r="A878" s="335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>
      <c r="A879" s="335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>
      <c r="A880" s="335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>
      <c r="A881" s="335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>
      <c r="A882" s="335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>
      <c r="A883" s="335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>
      <c r="A884" s="335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>
      <c r="A885" s="335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>
      <c r="A886" s="335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>
      <c r="A887" s="335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>
      <c r="A888" s="335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>
      <c r="A889" s="335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>
      <c r="A890" s="335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>
      <c r="A891" s="335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>
      <c r="A892" s="335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>
      <c r="A893" s="335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>
      <c r="A894" s="335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>
      <c r="A895" s="335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>
      <c r="A896" s="335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>
      <c r="A897" s="335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>
      <c r="A898" s="335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>
      <c r="A899" s="335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>
      <c r="A900" s="335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>
      <c r="A901" s="335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>
      <c r="A902" s="335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>
      <c r="A903" s="335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>
      <c r="A904" s="335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>
      <c r="A905" s="335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>
      <c r="A906" s="335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>
      <c r="A907" s="335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>
      <c r="A908" s="335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>
      <c r="A909" s="335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>
      <c r="A910" s="335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>
      <c r="A911" s="335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>
      <c r="A912" s="335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>
      <c r="A913" s="335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>
      <c r="A914" s="335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>
      <c r="A915" s="335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>
      <c r="A916" s="335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>
      <c r="A917" s="335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>
      <c r="A918" s="335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>
      <c r="A919" s="335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>
      <c r="A920" s="335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>
      <c r="A921" s="335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>
      <c r="A922" s="335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>
      <c r="A923" s="335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>
      <c r="A924" s="335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>
      <c r="A925" s="335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>
      <c r="A926" s="335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>
      <c r="A927" s="335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>
      <c r="A928" s="335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>
      <c r="A929" s="335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>
      <c r="A930" s="335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>
      <c r="A931" s="335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>
      <c r="A932" s="335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>
      <c r="A933" s="335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>
      <c r="A934" s="335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>
      <c r="A935" s="335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>
      <c r="A936" s="335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>
      <c r="A937" s="335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>
      <c r="A938" s="335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>
      <c r="A939" s="335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>
      <c r="A940" s="335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>
      <c r="A941" s="335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>
      <c r="A942" s="335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>
      <c r="A943" s="335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>
      <c r="A944" s="335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>
      <c r="A945" s="335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>
      <c r="A946" s="335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>
      <c r="A947" s="335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>
      <c r="A948" s="335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>
      <c r="A949" s="335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>
      <c r="A950" s="335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>
      <c r="A951" s="335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>
      <c r="A952" s="335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>
      <c r="A953" s="335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>
      <c r="A954" s="335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>
      <c r="A955" s="335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>
      <c r="A956" s="335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>
      <c r="A957" s="335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>
      <c r="A958" s="335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>
      <c r="A959" s="335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>
      <c r="A960" s="335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>
      <c r="A961" s="335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>
      <c r="A962" s="335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>
      <c r="A963" s="335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>
      <c r="A964" s="335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>
      <c r="A965" s="335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>
      <c r="A966" s="335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>
      <c r="A967" s="335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>
      <c r="A968" s="335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>
      <c r="A969" s="335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>
      <c r="A970" s="335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>
      <c r="A971" s="335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>
      <c r="A972" s="335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>
      <c r="A973" s="335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>
      <c r="A974" s="335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>
      <c r="A975" s="335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>
      <c r="A976" s="335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>
      <c r="A977" s="335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>
      <c r="A978" s="335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>
      <c r="A979" s="335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>
      <c r="A980" s="335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>
      <c r="A981" s="335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>
      <c r="A982" s="335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>
      <c r="A983" s="335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>
      <c r="A984" s="335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>
      <c r="A985" s="335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>
      <c r="A986" s="335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>
      <c r="A987" s="335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>
      <c r="A988" s="335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>
      <c r="A989" s="335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>
      <c r="A990" s="335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>
      <c r="A991" s="335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>
      <c r="A992" s="335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>
      <c r="A993" s="335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>
      <c r="A994" s="335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>
      <c r="A995" s="335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5.75" customHeight="1">
      <c r="A996" s="335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5.75" customHeight="1">
      <c r="A997" s="335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5.75" customHeight="1">
      <c r="A998" s="335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5.75" customHeight="1">
      <c r="A999" s="335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</sheetData>
  <mergeCells count="9">
    <mergeCell ref="D2:M2"/>
    <mergeCell ref="C3:C10"/>
    <mergeCell ref="D3:M10"/>
    <mergeCell ref="D11:M11"/>
    <mergeCell ref="B3:B14"/>
    <mergeCell ref="A3:A14"/>
    <mergeCell ref="D12:M12"/>
    <mergeCell ref="D13:M13"/>
    <mergeCell ref="D14:M14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topLeftCell="A22" workbookViewId="0">
      <selection activeCell="F85" sqref="F85:G85"/>
    </sheetView>
  </sheetViews>
  <sheetFormatPr defaultRowHeight="15"/>
  <cols>
    <col min="1" max="1" width="9.140625" style="306"/>
    <col min="2" max="2" width="21.5703125" customWidth="1"/>
    <col min="3" max="3" width="25.7109375" customWidth="1"/>
    <col min="4" max="4" width="6" style="202" customWidth="1"/>
    <col min="5" max="5" width="38.28515625" customWidth="1"/>
    <col min="6" max="6" width="9.140625" style="214"/>
    <col min="7" max="7" width="16.85546875" style="214" customWidth="1"/>
    <col min="8" max="8" width="31.42578125" customWidth="1"/>
    <col min="9" max="9" width="26.140625" style="202" customWidth="1"/>
  </cols>
  <sheetData>
    <row r="1" spans="1:9" s="330" customFormat="1" ht="33" customHeight="1">
      <c r="A1" s="329" t="s">
        <v>313</v>
      </c>
      <c r="B1" s="307"/>
      <c r="C1" s="307"/>
      <c r="D1" s="586"/>
      <c r="E1" s="307"/>
      <c r="F1" s="586"/>
      <c r="G1" s="586"/>
      <c r="H1" s="307"/>
      <c r="I1" s="586"/>
    </row>
    <row r="2" spans="1:9" s="309" customFormat="1" ht="33" customHeight="1">
      <c r="A2" s="308" t="s">
        <v>4</v>
      </c>
      <c r="B2" s="308" t="s">
        <v>96</v>
      </c>
      <c r="C2" s="308" t="s">
        <v>9</v>
      </c>
      <c r="D2" s="1196" t="s">
        <v>97</v>
      </c>
      <c r="E2" s="1197"/>
      <c r="F2" s="1197"/>
      <c r="G2" s="1197"/>
      <c r="H2" s="1197"/>
      <c r="I2" s="1198"/>
    </row>
    <row r="3" spans="1:9" s="309" customFormat="1" ht="38.25">
      <c r="A3" s="310">
        <v>1</v>
      </c>
      <c r="B3" s="20" t="s">
        <v>77</v>
      </c>
      <c r="C3" s="226" t="s">
        <v>908</v>
      </c>
      <c r="D3" s="940"/>
      <c r="E3" s="853"/>
      <c r="F3" s="853"/>
      <c r="G3" s="853"/>
      <c r="H3" s="853"/>
      <c r="I3" s="939"/>
    </row>
    <row r="4" spans="1:9" s="309" customFormat="1" ht="34.5" customHeight="1">
      <c r="A4" s="1199">
        <v>2</v>
      </c>
      <c r="B4" s="1201" t="s">
        <v>897</v>
      </c>
      <c r="C4" s="1203" t="s">
        <v>897</v>
      </c>
      <c r="D4" s="584" t="s">
        <v>89</v>
      </c>
      <c r="E4" s="584" t="s">
        <v>314</v>
      </c>
      <c r="F4" s="1205" t="s">
        <v>315</v>
      </c>
      <c r="G4" s="1206"/>
      <c r="H4" s="613" t="s">
        <v>72</v>
      </c>
      <c r="I4" s="584" t="s">
        <v>316</v>
      </c>
    </row>
    <row r="5" spans="1:9" s="309" customFormat="1" ht="25.5" customHeight="1">
      <c r="A5" s="1200"/>
      <c r="B5" s="1202"/>
      <c r="C5" s="1204"/>
      <c r="D5" s="587">
        <v>1</v>
      </c>
      <c r="E5" s="311" t="s">
        <v>726</v>
      </c>
      <c r="F5" s="661" t="s">
        <v>556</v>
      </c>
      <c r="G5" s="1174"/>
      <c r="H5" s="244" t="s">
        <v>727</v>
      </c>
      <c r="I5" s="594" t="s">
        <v>728</v>
      </c>
    </row>
    <row r="6" spans="1:9" s="309" customFormat="1" ht="14.25" customHeight="1">
      <c r="A6" s="1200"/>
      <c r="B6" s="1202"/>
      <c r="C6" s="1204"/>
      <c r="D6" s="587">
        <v>2</v>
      </c>
      <c r="E6" s="332" t="s">
        <v>460</v>
      </c>
      <c r="F6" s="661" t="s">
        <v>729</v>
      </c>
      <c r="G6" s="1174"/>
      <c r="H6" s="244" t="s">
        <v>727</v>
      </c>
      <c r="I6" s="595" t="s">
        <v>417</v>
      </c>
    </row>
    <row r="7" spans="1:9" s="309" customFormat="1" ht="24" customHeight="1">
      <c r="A7" s="1200"/>
      <c r="B7" s="1202"/>
      <c r="C7" s="1204"/>
      <c r="D7" s="587">
        <v>3</v>
      </c>
      <c r="E7" s="332" t="s">
        <v>461</v>
      </c>
      <c r="F7" s="661" t="s">
        <v>730</v>
      </c>
      <c r="G7" s="1174"/>
      <c r="H7" s="244" t="s">
        <v>727</v>
      </c>
      <c r="I7" s="594" t="s">
        <v>418</v>
      </c>
    </row>
    <row r="8" spans="1:9" s="309" customFormat="1" ht="14.25">
      <c r="A8" s="1209">
        <v>3</v>
      </c>
      <c r="B8" s="1210" t="s">
        <v>898</v>
      </c>
      <c r="C8" s="804" t="s">
        <v>1061</v>
      </c>
      <c r="D8" s="1213" t="s">
        <v>923</v>
      </c>
      <c r="E8" s="1214"/>
      <c r="F8" s="1214"/>
      <c r="G8" s="1214"/>
      <c r="H8" s="1214"/>
      <c r="I8" s="1215"/>
    </row>
    <row r="9" spans="1:9" s="309" customFormat="1" ht="22.5" customHeight="1">
      <c r="A9" s="1200"/>
      <c r="B9" s="1211"/>
      <c r="C9" s="667"/>
      <c r="D9" s="1216" t="s">
        <v>317</v>
      </c>
      <c r="E9" s="1217"/>
      <c r="F9" s="1217"/>
      <c r="G9" s="1217"/>
      <c r="H9" s="1217"/>
      <c r="I9" s="1218"/>
    </row>
    <row r="10" spans="1:9" s="331" customFormat="1" ht="23.25" customHeight="1">
      <c r="A10" s="1200"/>
      <c r="B10" s="1211"/>
      <c r="C10" s="667"/>
      <c r="D10" s="509" t="s">
        <v>4</v>
      </c>
      <c r="E10" s="585" t="s">
        <v>1014</v>
      </c>
      <c r="F10" s="1216" t="s">
        <v>318</v>
      </c>
      <c r="G10" s="1219"/>
      <c r="H10" s="597" t="s">
        <v>319</v>
      </c>
      <c r="I10" s="450" t="s">
        <v>316</v>
      </c>
    </row>
    <row r="11" spans="1:9" s="309" customFormat="1" ht="59.25" customHeight="1">
      <c r="A11" s="1200"/>
      <c r="B11" s="1211"/>
      <c r="C11" s="667"/>
      <c r="D11" s="499">
        <v>1</v>
      </c>
      <c r="E11" s="312" t="s">
        <v>731</v>
      </c>
      <c r="F11" s="1220" t="s">
        <v>556</v>
      </c>
      <c r="G11" s="1174"/>
      <c r="H11" s="313" t="s">
        <v>1015</v>
      </c>
      <c r="I11" s="594" t="s">
        <v>728</v>
      </c>
    </row>
    <row r="12" spans="1:9" s="309" customFormat="1" ht="69.75" customHeight="1">
      <c r="A12" s="1200"/>
      <c r="B12" s="1211"/>
      <c r="C12" s="667"/>
      <c r="D12" s="242">
        <v>2</v>
      </c>
      <c r="E12" s="314" t="s">
        <v>732</v>
      </c>
      <c r="F12" s="661" t="s">
        <v>733</v>
      </c>
      <c r="G12" s="1174"/>
      <c r="H12" s="313" t="s">
        <v>734</v>
      </c>
      <c r="I12" s="594" t="s">
        <v>728</v>
      </c>
    </row>
    <row r="13" spans="1:9" s="309" customFormat="1" ht="180" customHeight="1">
      <c r="A13" s="1200"/>
      <c r="B13" s="1211"/>
      <c r="C13" s="667"/>
      <c r="D13" s="242">
        <v>3</v>
      </c>
      <c r="E13" s="315" t="s">
        <v>493</v>
      </c>
      <c r="F13" s="661" t="s">
        <v>735</v>
      </c>
      <c r="G13" s="1174"/>
      <c r="H13" s="313" t="s">
        <v>736</v>
      </c>
      <c r="I13" s="594" t="s">
        <v>728</v>
      </c>
    </row>
    <row r="14" spans="1:9" s="309" customFormat="1" ht="72.75" customHeight="1">
      <c r="A14" s="1200"/>
      <c r="B14" s="1211"/>
      <c r="C14" s="667"/>
      <c r="D14" s="242"/>
      <c r="E14" s="315" t="s">
        <v>737</v>
      </c>
      <c r="F14" s="661" t="s">
        <v>494</v>
      </c>
      <c r="G14" s="1174"/>
      <c r="H14" s="313" t="s">
        <v>738</v>
      </c>
      <c r="I14" s="594" t="s">
        <v>728</v>
      </c>
    </row>
    <row r="15" spans="1:9" s="309" customFormat="1" ht="44.25" customHeight="1">
      <c r="A15" s="1200"/>
      <c r="B15" s="1211"/>
      <c r="C15" s="667"/>
      <c r="D15" s="242" t="s">
        <v>336</v>
      </c>
      <c r="E15" s="315" t="s">
        <v>739</v>
      </c>
      <c r="F15" s="661" t="s">
        <v>740</v>
      </c>
      <c r="G15" s="1174"/>
      <c r="H15" s="313" t="s">
        <v>741</v>
      </c>
      <c r="I15" s="594" t="s">
        <v>728</v>
      </c>
    </row>
    <row r="16" spans="1:9" s="309" customFormat="1" ht="25.5" customHeight="1">
      <c r="A16" s="1200"/>
      <c r="B16" s="1211"/>
      <c r="C16" s="667"/>
      <c r="D16" s="242" t="s">
        <v>337</v>
      </c>
      <c r="E16" s="315" t="s">
        <v>1016</v>
      </c>
      <c r="F16" s="1194" t="s">
        <v>742</v>
      </c>
      <c r="G16" s="1195"/>
      <c r="H16" s="313"/>
      <c r="I16" s="596" t="s">
        <v>743</v>
      </c>
    </row>
    <row r="17" spans="1:9" s="309" customFormat="1" ht="14.25">
      <c r="A17" s="1200"/>
      <c r="B17" s="1211"/>
      <c r="C17" s="667"/>
      <c r="D17" s="1188" t="s">
        <v>1032</v>
      </c>
      <c r="E17" s="1191"/>
      <c r="F17" s="1191"/>
      <c r="G17" s="1191"/>
      <c r="H17" s="1191"/>
      <c r="I17" s="1192"/>
    </row>
    <row r="18" spans="1:9" s="309" customFormat="1" ht="45" customHeight="1">
      <c r="A18" s="1200"/>
      <c r="B18" s="1211"/>
      <c r="C18" s="667"/>
      <c r="D18" s="242">
        <v>1</v>
      </c>
      <c r="E18" s="226" t="s">
        <v>495</v>
      </c>
      <c r="F18" s="661" t="s">
        <v>727</v>
      </c>
      <c r="G18" s="1174"/>
      <c r="H18" s="320" t="s">
        <v>727</v>
      </c>
      <c r="I18" s="316" t="s">
        <v>727</v>
      </c>
    </row>
    <row r="19" spans="1:9" s="309" customFormat="1" ht="14.25">
      <c r="A19" s="1200"/>
      <c r="B19" s="1211"/>
      <c r="C19" s="667"/>
      <c r="D19" s="242">
        <v>2</v>
      </c>
      <c r="E19" s="226" t="s">
        <v>1017</v>
      </c>
      <c r="F19" s="661" t="s">
        <v>727</v>
      </c>
      <c r="G19" s="1174"/>
      <c r="H19" s="320" t="s">
        <v>727</v>
      </c>
      <c r="I19" s="316" t="s">
        <v>727</v>
      </c>
    </row>
    <row r="20" spans="1:9" s="309" customFormat="1" ht="14.25">
      <c r="A20" s="1200"/>
      <c r="B20" s="1211"/>
      <c r="C20" s="667"/>
      <c r="D20" s="242">
        <v>3</v>
      </c>
      <c r="E20" s="226" t="s">
        <v>1018</v>
      </c>
      <c r="F20" s="661" t="s">
        <v>727</v>
      </c>
      <c r="G20" s="1174"/>
      <c r="H20" s="320" t="s">
        <v>727</v>
      </c>
      <c r="I20" s="316" t="s">
        <v>727</v>
      </c>
    </row>
    <row r="21" spans="1:9" s="309" customFormat="1" ht="38.25">
      <c r="A21" s="1200"/>
      <c r="B21" s="1211"/>
      <c r="C21" s="667"/>
      <c r="D21" s="242">
        <v>4</v>
      </c>
      <c r="E21" s="226" t="s">
        <v>1019</v>
      </c>
      <c r="F21" s="661" t="s">
        <v>727</v>
      </c>
      <c r="G21" s="1174"/>
      <c r="H21" s="320" t="s">
        <v>727</v>
      </c>
      <c r="I21" s="316" t="s">
        <v>727</v>
      </c>
    </row>
    <row r="22" spans="1:9" s="218" customFormat="1" ht="21" customHeight="1">
      <c r="A22" s="1200"/>
      <c r="B22" s="1211"/>
      <c r="C22" s="667"/>
      <c r="D22" s="1188" t="s">
        <v>1026</v>
      </c>
      <c r="E22" s="1189"/>
      <c r="F22" s="1189"/>
      <c r="G22" s="1189"/>
      <c r="H22" s="1189"/>
      <c r="I22" s="1190"/>
    </row>
    <row r="23" spans="1:9" s="309" customFormat="1" ht="14.25">
      <c r="A23" s="1200"/>
      <c r="B23" s="1211"/>
      <c r="C23" s="667"/>
      <c r="D23" s="242">
        <v>1</v>
      </c>
      <c r="E23" s="226" t="s">
        <v>744</v>
      </c>
      <c r="F23" s="661" t="s">
        <v>727</v>
      </c>
      <c r="G23" s="1174"/>
      <c r="H23" s="320" t="s">
        <v>727</v>
      </c>
      <c r="I23" s="316" t="s">
        <v>727</v>
      </c>
    </row>
    <row r="24" spans="1:9" s="309" customFormat="1" ht="14.25">
      <c r="A24" s="1200"/>
      <c r="B24" s="1211"/>
      <c r="C24" s="667"/>
      <c r="D24" s="242">
        <v>2</v>
      </c>
      <c r="E24" s="226" t="s">
        <v>1020</v>
      </c>
      <c r="F24" s="661" t="s">
        <v>727</v>
      </c>
      <c r="G24" s="1174"/>
      <c r="H24" s="320" t="s">
        <v>727</v>
      </c>
      <c r="I24" s="316" t="s">
        <v>727</v>
      </c>
    </row>
    <row r="25" spans="1:9" s="309" customFormat="1" ht="14.25">
      <c r="A25" s="1200"/>
      <c r="B25" s="1211"/>
      <c r="C25" s="667"/>
      <c r="D25" s="242">
        <v>3</v>
      </c>
      <c r="E25" s="226" t="s">
        <v>1021</v>
      </c>
      <c r="F25" s="661" t="s">
        <v>727</v>
      </c>
      <c r="G25" s="1174"/>
      <c r="H25" s="320" t="s">
        <v>727</v>
      </c>
      <c r="I25" s="316" t="s">
        <v>727</v>
      </c>
    </row>
    <row r="26" spans="1:9" s="309" customFormat="1" ht="14.25">
      <c r="A26" s="1200"/>
      <c r="B26" s="1211"/>
      <c r="C26" s="667"/>
      <c r="D26" s="1193" t="s">
        <v>1022</v>
      </c>
      <c r="E26" s="1191"/>
      <c r="F26" s="1191"/>
      <c r="G26" s="1191"/>
      <c r="H26" s="1191"/>
      <c r="I26" s="1192"/>
    </row>
    <row r="27" spans="1:9" s="309" customFormat="1" ht="14.25">
      <c r="A27" s="1200"/>
      <c r="B27" s="1211"/>
      <c r="C27" s="667"/>
      <c r="D27" s="242">
        <v>1</v>
      </c>
      <c r="E27" s="226" t="s">
        <v>744</v>
      </c>
      <c r="F27" s="661" t="s">
        <v>727</v>
      </c>
      <c r="G27" s="1174"/>
      <c r="H27" s="320" t="s">
        <v>727</v>
      </c>
      <c r="I27" s="316" t="s">
        <v>727</v>
      </c>
    </row>
    <row r="28" spans="1:9" s="309" customFormat="1" ht="14.25">
      <c r="A28" s="1200"/>
      <c r="B28" s="1211"/>
      <c r="C28" s="667"/>
      <c r="D28" s="242">
        <v>2</v>
      </c>
      <c r="E28" s="226" t="s">
        <v>1023</v>
      </c>
      <c r="F28" s="661" t="s">
        <v>727</v>
      </c>
      <c r="G28" s="1174"/>
      <c r="H28" s="320" t="s">
        <v>727</v>
      </c>
      <c r="I28" s="316" t="s">
        <v>727</v>
      </c>
    </row>
    <row r="29" spans="1:9" s="309" customFormat="1" ht="14.25">
      <c r="A29" s="1200"/>
      <c r="B29" s="1211"/>
      <c r="C29" s="667"/>
      <c r="D29" s="1188" t="s">
        <v>496</v>
      </c>
      <c r="E29" s="1191"/>
      <c r="F29" s="1191"/>
      <c r="G29" s="1191"/>
      <c r="H29" s="1191"/>
      <c r="I29" s="1192"/>
    </row>
    <row r="30" spans="1:9" s="309" customFormat="1" ht="14.25">
      <c r="A30" s="1200"/>
      <c r="B30" s="1211"/>
      <c r="C30" s="667"/>
      <c r="D30" s="242">
        <v>1</v>
      </c>
      <c r="E30" s="226" t="s">
        <v>1024</v>
      </c>
      <c r="F30" s="661" t="s">
        <v>727</v>
      </c>
      <c r="G30" s="1174"/>
      <c r="H30" s="244" t="s">
        <v>727</v>
      </c>
      <c r="I30" s="317" t="s">
        <v>727</v>
      </c>
    </row>
    <row r="31" spans="1:9" s="309" customFormat="1" ht="14.25">
      <c r="A31" s="1200"/>
      <c r="B31" s="1211"/>
      <c r="C31" s="667"/>
      <c r="D31" s="242">
        <v>2</v>
      </c>
      <c r="E31" s="226" t="s">
        <v>1025</v>
      </c>
      <c r="F31" s="661" t="s">
        <v>727</v>
      </c>
      <c r="G31" s="1174"/>
      <c r="H31" s="244" t="s">
        <v>727</v>
      </c>
      <c r="I31" s="317" t="s">
        <v>727</v>
      </c>
    </row>
    <row r="32" spans="1:9" s="309" customFormat="1" ht="14.25">
      <c r="A32" s="1200"/>
      <c r="B32" s="1211"/>
      <c r="C32" s="667"/>
      <c r="D32" s="242">
        <v>3</v>
      </c>
      <c r="E32" s="226" t="s">
        <v>497</v>
      </c>
      <c r="F32" s="661" t="s">
        <v>727</v>
      </c>
      <c r="G32" s="1174"/>
      <c r="H32" s="244" t="s">
        <v>727</v>
      </c>
      <c r="I32" s="317" t="s">
        <v>727</v>
      </c>
    </row>
    <row r="33" spans="1:9" s="309" customFormat="1" ht="14.25">
      <c r="A33" s="1200"/>
      <c r="B33" s="1211"/>
      <c r="C33" s="667"/>
      <c r="D33" s="1188" t="s">
        <v>1030</v>
      </c>
      <c r="E33" s="1189"/>
      <c r="F33" s="1189"/>
      <c r="G33" s="1189"/>
      <c r="H33" s="1189"/>
      <c r="I33" s="1190"/>
    </row>
    <row r="34" spans="1:9" s="309" customFormat="1" ht="14.25">
      <c r="A34" s="1200"/>
      <c r="B34" s="1211"/>
      <c r="C34" s="667"/>
      <c r="D34" s="242">
        <v>1</v>
      </c>
      <c r="E34" s="226" t="s">
        <v>744</v>
      </c>
      <c r="F34" s="661" t="s">
        <v>727</v>
      </c>
      <c r="G34" s="1174"/>
      <c r="H34" s="320" t="s">
        <v>727</v>
      </c>
      <c r="I34" s="316" t="s">
        <v>727</v>
      </c>
    </row>
    <row r="35" spans="1:9" s="309" customFormat="1" ht="14.25">
      <c r="A35" s="1200"/>
      <c r="B35" s="1211"/>
      <c r="C35" s="667"/>
      <c r="D35" s="242">
        <v>2</v>
      </c>
      <c r="E35" s="226" t="s">
        <v>745</v>
      </c>
      <c r="F35" s="661" t="s">
        <v>727</v>
      </c>
      <c r="G35" s="1174"/>
      <c r="H35" s="320" t="s">
        <v>727</v>
      </c>
      <c r="I35" s="316" t="s">
        <v>727</v>
      </c>
    </row>
    <row r="36" spans="1:9" s="309" customFormat="1" ht="14.25">
      <c r="A36" s="1200"/>
      <c r="B36" s="1211"/>
      <c r="C36" s="667"/>
      <c r="D36" s="1188" t="s">
        <v>1031</v>
      </c>
      <c r="E36" s="1189"/>
      <c r="F36" s="1189"/>
      <c r="G36" s="1189"/>
      <c r="H36" s="1189"/>
      <c r="I36" s="1190"/>
    </row>
    <row r="37" spans="1:9" s="309" customFormat="1" ht="14.25">
      <c r="A37" s="1200"/>
      <c r="B37" s="1211"/>
      <c r="C37" s="667"/>
      <c r="D37" s="242">
        <v>1</v>
      </c>
      <c r="E37" s="226" t="s">
        <v>744</v>
      </c>
      <c r="F37" s="661" t="s">
        <v>727</v>
      </c>
      <c r="G37" s="1174"/>
      <c r="H37" s="320" t="s">
        <v>727</v>
      </c>
      <c r="I37" s="316" t="s">
        <v>727</v>
      </c>
    </row>
    <row r="38" spans="1:9" s="309" customFormat="1" ht="25.5">
      <c r="A38" s="1200"/>
      <c r="B38" s="1211"/>
      <c r="C38" s="667"/>
      <c r="D38" s="242">
        <v>2</v>
      </c>
      <c r="E38" s="226" t="s">
        <v>1027</v>
      </c>
      <c r="F38" s="661" t="s">
        <v>727</v>
      </c>
      <c r="G38" s="1174"/>
      <c r="H38" s="320" t="s">
        <v>727</v>
      </c>
      <c r="I38" s="316" t="s">
        <v>727</v>
      </c>
    </row>
    <row r="39" spans="1:9" s="309" customFormat="1" ht="14.25">
      <c r="A39" s="1200"/>
      <c r="B39" s="1211"/>
      <c r="C39" s="667"/>
      <c r="D39" s="242">
        <v>3</v>
      </c>
      <c r="E39" s="226" t="s">
        <v>1028</v>
      </c>
      <c r="F39" s="661" t="s">
        <v>727</v>
      </c>
      <c r="G39" s="1174"/>
      <c r="H39" s="320" t="s">
        <v>727</v>
      </c>
      <c r="I39" s="316" t="s">
        <v>727</v>
      </c>
    </row>
    <row r="40" spans="1:9" s="309" customFormat="1" ht="14.25">
      <c r="A40" s="1200"/>
      <c r="B40" s="1211"/>
      <c r="C40" s="667"/>
      <c r="D40" s="242">
        <v>4</v>
      </c>
      <c r="E40" s="226" t="s">
        <v>1029</v>
      </c>
      <c r="F40" s="661" t="s">
        <v>727</v>
      </c>
      <c r="G40" s="1174"/>
      <c r="H40" s="320" t="s">
        <v>727</v>
      </c>
      <c r="I40" s="316" t="s">
        <v>727</v>
      </c>
    </row>
    <row r="41" spans="1:9" s="309" customFormat="1" ht="14.25">
      <c r="A41" s="1200"/>
      <c r="B41" s="1211"/>
      <c r="C41" s="667"/>
      <c r="D41" s="1188" t="s">
        <v>1033</v>
      </c>
      <c r="E41" s="1189"/>
      <c r="F41" s="1189"/>
      <c r="G41" s="1189"/>
      <c r="H41" s="1189"/>
      <c r="I41" s="1190"/>
    </row>
    <row r="42" spans="1:9" s="309" customFormat="1" ht="14.25">
      <c r="A42" s="1200"/>
      <c r="B42" s="1211"/>
      <c r="C42" s="667"/>
      <c r="D42" s="242">
        <v>1</v>
      </c>
      <c r="E42" s="226" t="s">
        <v>744</v>
      </c>
      <c r="F42" s="661" t="s">
        <v>727</v>
      </c>
      <c r="G42" s="1174"/>
      <c r="H42" s="244" t="s">
        <v>727</v>
      </c>
      <c r="I42" s="317" t="s">
        <v>727</v>
      </c>
    </row>
    <row r="43" spans="1:9" s="309" customFormat="1" ht="25.5">
      <c r="A43" s="1200"/>
      <c r="B43" s="1211"/>
      <c r="C43" s="667"/>
      <c r="D43" s="242">
        <v>2</v>
      </c>
      <c r="E43" s="226" t="s">
        <v>1034</v>
      </c>
      <c r="F43" s="661" t="s">
        <v>727</v>
      </c>
      <c r="G43" s="1174"/>
      <c r="H43" s="244" t="s">
        <v>727</v>
      </c>
      <c r="I43" s="317" t="s">
        <v>727</v>
      </c>
    </row>
    <row r="44" spans="1:9" s="309" customFormat="1" ht="14.25">
      <c r="A44" s="1200"/>
      <c r="B44" s="1211"/>
      <c r="C44" s="667"/>
      <c r="D44" s="242">
        <v>3</v>
      </c>
      <c r="E44" s="226" t="s">
        <v>1035</v>
      </c>
      <c r="F44" s="661" t="s">
        <v>727</v>
      </c>
      <c r="G44" s="1174"/>
      <c r="H44" s="244" t="s">
        <v>727</v>
      </c>
      <c r="I44" s="317" t="s">
        <v>727</v>
      </c>
    </row>
    <row r="45" spans="1:9" s="309" customFormat="1" ht="14.25">
      <c r="A45" s="1200"/>
      <c r="B45" s="1211"/>
      <c r="C45" s="667"/>
      <c r="D45" s="242">
        <v>4</v>
      </c>
      <c r="E45" s="226" t="s">
        <v>1036</v>
      </c>
      <c r="F45" s="661" t="s">
        <v>727</v>
      </c>
      <c r="G45" s="1174"/>
      <c r="H45" s="244" t="s">
        <v>727</v>
      </c>
      <c r="I45" s="317" t="s">
        <v>727</v>
      </c>
    </row>
    <row r="46" spans="1:9" s="309" customFormat="1" ht="14.25" customHeight="1">
      <c r="A46" s="1200"/>
      <c r="B46" s="1211"/>
      <c r="C46" s="667"/>
      <c r="D46" s="1186" t="s">
        <v>1037</v>
      </c>
      <c r="E46" s="1227"/>
      <c r="F46" s="1227"/>
      <c r="G46" s="1227"/>
      <c r="H46" s="1227"/>
      <c r="I46" s="1185"/>
    </row>
    <row r="47" spans="1:9" s="309" customFormat="1" ht="14.25">
      <c r="A47" s="1200"/>
      <c r="B47" s="1211"/>
      <c r="C47" s="667"/>
      <c r="D47" s="242">
        <v>1</v>
      </c>
      <c r="E47" s="226" t="s">
        <v>744</v>
      </c>
      <c r="F47" s="661" t="s">
        <v>727</v>
      </c>
      <c r="G47" s="1174"/>
      <c r="H47" s="244" t="s">
        <v>727</v>
      </c>
      <c r="I47" s="317" t="s">
        <v>727</v>
      </c>
    </row>
    <row r="48" spans="1:9" s="309" customFormat="1" ht="14.25">
      <c r="A48" s="1200"/>
      <c r="B48" s="1211"/>
      <c r="C48" s="667"/>
      <c r="D48" s="242">
        <v>2</v>
      </c>
      <c r="E48" s="226" t="s">
        <v>1038</v>
      </c>
      <c r="F48" s="661" t="s">
        <v>727</v>
      </c>
      <c r="G48" s="1174"/>
      <c r="H48" s="225" t="s">
        <v>727</v>
      </c>
      <c r="I48" s="317" t="s">
        <v>727</v>
      </c>
    </row>
    <row r="49" spans="1:9" s="309" customFormat="1" ht="14.25">
      <c r="A49" s="1200"/>
      <c r="B49" s="1211"/>
      <c r="C49" s="667"/>
      <c r="D49" s="242">
        <v>3</v>
      </c>
      <c r="E49" s="226" t="s">
        <v>1038</v>
      </c>
      <c r="F49" s="661" t="s">
        <v>727</v>
      </c>
      <c r="G49" s="1174"/>
      <c r="H49" s="225" t="s">
        <v>727</v>
      </c>
      <c r="I49" s="317" t="s">
        <v>727</v>
      </c>
    </row>
    <row r="50" spans="1:9" s="309" customFormat="1">
      <c r="A50" s="1200"/>
      <c r="B50" s="1211"/>
      <c r="C50" s="667"/>
      <c r="D50" s="1182" t="s">
        <v>1039</v>
      </c>
      <c r="E50" s="1183"/>
      <c r="F50" s="1175"/>
      <c r="G50" s="1176"/>
      <c r="H50" s="598"/>
      <c r="I50" s="599"/>
    </row>
    <row r="51" spans="1:9" s="309" customFormat="1" ht="25.5">
      <c r="A51" s="1200"/>
      <c r="B51" s="1211"/>
      <c r="C51" s="667"/>
      <c r="D51" s="242">
        <v>1</v>
      </c>
      <c r="E51" s="226" t="s">
        <v>1040</v>
      </c>
      <c r="F51" s="661" t="s">
        <v>727</v>
      </c>
      <c r="G51" s="1174"/>
      <c r="H51" s="225" t="s">
        <v>727</v>
      </c>
      <c r="I51" s="317" t="s">
        <v>727</v>
      </c>
    </row>
    <row r="52" spans="1:9" s="309" customFormat="1" ht="36.75" customHeight="1">
      <c r="A52" s="1200"/>
      <c r="B52" s="1211"/>
      <c r="C52" s="667"/>
      <c r="D52" s="1184" t="s">
        <v>1041</v>
      </c>
      <c r="E52" s="1185"/>
      <c r="F52" s="600"/>
      <c r="G52" s="601"/>
      <c r="H52" s="598"/>
      <c r="I52" s="599"/>
    </row>
    <row r="53" spans="1:9" s="309" customFormat="1" ht="14.25">
      <c r="A53" s="1200"/>
      <c r="B53" s="1211"/>
      <c r="C53" s="667"/>
      <c r="D53" s="242">
        <v>1</v>
      </c>
      <c r="E53" s="226" t="s">
        <v>744</v>
      </c>
      <c r="F53" s="834" t="s">
        <v>727</v>
      </c>
      <c r="G53" s="1224"/>
      <c r="H53" s="318" t="s">
        <v>727</v>
      </c>
      <c r="I53" s="319" t="s">
        <v>727</v>
      </c>
    </row>
    <row r="54" spans="1:9" s="309" customFormat="1">
      <c r="A54" s="1200"/>
      <c r="B54" s="1211"/>
      <c r="C54" s="667"/>
      <c r="D54" s="242">
        <v>2</v>
      </c>
      <c r="E54" s="226" t="s">
        <v>1042</v>
      </c>
      <c r="F54" s="834" t="s">
        <v>727</v>
      </c>
      <c r="G54" s="1228"/>
      <c r="H54" s="318" t="s">
        <v>727</v>
      </c>
      <c r="I54" s="319" t="s">
        <v>727</v>
      </c>
    </row>
    <row r="55" spans="1:9" s="309" customFormat="1" ht="25.5">
      <c r="A55" s="1200"/>
      <c r="B55" s="1211"/>
      <c r="C55" s="667"/>
      <c r="D55" s="242">
        <v>3</v>
      </c>
      <c r="E55" s="226" t="s">
        <v>1043</v>
      </c>
      <c r="F55" s="244"/>
      <c r="G55" s="321" t="s">
        <v>727</v>
      </c>
      <c r="H55" s="318" t="s">
        <v>727</v>
      </c>
      <c r="I55" s="319" t="s">
        <v>727</v>
      </c>
    </row>
    <row r="56" spans="1:9" s="309" customFormat="1" ht="25.5">
      <c r="A56" s="1200"/>
      <c r="B56" s="1211"/>
      <c r="C56" s="667"/>
      <c r="D56" s="242">
        <v>4</v>
      </c>
      <c r="E56" s="226" t="s">
        <v>1044</v>
      </c>
      <c r="F56" s="244"/>
      <c r="G56" s="321" t="s">
        <v>727</v>
      </c>
      <c r="H56" s="318" t="s">
        <v>727</v>
      </c>
      <c r="I56" s="319" t="s">
        <v>727</v>
      </c>
    </row>
    <row r="57" spans="1:9" s="309" customFormat="1" ht="14.25">
      <c r="A57" s="1200"/>
      <c r="B57" s="1211"/>
      <c r="C57" s="667"/>
      <c r="D57" s="242">
        <v>5</v>
      </c>
      <c r="E57" s="226" t="s">
        <v>1045</v>
      </c>
      <c r="F57" s="244"/>
      <c r="G57" s="321" t="s">
        <v>727</v>
      </c>
      <c r="H57" s="318" t="s">
        <v>727</v>
      </c>
      <c r="I57" s="319" t="s">
        <v>727</v>
      </c>
    </row>
    <row r="58" spans="1:9" s="309" customFormat="1">
      <c r="A58" s="1200"/>
      <c r="B58" s="1211"/>
      <c r="C58" s="667"/>
      <c r="D58" s="1184" t="s">
        <v>1046</v>
      </c>
      <c r="E58" s="1185"/>
      <c r="F58" s="600"/>
      <c r="G58" s="601"/>
      <c r="H58" s="598"/>
      <c r="I58" s="599"/>
    </row>
    <row r="59" spans="1:9" s="309" customFormat="1" ht="14.25">
      <c r="A59" s="1200"/>
      <c r="B59" s="1211"/>
      <c r="C59" s="667"/>
      <c r="D59" s="242">
        <v>1</v>
      </c>
      <c r="E59" s="226" t="s">
        <v>1047</v>
      </c>
      <c r="F59" s="244"/>
      <c r="G59" s="321" t="s">
        <v>727</v>
      </c>
      <c r="H59" s="320" t="s">
        <v>727</v>
      </c>
      <c r="I59" s="316" t="s">
        <v>727</v>
      </c>
    </row>
    <row r="60" spans="1:9" s="309" customFormat="1" ht="26.25" customHeight="1">
      <c r="A60" s="1200"/>
      <c r="B60" s="1211"/>
      <c r="C60" s="667"/>
      <c r="D60" s="1186" t="s">
        <v>1048</v>
      </c>
      <c r="E60" s="1185"/>
      <c r="F60" s="600"/>
      <c r="G60" s="601"/>
      <c r="H60" s="598"/>
      <c r="I60" s="599"/>
    </row>
    <row r="61" spans="1:9" s="309" customFormat="1" ht="14.25">
      <c r="A61" s="1200"/>
      <c r="B61" s="1211"/>
      <c r="C61" s="667"/>
      <c r="D61" s="242">
        <v>1</v>
      </c>
      <c r="E61" s="226" t="s">
        <v>744</v>
      </c>
      <c r="F61" s="661" t="s">
        <v>727</v>
      </c>
      <c r="G61" s="1174"/>
      <c r="H61" s="320" t="s">
        <v>727</v>
      </c>
      <c r="I61" s="316" t="s">
        <v>727</v>
      </c>
    </row>
    <row r="62" spans="1:9" s="309" customFormat="1" ht="25.5">
      <c r="A62" s="1200"/>
      <c r="B62" s="1211"/>
      <c r="C62" s="667"/>
      <c r="D62" s="242">
        <v>2</v>
      </c>
      <c r="E62" s="226" t="s">
        <v>1049</v>
      </c>
      <c r="F62" s="244"/>
      <c r="G62" s="321" t="s">
        <v>727</v>
      </c>
      <c r="H62" s="320" t="s">
        <v>727</v>
      </c>
      <c r="I62" s="316" t="s">
        <v>727</v>
      </c>
    </row>
    <row r="63" spans="1:9" s="309" customFormat="1">
      <c r="A63" s="1200"/>
      <c r="B63" s="1211"/>
      <c r="C63" s="667"/>
      <c r="D63" s="1184" t="s">
        <v>1055</v>
      </c>
      <c r="E63" s="1185"/>
      <c r="F63" s="600"/>
      <c r="G63" s="601"/>
      <c r="H63" s="598"/>
      <c r="I63" s="599"/>
    </row>
    <row r="64" spans="1:9" s="309" customFormat="1" ht="14.25">
      <c r="A64" s="1200"/>
      <c r="B64" s="1211"/>
      <c r="C64" s="667"/>
      <c r="D64" s="242">
        <v>1</v>
      </c>
      <c r="E64" s="226" t="s">
        <v>1050</v>
      </c>
      <c r="F64" s="244"/>
      <c r="G64" s="321" t="s">
        <v>727</v>
      </c>
      <c r="H64" s="225" t="s">
        <v>727</v>
      </c>
      <c r="I64" s="317" t="s">
        <v>727</v>
      </c>
    </row>
    <row r="65" spans="1:9" s="309" customFormat="1" ht="14.25">
      <c r="A65" s="1200"/>
      <c r="B65" s="1211"/>
      <c r="C65" s="667"/>
      <c r="D65" s="242">
        <v>2</v>
      </c>
      <c r="E65" s="226" t="s">
        <v>1051</v>
      </c>
      <c r="F65" s="244"/>
      <c r="G65" s="321" t="s">
        <v>727</v>
      </c>
      <c r="H65" s="225"/>
      <c r="I65" s="317" t="s">
        <v>727</v>
      </c>
    </row>
    <row r="66" spans="1:9" s="309" customFormat="1" ht="14.25">
      <c r="A66" s="1200"/>
      <c r="B66" s="1211"/>
      <c r="C66" s="667"/>
      <c r="D66" s="242">
        <v>3</v>
      </c>
      <c r="E66" s="226" t="s">
        <v>1052</v>
      </c>
      <c r="F66" s="244"/>
      <c r="G66" s="321" t="s">
        <v>727</v>
      </c>
      <c r="H66" s="225" t="s">
        <v>727</v>
      </c>
      <c r="I66" s="317" t="s">
        <v>727</v>
      </c>
    </row>
    <row r="67" spans="1:9" s="309" customFormat="1" ht="25.5">
      <c r="A67" s="1200"/>
      <c r="B67" s="1211"/>
      <c r="C67" s="667"/>
      <c r="D67" s="242">
        <v>4</v>
      </c>
      <c r="E67" s="226" t="s">
        <v>1053</v>
      </c>
      <c r="F67" s="244"/>
      <c r="G67" s="321" t="s">
        <v>727</v>
      </c>
      <c r="H67" s="225" t="s">
        <v>727</v>
      </c>
      <c r="I67" s="317" t="s">
        <v>727</v>
      </c>
    </row>
    <row r="68" spans="1:9" s="309" customFormat="1" ht="33" customHeight="1">
      <c r="A68" s="1200"/>
      <c r="B68" s="1211"/>
      <c r="C68" s="667"/>
      <c r="D68" s="1186" t="s">
        <v>1054</v>
      </c>
      <c r="E68" s="1185"/>
      <c r="F68" s="600"/>
      <c r="G68" s="601"/>
      <c r="H68" s="598"/>
      <c r="I68" s="599"/>
    </row>
    <row r="69" spans="1:9" s="309" customFormat="1" ht="25.5">
      <c r="A69" s="1200"/>
      <c r="B69" s="1211"/>
      <c r="C69" s="667"/>
      <c r="D69" s="242">
        <v>1</v>
      </c>
      <c r="E69" s="226" t="s">
        <v>1056</v>
      </c>
      <c r="F69" s="244"/>
      <c r="G69" s="321" t="s">
        <v>727</v>
      </c>
      <c r="H69" s="318"/>
      <c r="I69" s="319" t="s">
        <v>727</v>
      </c>
    </row>
    <row r="70" spans="1:9" s="309" customFormat="1" ht="14.25">
      <c r="A70" s="1200"/>
      <c r="B70" s="1211"/>
      <c r="C70" s="667"/>
      <c r="D70" s="242">
        <v>2</v>
      </c>
      <c r="E70" s="226" t="s">
        <v>1057</v>
      </c>
      <c r="F70" s="244"/>
      <c r="G70" s="321" t="s">
        <v>727</v>
      </c>
      <c r="H70" s="318"/>
      <c r="I70" s="319" t="s">
        <v>727</v>
      </c>
    </row>
    <row r="71" spans="1:9" s="309" customFormat="1" ht="14.25">
      <c r="A71" s="1200"/>
      <c r="B71" s="1211"/>
      <c r="C71" s="667"/>
      <c r="D71" s="242">
        <v>3</v>
      </c>
      <c r="E71" s="226" t="s">
        <v>1058</v>
      </c>
      <c r="F71" s="244"/>
      <c r="G71" s="321" t="s">
        <v>727</v>
      </c>
      <c r="H71" s="318"/>
      <c r="I71" s="319" t="s">
        <v>727</v>
      </c>
    </row>
    <row r="72" spans="1:9" s="309" customFormat="1" ht="14.25">
      <c r="A72" s="1200"/>
      <c r="B72" s="1211"/>
      <c r="C72" s="667"/>
      <c r="D72" s="242">
        <v>4</v>
      </c>
      <c r="E72" s="226" t="s">
        <v>1059</v>
      </c>
      <c r="F72" s="244"/>
      <c r="G72" s="321" t="s">
        <v>727</v>
      </c>
      <c r="H72" s="318"/>
      <c r="I72" s="319" t="s">
        <v>727</v>
      </c>
    </row>
    <row r="73" spans="1:9" s="309" customFormat="1">
      <c r="A73" s="1200"/>
      <c r="B73" s="1211"/>
      <c r="C73" s="667"/>
      <c r="D73" s="1186" t="s">
        <v>1060</v>
      </c>
      <c r="E73" s="1185"/>
      <c r="F73" s="603"/>
      <c r="G73" s="604"/>
      <c r="H73" s="602"/>
      <c r="I73" s="605"/>
    </row>
    <row r="74" spans="1:9" s="309" customFormat="1">
      <c r="A74" s="1200"/>
      <c r="B74" s="1211"/>
      <c r="C74" s="667"/>
      <c r="D74" s="326">
        <v>1</v>
      </c>
      <c r="E74" s="322" t="s">
        <v>1062</v>
      </c>
      <c r="F74" s="1207" t="s">
        <v>727</v>
      </c>
      <c r="G74" s="1228"/>
      <c r="H74" s="323"/>
      <c r="I74" s="324" t="s">
        <v>727</v>
      </c>
    </row>
    <row r="75" spans="1:9" s="309" customFormat="1">
      <c r="A75" s="1200"/>
      <c r="B75" s="1211"/>
      <c r="C75" s="667"/>
      <c r="D75" s="326">
        <v>2</v>
      </c>
      <c r="E75" s="322" t="s">
        <v>1062</v>
      </c>
      <c r="F75" s="1207" t="s">
        <v>727</v>
      </c>
      <c r="G75" s="1228"/>
      <c r="H75" s="323"/>
      <c r="I75" s="324" t="s">
        <v>727</v>
      </c>
    </row>
    <row r="76" spans="1:9" s="309" customFormat="1">
      <c r="A76" s="1200"/>
      <c r="B76" s="1211"/>
      <c r="C76" s="667"/>
      <c r="D76" s="326">
        <v>3</v>
      </c>
      <c r="E76" s="322" t="s">
        <v>746</v>
      </c>
      <c r="F76" s="1207" t="s">
        <v>727</v>
      </c>
      <c r="G76" s="1228"/>
      <c r="H76" s="323"/>
      <c r="I76" s="324" t="s">
        <v>727</v>
      </c>
    </row>
    <row r="77" spans="1:9" s="309" customFormat="1">
      <c r="A77" s="1200"/>
      <c r="B77" s="1211"/>
      <c r="C77" s="667"/>
      <c r="D77" s="326">
        <v>4</v>
      </c>
      <c r="E77" s="322" t="s">
        <v>1063</v>
      </c>
      <c r="F77" s="1207" t="s">
        <v>727</v>
      </c>
      <c r="G77" s="1228"/>
      <c r="H77" s="323"/>
      <c r="I77" s="324" t="s">
        <v>727</v>
      </c>
    </row>
    <row r="78" spans="1:9" s="309" customFormat="1" ht="25.5">
      <c r="A78" s="1200"/>
      <c r="B78" s="1211"/>
      <c r="C78" s="667"/>
      <c r="D78" s="326">
        <v>1</v>
      </c>
      <c r="E78" s="322" t="s">
        <v>1064</v>
      </c>
      <c r="F78" s="1207" t="s">
        <v>727</v>
      </c>
      <c r="G78" s="1228"/>
      <c r="H78" s="323"/>
      <c r="I78" s="324" t="s">
        <v>727</v>
      </c>
    </row>
    <row r="79" spans="1:9" s="309" customFormat="1">
      <c r="A79" s="1200"/>
      <c r="B79" s="1211"/>
      <c r="C79" s="667"/>
      <c r="D79" s="1187" t="s">
        <v>1068</v>
      </c>
      <c r="E79" s="1185"/>
      <c r="F79" s="606"/>
      <c r="G79" s="604"/>
      <c r="H79" s="607"/>
      <c r="I79" s="605"/>
    </row>
    <row r="80" spans="1:9" s="309" customFormat="1" ht="25.5">
      <c r="A80" s="1200"/>
      <c r="B80" s="1211"/>
      <c r="C80" s="667"/>
      <c r="D80" s="326">
        <v>1</v>
      </c>
      <c r="E80" s="322" t="s">
        <v>1065</v>
      </c>
      <c r="F80" s="1207" t="s">
        <v>727</v>
      </c>
      <c r="G80" s="1228"/>
      <c r="H80" s="325"/>
      <c r="I80" s="324" t="s">
        <v>727</v>
      </c>
    </row>
    <row r="81" spans="1:9" s="309" customFormat="1">
      <c r="A81" s="1200"/>
      <c r="B81" s="1211"/>
      <c r="C81" s="667"/>
      <c r="D81" s="326">
        <v>2</v>
      </c>
      <c r="E81" s="322" t="s">
        <v>1066</v>
      </c>
      <c r="F81" s="1207" t="s">
        <v>727</v>
      </c>
      <c r="G81" s="1228"/>
      <c r="H81" s="325"/>
      <c r="I81" s="324" t="s">
        <v>727</v>
      </c>
    </row>
    <row r="82" spans="1:9" s="309" customFormat="1">
      <c r="A82" s="1200"/>
      <c r="B82" s="1211"/>
      <c r="C82" s="667"/>
      <c r="D82" s="326">
        <v>3</v>
      </c>
      <c r="E82" s="322" t="s">
        <v>1067</v>
      </c>
      <c r="F82" s="1207" t="s">
        <v>727</v>
      </c>
      <c r="G82" s="1228"/>
      <c r="H82" s="325"/>
      <c r="I82" s="324" t="s">
        <v>727</v>
      </c>
    </row>
    <row r="83" spans="1:9" s="309" customFormat="1">
      <c r="A83" s="1200"/>
      <c r="B83" s="1211"/>
      <c r="C83" s="667"/>
      <c r="D83" s="1187" t="s">
        <v>1069</v>
      </c>
      <c r="E83" s="1185"/>
      <c r="F83" s="606"/>
      <c r="G83" s="604"/>
      <c r="H83" s="607"/>
      <c r="I83" s="605"/>
    </row>
    <row r="84" spans="1:9" s="309" customFormat="1" ht="14.25">
      <c r="A84" s="1200"/>
      <c r="B84" s="1211"/>
      <c r="C84" s="667"/>
      <c r="D84" s="326">
        <v>1</v>
      </c>
      <c r="E84" s="322" t="s">
        <v>1070</v>
      </c>
      <c r="F84" s="1207" t="s">
        <v>727</v>
      </c>
      <c r="G84" s="1208"/>
      <c r="H84" s="325" t="s">
        <v>727</v>
      </c>
      <c r="I84" s="327" t="s">
        <v>727</v>
      </c>
    </row>
    <row r="85" spans="1:9" s="309" customFormat="1" ht="25.5">
      <c r="A85" s="1200"/>
      <c r="B85" s="1211"/>
      <c r="C85" s="667"/>
      <c r="D85" s="326">
        <v>2</v>
      </c>
      <c r="E85" s="322" t="s">
        <v>1071</v>
      </c>
      <c r="F85" s="1207" t="s">
        <v>727</v>
      </c>
      <c r="G85" s="1208"/>
      <c r="H85" s="325" t="s">
        <v>727</v>
      </c>
      <c r="I85" s="327" t="s">
        <v>727</v>
      </c>
    </row>
    <row r="86" spans="1:9" s="309" customFormat="1" ht="14.25">
      <c r="A86" s="1200"/>
      <c r="B86" s="1211"/>
      <c r="C86" s="667"/>
      <c r="D86" s="326">
        <v>3</v>
      </c>
      <c r="E86" s="322" t="s">
        <v>1072</v>
      </c>
      <c r="F86" s="1207" t="s">
        <v>727</v>
      </c>
      <c r="G86" s="1208"/>
      <c r="H86" s="325" t="s">
        <v>727</v>
      </c>
      <c r="I86" s="327" t="s">
        <v>727</v>
      </c>
    </row>
    <row r="87" spans="1:9" s="309" customFormat="1" ht="14.25">
      <c r="A87" s="1200"/>
      <c r="B87" s="1211"/>
      <c r="C87" s="667"/>
      <c r="D87" s="242">
        <v>4</v>
      </c>
      <c r="E87" s="226" t="s">
        <v>1066</v>
      </c>
      <c r="F87" s="834" t="s">
        <v>727</v>
      </c>
      <c r="G87" s="1224"/>
      <c r="H87" s="614" t="s">
        <v>727</v>
      </c>
      <c r="I87" s="610" t="s">
        <v>727</v>
      </c>
    </row>
    <row r="88" spans="1:9" s="309" customFormat="1" ht="14.25">
      <c r="A88" s="1200"/>
      <c r="B88" s="1211"/>
      <c r="C88" s="667"/>
      <c r="D88" s="588">
        <v>5</v>
      </c>
      <c r="E88" s="247" t="s">
        <v>1067</v>
      </c>
      <c r="F88" s="1225" t="s">
        <v>727</v>
      </c>
      <c r="G88" s="1226"/>
      <c r="H88" s="615" t="s">
        <v>727</v>
      </c>
      <c r="I88" s="611" t="s">
        <v>727</v>
      </c>
    </row>
    <row r="89" spans="1:9" s="309" customFormat="1" ht="14.25">
      <c r="A89" s="1200"/>
      <c r="B89" s="1211"/>
      <c r="C89" s="1212"/>
      <c r="D89" s="390">
        <v>6</v>
      </c>
      <c r="E89" s="339" t="s">
        <v>1063</v>
      </c>
      <c r="F89" s="920" t="s">
        <v>727</v>
      </c>
      <c r="G89" s="1223"/>
      <c r="H89" s="616" t="s">
        <v>727</v>
      </c>
      <c r="I89" s="612" t="s">
        <v>727</v>
      </c>
    </row>
    <row r="90" spans="1:9" s="309" customFormat="1" ht="46.5" customHeight="1">
      <c r="A90" s="608"/>
      <c r="B90" s="609"/>
      <c r="C90" s="1221" t="s">
        <v>1073</v>
      </c>
      <c r="D90" s="1222"/>
      <c r="E90" s="1222"/>
      <c r="F90" s="1222"/>
      <c r="G90" s="1222"/>
      <c r="H90" s="1222"/>
      <c r="I90" s="1222"/>
    </row>
    <row r="91" spans="1:9" s="592" customFormat="1" ht="29.25" customHeight="1">
      <c r="A91" s="593" t="s">
        <v>320</v>
      </c>
      <c r="B91" s="552"/>
      <c r="C91" s="552"/>
      <c r="D91" s="1179"/>
      <c r="E91" s="1180"/>
      <c r="F91" s="1180"/>
      <c r="G91" s="1180"/>
      <c r="H91" s="1180"/>
      <c r="I91" s="1181"/>
    </row>
    <row r="92" spans="1:9" s="309" customFormat="1" ht="99" customHeight="1">
      <c r="A92" s="138">
        <v>1</v>
      </c>
      <c r="B92" s="273" t="s">
        <v>78</v>
      </c>
      <c r="C92" s="272" t="s">
        <v>321</v>
      </c>
      <c r="D92" s="1177" t="s">
        <v>747</v>
      </c>
      <c r="E92" s="1178"/>
      <c r="F92" s="1178"/>
      <c r="G92" s="1178"/>
      <c r="H92" s="1178"/>
      <c r="I92" s="1178"/>
    </row>
    <row r="93" spans="1:9" s="309" customFormat="1" ht="57.75" customHeight="1">
      <c r="A93" s="310">
        <v>2</v>
      </c>
      <c r="B93" s="20" t="s">
        <v>79</v>
      </c>
      <c r="C93" s="226" t="s">
        <v>322</v>
      </c>
      <c r="D93" s="1173" t="s">
        <v>748</v>
      </c>
      <c r="E93" s="906"/>
      <c r="F93" s="906"/>
      <c r="G93" s="906"/>
      <c r="H93" s="906"/>
      <c r="I93" s="906"/>
    </row>
    <row r="94" spans="1:9" s="309" customFormat="1">
      <c r="A94" s="328"/>
      <c r="D94" s="589"/>
      <c r="F94" s="488"/>
      <c r="G94" s="488"/>
      <c r="I94" s="589"/>
    </row>
    <row r="95" spans="1:9" s="304" customFormat="1">
      <c r="A95" s="305"/>
      <c r="D95" s="590"/>
      <c r="F95" s="591"/>
      <c r="G95" s="591"/>
      <c r="I95" s="590"/>
    </row>
    <row r="96" spans="1:9" s="304" customFormat="1">
      <c r="A96" s="305"/>
      <c r="D96" s="590"/>
      <c r="F96" s="591"/>
      <c r="G96" s="591"/>
      <c r="I96" s="590"/>
    </row>
    <row r="97" spans="1:9" s="304" customFormat="1">
      <c r="A97" s="305"/>
      <c r="D97" s="590"/>
      <c r="F97" s="591"/>
      <c r="G97" s="591"/>
      <c r="I97" s="590"/>
    </row>
    <row r="98" spans="1:9" s="304" customFormat="1">
      <c r="A98" s="305"/>
      <c r="D98" s="590"/>
      <c r="F98" s="591"/>
      <c r="G98" s="591"/>
      <c r="I98" s="590"/>
    </row>
    <row r="99" spans="1:9" s="304" customFormat="1">
      <c r="A99" s="305"/>
      <c r="D99" s="590"/>
      <c r="F99" s="591"/>
      <c r="G99" s="591"/>
      <c r="I99" s="590"/>
    </row>
    <row r="100" spans="1:9" s="304" customFormat="1">
      <c r="A100" s="305"/>
      <c r="D100" s="590"/>
      <c r="F100" s="591"/>
      <c r="G100" s="591"/>
      <c r="I100" s="590"/>
    </row>
    <row r="101" spans="1:9" s="304" customFormat="1">
      <c r="A101" s="305"/>
      <c r="D101" s="590"/>
      <c r="F101" s="591"/>
      <c r="G101" s="591"/>
      <c r="I101" s="590"/>
    </row>
    <row r="102" spans="1:9" s="304" customFormat="1">
      <c r="A102" s="305"/>
      <c r="D102" s="590"/>
      <c r="F102" s="591"/>
      <c r="G102" s="591"/>
      <c r="I102" s="590"/>
    </row>
    <row r="103" spans="1:9" s="304" customFormat="1">
      <c r="A103" s="305"/>
      <c r="D103" s="590"/>
      <c r="F103" s="591"/>
      <c r="G103" s="591"/>
      <c r="I103" s="590"/>
    </row>
    <row r="104" spans="1:9" s="304" customFormat="1">
      <c r="A104" s="305"/>
      <c r="D104" s="590"/>
      <c r="F104" s="591"/>
      <c r="G104" s="591"/>
      <c r="I104" s="590"/>
    </row>
  </sheetData>
  <mergeCells count="86">
    <mergeCell ref="F61:G61"/>
    <mergeCell ref="F53:G53"/>
    <mergeCell ref="F45:G45"/>
    <mergeCell ref="F44:G44"/>
    <mergeCell ref="F43:G43"/>
    <mergeCell ref="F42:G42"/>
    <mergeCell ref="F40:G40"/>
    <mergeCell ref="F39:G39"/>
    <mergeCell ref="F38:G38"/>
    <mergeCell ref="D83:E83"/>
    <mergeCell ref="D41:I41"/>
    <mergeCell ref="D46:I46"/>
    <mergeCell ref="F81:G81"/>
    <mergeCell ref="F82:G82"/>
    <mergeCell ref="F54:G54"/>
    <mergeCell ref="F74:G74"/>
    <mergeCell ref="F75:G75"/>
    <mergeCell ref="F76:G76"/>
    <mergeCell ref="F77:G77"/>
    <mergeCell ref="F78:G78"/>
    <mergeCell ref="F80:G80"/>
    <mergeCell ref="C90:I90"/>
    <mergeCell ref="F89:G89"/>
    <mergeCell ref="F86:G86"/>
    <mergeCell ref="F87:G87"/>
    <mergeCell ref="F88:G88"/>
    <mergeCell ref="F84:G84"/>
    <mergeCell ref="F85:G85"/>
    <mergeCell ref="A8:A89"/>
    <mergeCell ref="B8:B89"/>
    <mergeCell ref="C8:C89"/>
    <mergeCell ref="D8:I8"/>
    <mergeCell ref="D9:I9"/>
    <mergeCell ref="F10:G10"/>
    <mergeCell ref="F11:G11"/>
    <mergeCell ref="F12:G12"/>
    <mergeCell ref="F13:G13"/>
    <mergeCell ref="D17:I17"/>
    <mergeCell ref="F18:G18"/>
    <mergeCell ref="F19:G19"/>
    <mergeCell ref="F14:G14"/>
    <mergeCell ref="F15:G15"/>
    <mergeCell ref="D2:I2"/>
    <mergeCell ref="D3:I3"/>
    <mergeCell ref="A4:A7"/>
    <mergeCell ref="B4:B7"/>
    <mergeCell ref="C4:C7"/>
    <mergeCell ref="F4:G4"/>
    <mergeCell ref="F5:G5"/>
    <mergeCell ref="F6:G6"/>
    <mergeCell ref="F7:G7"/>
    <mergeCell ref="F16:G16"/>
    <mergeCell ref="F23:G23"/>
    <mergeCell ref="F24:G24"/>
    <mergeCell ref="F25:G25"/>
    <mergeCell ref="F20:G20"/>
    <mergeCell ref="F21:G21"/>
    <mergeCell ref="D22:I22"/>
    <mergeCell ref="D29:I29"/>
    <mergeCell ref="D26:I26"/>
    <mergeCell ref="F27:G27"/>
    <mergeCell ref="F28:G28"/>
    <mergeCell ref="F35:G35"/>
    <mergeCell ref="F31:G31"/>
    <mergeCell ref="F30:G30"/>
    <mergeCell ref="D36:I36"/>
    <mergeCell ref="F37:G37"/>
    <mergeCell ref="F32:G32"/>
    <mergeCell ref="D33:I33"/>
    <mergeCell ref="F34:G34"/>
    <mergeCell ref="D93:I93"/>
    <mergeCell ref="F47:G47"/>
    <mergeCell ref="F48:G48"/>
    <mergeCell ref="F49:G49"/>
    <mergeCell ref="F50:G50"/>
    <mergeCell ref="F51:G51"/>
    <mergeCell ref="D92:I92"/>
    <mergeCell ref="D91:I91"/>
    <mergeCell ref="D50:E50"/>
    <mergeCell ref="D52:E52"/>
    <mergeCell ref="D58:E58"/>
    <mergeCell ref="D60:E60"/>
    <mergeCell ref="D63:E63"/>
    <mergeCell ref="D68:E68"/>
    <mergeCell ref="D73:E73"/>
    <mergeCell ref="D79:E79"/>
  </mergeCells>
  <hyperlinks>
    <hyperlink ref="I5" r:id="rId1"/>
    <hyperlink ref="I6" r:id="rId2" location="sendmsg/f=to=0W86EueMnWv5J43X9hDbtoCDE4Ow9W8N" display="https://mail.ukr.net/desktop - sendmsg/f=to=0W86EueMnWv5J43X9hDbtoCDE4Ow9W8N"/>
    <hyperlink ref="I11" r:id="rId3"/>
    <hyperlink ref="I12" r:id="rId4"/>
    <hyperlink ref="I13" r:id="rId5"/>
    <hyperlink ref="I16" r:id="rId6" display="velika.costromka@ukr.net, "/>
    <hyperlink ref="I7" r:id="rId7"/>
    <hyperlink ref="I14" r:id="rId8"/>
    <hyperlink ref="I15" r:id="rId9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63"/>
  <sheetViews>
    <sheetView topLeftCell="A2" zoomScale="90" zoomScaleNormal="90" workbookViewId="0">
      <selection activeCell="E22" sqref="E22"/>
    </sheetView>
  </sheetViews>
  <sheetFormatPr defaultColWidth="14.42578125" defaultRowHeight="15" customHeight="1"/>
  <cols>
    <col min="1" max="1" width="7.140625" style="214" customWidth="1"/>
    <col min="2" max="2" width="18.85546875" customWidth="1"/>
    <col min="3" max="3" width="25.140625" customWidth="1"/>
    <col min="4" max="4" width="18" customWidth="1"/>
    <col min="5" max="5" width="24.42578125" style="181" customWidth="1"/>
    <col min="6" max="6" width="22.5703125" style="181" customWidth="1"/>
    <col min="7" max="14" width="9.140625" customWidth="1"/>
    <col min="15" max="23" width="8.7109375" customWidth="1"/>
  </cols>
  <sheetData>
    <row r="1" spans="1:23" ht="40.5" customHeight="1">
      <c r="A1" s="1229" t="s">
        <v>922</v>
      </c>
      <c r="B1" s="1230"/>
      <c r="C1" s="1230"/>
      <c r="D1" s="1230"/>
      <c r="E1" s="1230"/>
      <c r="F1" s="123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s="224" customFormat="1" ht="27" customHeight="1">
      <c r="A2" s="1238" t="s">
        <v>1074</v>
      </c>
      <c r="B2" s="1239"/>
      <c r="C2" s="1239"/>
      <c r="D2" s="1239"/>
      <c r="E2" s="1239"/>
      <c r="F2" s="1239"/>
      <c r="G2" s="298"/>
      <c r="H2" s="298"/>
      <c r="I2" s="298"/>
      <c r="J2" s="298"/>
      <c r="K2" s="298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</row>
    <row r="3" spans="1:23" s="224" customFormat="1" ht="60">
      <c r="A3" s="618" t="s">
        <v>89</v>
      </c>
      <c r="B3" s="619" t="s">
        <v>323</v>
      </c>
      <c r="C3" s="618" t="s">
        <v>324</v>
      </c>
      <c r="D3" s="1240" t="s">
        <v>325</v>
      </c>
      <c r="E3" s="1241"/>
      <c r="F3" s="619" t="s">
        <v>640</v>
      </c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</row>
    <row r="4" spans="1:23" ht="322.5" customHeight="1">
      <c r="A4" s="624">
        <v>1</v>
      </c>
      <c r="B4" s="625" t="s">
        <v>498</v>
      </c>
      <c r="C4" s="299" t="s">
        <v>499</v>
      </c>
      <c r="D4" s="1242" t="s">
        <v>639</v>
      </c>
      <c r="E4" s="1243"/>
      <c r="F4" s="300" t="s">
        <v>910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27.5">
      <c r="A5" s="626"/>
      <c r="B5" s="627" t="s">
        <v>500</v>
      </c>
      <c r="C5" s="141" t="s">
        <v>638</v>
      </c>
      <c r="D5" s="661" t="s">
        <v>1079</v>
      </c>
      <c r="E5" s="1228"/>
      <c r="F5" s="193" t="s">
        <v>910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45" customHeight="1">
      <c r="A6" s="626">
        <v>2</v>
      </c>
      <c r="B6" s="626" t="s">
        <v>501</v>
      </c>
      <c r="C6" s="59"/>
      <c r="D6" s="1244" t="s">
        <v>641</v>
      </c>
      <c r="E6" s="1228"/>
      <c r="F6" s="150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127.5">
      <c r="A7" s="626">
        <v>3</v>
      </c>
      <c r="B7" s="627" t="s">
        <v>502</v>
      </c>
      <c r="C7" s="15" t="s">
        <v>503</v>
      </c>
      <c r="D7" s="661" t="s">
        <v>783</v>
      </c>
      <c r="E7" s="1228"/>
      <c r="F7" s="193" t="s">
        <v>910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31.25" customHeight="1">
      <c r="A8" s="274">
        <v>4</v>
      </c>
      <c r="B8" s="628" t="s">
        <v>504</v>
      </c>
      <c r="C8" s="182" t="s">
        <v>505</v>
      </c>
      <c r="D8" s="875" t="s">
        <v>545</v>
      </c>
      <c r="E8" s="1245"/>
      <c r="F8" s="194" t="s">
        <v>911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>
      <c r="A9" s="24"/>
      <c r="B9" s="5"/>
      <c r="C9" s="5"/>
      <c r="D9" s="5"/>
      <c r="E9" s="139"/>
      <c r="F9" s="139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s="177" customFormat="1" ht="19.5" customHeight="1">
      <c r="A10" s="775" t="s">
        <v>667</v>
      </c>
      <c r="B10" s="848"/>
      <c r="C10" s="848"/>
      <c r="D10" s="848"/>
      <c r="E10" s="848"/>
      <c r="F10" s="84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s="177" customFormat="1" ht="44.25" customHeight="1">
      <c r="A11" s="622" t="s">
        <v>4</v>
      </c>
      <c r="B11" s="623" t="s">
        <v>323</v>
      </c>
      <c r="C11" s="622" t="s">
        <v>324</v>
      </c>
      <c r="D11" s="1231" t="s">
        <v>325</v>
      </c>
      <c r="E11" s="1232"/>
      <c r="F11" s="62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s="177" customFormat="1" ht="44.25" customHeight="1">
      <c r="A12" s="508"/>
      <c r="B12" s="151"/>
      <c r="C12" s="151"/>
      <c r="D12" s="277" t="s">
        <v>1078</v>
      </c>
      <c r="E12" s="629" t="s">
        <v>666</v>
      </c>
      <c r="F12" s="151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</row>
    <row r="13" spans="1:23" s="177" customFormat="1" ht="33.75" customHeight="1">
      <c r="A13" s="984">
        <v>1</v>
      </c>
      <c r="B13" s="950" t="s">
        <v>1080</v>
      </c>
      <c r="C13" s="1233" t="s">
        <v>405</v>
      </c>
      <c r="D13" s="1234"/>
      <c r="E13" s="1235"/>
      <c r="F13" s="15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s="177" customFormat="1" ht="41.25" customHeight="1">
      <c r="A14" s="1249"/>
      <c r="B14" s="1251"/>
      <c r="C14" s="390" t="s">
        <v>662</v>
      </c>
      <c r="D14" s="390">
        <v>12</v>
      </c>
      <c r="E14" s="617">
        <v>12</v>
      </c>
      <c r="F14" s="1246" t="s">
        <v>910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s="177" customFormat="1" ht="37.5" customHeight="1">
      <c r="A15" s="1249"/>
      <c r="B15" s="1251"/>
      <c r="C15" s="390" t="s">
        <v>663</v>
      </c>
      <c r="D15" s="390">
        <v>12</v>
      </c>
      <c r="E15" s="617">
        <v>12</v>
      </c>
      <c r="F15" s="1247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s="177" customFormat="1" ht="28.5" customHeight="1">
      <c r="A16" s="1249"/>
      <c r="B16" s="1251"/>
      <c r="C16" s="390" t="s">
        <v>664</v>
      </c>
      <c r="D16" s="390">
        <v>0.3</v>
      </c>
      <c r="E16" s="617">
        <v>0.3</v>
      </c>
      <c r="F16" s="1247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s="177" customFormat="1" ht="33.75" customHeight="1">
      <c r="A17" s="1249"/>
      <c r="B17" s="1251"/>
      <c r="C17" s="390" t="s">
        <v>1075</v>
      </c>
      <c r="D17" s="390">
        <v>0.3</v>
      </c>
      <c r="E17" s="617">
        <v>0.3</v>
      </c>
      <c r="F17" s="1247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s="177" customFormat="1" ht="16.5" customHeight="1">
      <c r="A18" s="1249"/>
      <c r="B18" s="1251"/>
      <c r="C18" s="390" t="s">
        <v>1076</v>
      </c>
      <c r="D18" s="390">
        <v>0.3</v>
      </c>
      <c r="E18" s="617">
        <v>0.3</v>
      </c>
      <c r="F18" s="1247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s="177" customFormat="1" ht="35.25" customHeight="1">
      <c r="A19" s="1249"/>
      <c r="B19" s="1251"/>
      <c r="C19" s="390" t="s">
        <v>1077</v>
      </c>
      <c r="D19" s="390">
        <v>0.3</v>
      </c>
      <c r="E19" s="617">
        <v>0.3</v>
      </c>
      <c r="F19" s="1247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s="177" customFormat="1" ht="42.75" customHeight="1">
      <c r="A20" s="1250"/>
      <c r="B20" s="1252"/>
      <c r="C20" s="390" t="s">
        <v>642</v>
      </c>
      <c r="D20" s="390">
        <v>3</v>
      </c>
      <c r="E20" s="617">
        <v>3</v>
      </c>
      <c r="F20" s="1247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s="177" customFormat="1" ht="30.75" customHeight="1">
      <c r="A21" s="950">
        <v>2</v>
      </c>
      <c r="B21" s="950" t="s">
        <v>1080</v>
      </c>
      <c r="C21" s="1233" t="s">
        <v>643</v>
      </c>
      <c r="D21" s="1236"/>
      <c r="E21" s="1237"/>
      <c r="F21" s="1247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s="177" customFormat="1" ht="49.5" customHeight="1">
      <c r="A22" s="1251"/>
      <c r="B22" s="1251"/>
      <c r="C22" s="390" t="s">
        <v>644</v>
      </c>
      <c r="D22" s="390">
        <v>0.1</v>
      </c>
      <c r="E22" s="630"/>
      <c r="F22" s="1247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s="177" customFormat="1" ht="48" customHeight="1">
      <c r="A23" s="1252"/>
      <c r="B23" s="1252"/>
      <c r="C23" s="390" t="s">
        <v>645</v>
      </c>
      <c r="D23" s="390">
        <v>0.1</v>
      </c>
      <c r="E23" s="630"/>
      <c r="F23" s="1247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s="177" customFormat="1" ht="24" customHeight="1">
      <c r="A24" s="950">
        <v>3</v>
      </c>
      <c r="B24" s="950" t="s">
        <v>1080</v>
      </c>
      <c r="C24" s="1233" t="s">
        <v>646</v>
      </c>
      <c r="D24" s="1234"/>
      <c r="E24" s="1235"/>
      <c r="F24" s="1247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s="177" customFormat="1" ht="51">
      <c r="A25" s="1251"/>
      <c r="B25" s="1251"/>
      <c r="C25" s="390" t="s">
        <v>506</v>
      </c>
      <c r="D25" s="390"/>
      <c r="E25" s="621">
        <v>4</v>
      </c>
      <c r="F25" s="1247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</row>
    <row r="26" spans="1:23" s="177" customFormat="1" ht="51">
      <c r="A26" s="1251"/>
      <c r="B26" s="1251"/>
      <c r="C26" s="390" t="s">
        <v>647</v>
      </c>
      <c r="D26" s="390">
        <v>1</v>
      </c>
      <c r="E26" s="621"/>
      <c r="F26" s="1247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s="177" customFormat="1" ht="38.25">
      <c r="A27" s="1251"/>
      <c r="B27" s="1251"/>
      <c r="C27" s="390" t="s">
        <v>648</v>
      </c>
      <c r="D27" s="390">
        <v>6</v>
      </c>
      <c r="E27" s="621">
        <v>7</v>
      </c>
      <c r="F27" s="1247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s="177" customFormat="1" ht="63.75">
      <c r="A28" s="1251"/>
      <c r="B28" s="1251"/>
      <c r="C28" s="390" t="s">
        <v>649</v>
      </c>
      <c r="D28" s="390">
        <v>3</v>
      </c>
      <c r="E28" s="621">
        <v>7</v>
      </c>
      <c r="F28" s="1247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s="177" customFormat="1" ht="51">
      <c r="A29" s="1251"/>
      <c r="B29" s="1251"/>
      <c r="C29" s="390" t="s">
        <v>507</v>
      </c>
      <c r="D29" s="390"/>
      <c r="E29" s="621">
        <v>7</v>
      </c>
      <c r="F29" s="1247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</row>
    <row r="30" spans="1:23" s="177" customFormat="1" ht="38.25">
      <c r="A30" s="1251"/>
      <c r="B30" s="1251"/>
      <c r="C30" s="390" t="s">
        <v>650</v>
      </c>
      <c r="D30" s="390">
        <v>3</v>
      </c>
      <c r="E30" s="621">
        <v>7</v>
      </c>
      <c r="F30" s="1247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s="177" customFormat="1" ht="51">
      <c r="A31" s="1251"/>
      <c r="B31" s="1251"/>
      <c r="C31" s="390" t="s">
        <v>508</v>
      </c>
      <c r="D31" s="390"/>
      <c r="E31" s="621">
        <v>6</v>
      </c>
      <c r="F31" s="1247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</row>
    <row r="32" spans="1:23" s="177" customFormat="1" ht="51">
      <c r="A32" s="1251"/>
      <c r="B32" s="1251"/>
      <c r="C32" s="390" t="s">
        <v>651</v>
      </c>
      <c r="D32" s="390">
        <v>3</v>
      </c>
      <c r="E32" s="621">
        <v>3</v>
      </c>
      <c r="F32" s="1247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s="177" customFormat="1" ht="38.25">
      <c r="A33" s="1251"/>
      <c r="B33" s="1251"/>
      <c r="C33" s="390" t="s">
        <v>652</v>
      </c>
      <c r="D33" s="390">
        <v>0.1</v>
      </c>
      <c r="E33" s="621"/>
      <c r="F33" s="1247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s="177" customFormat="1" ht="25.5">
      <c r="A34" s="1251"/>
      <c r="B34" s="1251"/>
      <c r="C34" s="390" t="s">
        <v>653</v>
      </c>
      <c r="D34" s="390">
        <v>2.5</v>
      </c>
      <c r="E34" s="621">
        <v>6</v>
      </c>
      <c r="F34" s="1247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s="177" customFormat="1" ht="63.75">
      <c r="A35" s="1251"/>
      <c r="B35" s="1251"/>
      <c r="C35" s="390" t="s">
        <v>654</v>
      </c>
      <c r="D35" s="390">
        <v>1</v>
      </c>
      <c r="E35" s="621"/>
      <c r="F35" s="1247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s="177" customFormat="1" ht="25.5">
      <c r="A36" s="1251"/>
      <c r="B36" s="1251"/>
      <c r="C36" s="390" t="s">
        <v>655</v>
      </c>
      <c r="D36" s="390" t="s">
        <v>665</v>
      </c>
      <c r="E36" s="621"/>
      <c r="F36" s="1247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s="177" customFormat="1" ht="25.5">
      <c r="A37" s="1251"/>
      <c r="B37" s="1251"/>
      <c r="C37" s="390" t="s">
        <v>107</v>
      </c>
      <c r="D37" s="390"/>
      <c r="E37" s="621">
        <v>12</v>
      </c>
      <c r="F37" s="1247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</row>
    <row r="38" spans="1:23" s="177" customFormat="1" ht="25.5">
      <c r="A38" s="1251"/>
      <c r="B38" s="1251"/>
      <c r="C38" s="390" t="s">
        <v>656</v>
      </c>
      <c r="D38" s="390">
        <v>3</v>
      </c>
      <c r="E38" s="621">
        <v>10</v>
      </c>
      <c r="F38" s="1247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177" customFormat="1" ht="89.25">
      <c r="A39" s="1251"/>
      <c r="B39" s="1251"/>
      <c r="C39" s="390" t="s">
        <v>657</v>
      </c>
      <c r="D39" s="390">
        <v>2</v>
      </c>
      <c r="E39" s="621">
        <v>10</v>
      </c>
      <c r="F39" s="1247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177" customFormat="1" ht="25.5">
      <c r="A40" s="1251"/>
      <c r="B40" s="1251"/>
      <c r="C40" s="390" t="s">
        <v>658</v>
      </c>
      <c r="D40" s="390">
        <v>3</v>
      </c>
      <c r="E40" s="620">
        <v>12</v>
      </c>
      <c r="F40" s="1247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177" customFormat="1" ht="63.75">
      <c r="A41" s="1251"/>
      <c r="B41" s="1251"/>
      <c r="C41" s="390" t="s">
        <v>659</v>
      </c>
      <c r="D41" s="390">
        <v>12</v>
      </c>
      <c r="E41" s="620">
        <v>12</v>
      </c>
      <c r="F41" s="1247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177" customFormat="1" ht="12.75">
      <c r="A42" s="1251"/>
      <c r="B42" s="1251"/>
      <c r="C42" s="390" t="s">
        <v>660</v>
      </c>
      <c r="D42" s="390">
        <v>3</v>
      </c>
      <c r="E42" s="620">
        <v>10</v>
      </c>
      <c r="F42" s="1247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177" customFormat="1" ht="12.75">
      <c r="A43" s="1251"/>
      <c r="B43" s="1251"/>
      <c r="C43" s="390" t="s">
        <v>661</v>
      </c>
      <c r="D43" s="390">
        <v>3</v>
      </c>
      <c r="E43" s="620">
        <v>10</v>
      </c>
      <c r="F43" s="1247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177" customFormat="1" ht="12.75">
      <c r="A44" s="1252"/>
      <c r="B44" s="1252"/>
      <c r="C44" s="390" t="s">
        <v>109</v>
      </c>
      <c r="D44" s="390">
        <v>3</v>
      </c>
      <c r="E44" s="620">
        <v>3</v>
      </c>
      <c r="F44" s="1248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177" customFormat="1" ht="15.75" customHeight="1">
      <c r="A45" s="24"/>
      <c r="B45" s="5"/>
      <c r="C45" s="5"/>
      <c r="D45" s="5"/>
      <c r="E45" s="139"/>
      <c r="F45" s="139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177" customFormat="1" ht="15.75" customHeight="1">
      <c r="A46" s="24"/>
      <c r="B46" s="5"/>
      <c r="C46" s="5"/>
      <c r="D46" s="5"/>
      <c r="E46" s="139"/>
      <c r="F46" s="139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15.75" customHeight="1">
      <c r="A47" s="24"/>
      <c r="B47" s="5"/>
      <c r="C47" s="5"/>
      <c r="D47" s="5"/>
      <c r="E47" s="139"/>
      <c r="F47" s="139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15.75" customHeight="1">
      <c r="A48" s="24"/>
      <c r="B48" s="5"/>
      <c r="C48" s="5"/>
      <c r="D48" s="5"/>
      <c r="E48" s="139"/>
      <c r="F48" s="139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15.75" customHeight="1">
      <c r="A49" s="24"/>
      <c r="B49" s="5"/>
      <c r="C49" s="5"/>
      <c r="D49" s="5"/>
      <c r="E49" s="139"/>
      <c r="F49" s="139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15.75" customHeight="1">
      <c r="A50" s="24"/>
      <c r="B50" s="5"/>
      <c r="C50" s="5"/>
      <c r="D50" s="5"/>
      <c r="E50" s="139"/>
      <c r="F50" s="139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15.75" customHeight="1">
      <c r="A51" s="24"/>
      <c r="B51" s="5"/>
      <c r="C51" s="5"/>
      <c r="D51" s="5"/>
      <c r="E51" s="139"/>
      <c r="F51" s="139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15.75" customHeight="1">
      <c r="A52" s="24"/>
      <c r="B52" s="5"/>
      <c r="C52" s="5"/>
      <c r="D52" s="5"/>
      <c r="E52" s="139"/>
      <c r="F52" s="139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15.75" customHeight="1">
      <c r="A53" s="24"/>
      <c r="B53" s="5"/>
      <c r="C53" s="5"/>
      <c r="D53" s="5"/>
      <c r="E53" s="139"/>
      <c r="F53" s="139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5.75" customHeight="1">
      <c r="A54" s="24"/>
      <c r="B54" s="5"/>
      <c r="C54" s="5"/>
      <c r="D54" s="5"/>
      <c r="E54" s="139"/>
      <c r="F54" s="139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15.75" customHeight="1">
      <c r="A55" s="24"/>
      <c r="B55" s="5"/>
      <c r="C55" s="5"/>
      <c r="D55" s="5"/>
      <c r="E55" s="139"/>
      <c r="F55" s="139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5.75" customHeight="1">
      <c r="A56" s="24"/>
      <c r="B56" s="5"/>
      <c r="C56" s="5"/>
      <c r="D56" s="5"/>
      <c r="E56" s="139"/>
      <c r="F56" s="139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15.75" customHeight="1">
      <c r="A57" s="24"/>
      <c r="B57" s="5"/>
      <c r="C57" s="5"/>
      <c r="D57" s="5"/>
      <c r="E57" s="139"/>
      <c r="F57" s="139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5.75" customHeight="1">
      <c r="A58" s="24"/>
      <c r="B58" s="5"/>
      <c r="C58" s="5"/>
      <c r="D58" s="5"/>
      <c r="E58" s="139"/>
      <c r="F58" s="139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15.75" customHeight="1">
      <c r="A59" s="24"/>
      <c r="B59" s="5"/>
      <c r="C59" s="5"/>
      <c r="D59" s="5"/>
      <c r="E59" s="139"/>
      <c r="F59" s="139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15.75" customHeight="1">
      <c r="A60" s="24"/>
      <c r="B60" s="5"/>
      <c r="C60" s="5"/>
      <c r="D60" s="5"/>
      <c r="E60" s="139"/>
      <c r="F60" s="139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5.75" customHeight="1">
      <c r="A61" s="24"/>
      <c r="B61" s="5"/>
      <c r="C61" s="5"/>
      <c r="D61" s="5"/>
      <c r="E61" s="139"/>
      <c r="F61" s="139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15.75" customHeight="1">
      <c r="A62" s="24"/>
      <c r="B62" s="5"/>
      <c r="C62" s="5"/>
      <c r="D62" s="5"/>
      <c r="E62" s="139"/>
      <c r="F62" s="139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15.75" customHeight="1">
      <c r="A63" s="24"/>
      <c r="B63" s="5"/>
      <c r="C63" s="5"/>
      <c r="D63" s="5"/>
      <c r="E63" s="139"/>
      <c r="F63" s="139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5.75" customHeight="1">
      <c r="A64" s="24"/>
      <c r="B64" s="5"/>
      <c r="C64" s="5"/>
      <c r="D64" s="5"/>
      <c r="E64" s="139"/>
      <c r="F64" s="139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15.75" customHeight="1">
      <c r="A65" s="24"/>
      <c r="B65" s="5"/>
      <c r="C65" s="5"/>
      <c r="D65" s="5"/>
      <c r="E65" s="139"/>
      <c r="F65" s="139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15.75" customHeight="1">
      <c r="A66" s="24"/>
      <c r="B66" s="5"/>
      <c r="C66" s="5"/>
      <c r="D66" s="5"/>
      <c r="E66" s="139"/>
      <c r="F66" s="139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5.75" customHeight="1">
      <c r="A67" s="24"/>
      <c r="B67" s="5"/>
      <c r="C67" s="5"/>
      <c r="D67" s="5"/>
      <c r="E67" s="139"/>
      <c r="F67" s="139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15.75" customHeight="1">
      <c r="A68" s="24"/>
      <c r="B68" s="5"/>
      <c r="C68" s="5"/>
      <c r="D68" s="5"/>
      <c r="E68" s="139"/>
      <c r="F68" s="139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15.75" customHeight="1">
      <c r="A69" s="24"/>
      <c r="B69" s="5"/>
      <c r="C69" s="5"/>
      <c r="D69" s="5"/>
      <c r="E69" s="139"/>
      <c r="F69" s="139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5.75" customHeight="1">
      <c r="A70" s="24"/>
      <c r="B70" s="5"/>
      <c r="C70" s="5"/>
      <c r="D70" s="5"/>
      <c r="E70" s="139"/>
      <c r="F70" s="139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5.75" customHeight="1">
      <c r="A71" s="24"/>
      <c r="B71" s="5"/>
      <c r="C71" s="5"/>
      <c r="D71" s="5"/>
      <c r="E71" s="139"/>
      <c r="F71" s="139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15.75" customHeight="1">
      <c r="A72" s="24"/>
      <c r="B72" s="5"/>
      <c r="C72" s="5"/>
      <c r="D72" s="5"/>
      <c r="E72" s="139"/>
      <c r="F72" s="139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5.75" customHeight="1">
      <c r="A73" s="24"/>
      <c r="B73" s="5"/>
      <c r="C73" s="5"/>
      <c r="D73" s="5"/>
      <c r="E73" s="139"/>
      <c r="F73" s="139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15.75" customHeight="1">
      <c r="A74" s="24"/>
      <c r="B74" s="5"/>
      <c r="C74" s="5"/>
      <c r="D74" s="5"/>
      <c r="E74" s="139"/>
      <c r="F74" s="139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>
      <c r="A75" s="24"/>
      <c r="B75" s="5"/>
      <c r="C75" s="5"/>
      <c r="D75" s="5"/>
      <c r="E75" s="139"/>
      <c r="F75" s="139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24"/>
      <c r="B76" s="5"/>
      <c r="C76" s="5"/>
      <c r="D76" s="5"/>
      <c r="E76" s="139"/>
      <c r="F76" s="139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24"/>
      <c r="B77" s="5"/>
      <c r="C77" s="5"/>
      <c r="D77" s="5"/>
      <c r="E77" s="139"/>
      <c r="F77" s="139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24"/>
      <c r="B78" s="5"/>
      <c r="C78" s="5"/>
      <c r="D78" s="5"/>
      <c r="E78" s="139"/>
      <c r="F78" s="139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24"/>
      <c r="B79" s="5"/>
      <c r="C79" s="5"/>
      <c r="D79" s="5"/>
      <c r="E79" s="139"/>
      <c r="F79" s="139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24"/>
      <c r="B80" s="5"/>
      <c r="C80" s="5"/>
      <c r="D80" s="5"/>
      <c r="E80" s="139"/>
      <c r="F80" s="139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24"/>
      <c r="B81" s="5"/>
      <c r="C81" s="5"/>
      <c r="D81" s="5"/>
      <c r="E81" s="139"/>
      <c r="F81" s="139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24"/>
      <c r="B82" s="5"/>
      <c r="C82" s="5"/>
      <c r="D82" s="5"/>
      <c r="E82" s="139"/>
      <c r="F82" s="139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24"/>
      <c r="B83" s="5"/>
      <c r="C83" s="5"/>
      <c r="D83" s="5"/>
      <c r="E83" s="139"/>
      <c r="F83" s="139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24"/>
      <c r="B84" s="5"/>
      <c r="C84" s="5"/>
      <c r="D84" s="5"/>
      <c r="E84" s="139"/>
      <c r="F84" s="139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24"/>
      <c r="B85" s="5"/>
      <c r="C85" s="5"/>
      <c r="D85" s="5"/>
      <c r="E85" s="139"/>
      <c r="F85" s="139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24"/>
      <c r="B86" s="5"/>
      <c r="C86" s="5"/>
      <c r="D86" s="5"/>
      <c r="E86" s="139"/>
      <c r="F86" s="139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24"/>
      <c r="B87" s="5"/>
      <c r="C87" s="5"/>
      <c r="D87" s="5"/>
      <c r="E87" s="139"/>
      <c r="F87" s="139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24"/>
      <c r="B88" s="5"/>
      <c r="C88" s="5"/>
      <c r="D88" s="5"/>
      <c r="E88" s="139"/>
      <c r="F88" s="139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24"/>
      <c r="B89" s="5"/>
      <c r="C89" s="5"/>
      <c r="D89" s="5"/>
      <c r="E89" s="139"/>
      <c r="F89" s="139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24"/>
      <c r="B90" s="5"/>
      <c r="C90" s="5"/>
      <c r="D90" s="5"/>
      <c r="E90" s="139"/>
      <c r="F90" s="139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24"/>
      <c r="B91" s="5"/>
      <c r="C91" s="5"/>
      <c r="D91" s="5"/>
      <c r="E91" s="139"/>
      <c r="F91" s="139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24"/>
      <c r="B92" s="5"/>
      <c r="C92" s="5"/>
      <c r="D92" s="5"/>
      <c r="E92" s="139"/>
      <c r="F92" s="139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24"/>
      <c r="B93" s="5"/>
      <c r="C93" s="5"/>
      <c r="D93" s="5"/>
      <c r="E93" s="139"/>
      <c r="F93" s="139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24"/>
      <c r="B94" s="5"/>
      <c r="C94" s="5"/>
      <c r="D94" s="5"/>
      <c r="E94" s="139"/>
      <c r="F94" s="139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24"/>
      <c r="B95" s="5"/>
      <c r="C95" s="5"/>
      <c r="D95" s="5"/>
      <c r="E95" s="139"/>
      <c r="F95" s="139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24"/>
      <c r="B96" s="5"/>
      <c r="C96" s="5"/>
      <c r="D96" s="5"/>
      <c r="E96" s="139"/>
      <c r="F96" s="139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24"/>
      <c r="B97" s="5"/>
      <c r="C97" s="5"/>
      <c r="D97" s="5"/>
      <c r="E97" s="139"/>
      <c r="F97" s="139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24"/>
      <c r="B98" s="5"/>
      <c r="C98" s="5"/>
      <c r="D98" s="5"/>
      <c r="E98" s="139"/>
      <c r="F98" s="139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24"/>
      <c r="B99" s="5"/>
      <c r="C99" s="5"/>
      <c r="D99" s="5"/>
      <c r="E99" s="139"/>
      <c r="F99" s="139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24"/>
      <c r="B100" s="5"/>
      <c r="C100" s="5"/>
      <c r="D100" s="5"/>
      <c r="E100" s="139"/>
      <c r="F100" s="139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24"/>
      <c r="B101" s="5"/>
      <c r="C101" s="5"/>
      <c r="D101" s="5"/>
      <c r="E101" s="139"/>
      <c r="F101" s="139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24"/>
      <c r="B102" s="5"/>
      <c r="C102" s="5"/>
      <c r="D102" s="5"/>
      <c r="E102" s="139"/>
      <c r="F102" s="139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24"/>
      <c r="B103" s="5"/>
      <c r="C103" s="5"/>
      <c r="D103" s="5"/>
      <c r="E103" s="139"/>
      <c r="F103" s="139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24"/>
      <c r="B104" s="5"/>
      <c r="C104" s="5"/>
      <c r="D104" s="5"/>
      <c r="E104" s="139"/>
      <c r="F104" s="139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24"/>
      <c r="B105" s="5"/>
      <c r="C105" s="5"/>
      <c r="D105" s="5"/>
      <c r="E105" s="139"/>
      <c r="F105" s="139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24"/>
      <c r="B106" s="5"/>
      <c r="C106" s="5"/>
      <c r="D106" s="5"/>
      <c r="E106" s="139"/>
      <c r="F106" s="13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24"/>
      <c r="B107" s="5"/>
      <c r="C107" s="5"/>
      <c r="D107" s="5"/>
      <c r="E107" s="139"/>
      <c r="F107" s="139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24"/>
      <c r="B108" s="5"/>
      <c r="C108" s="5"/>
      <c r="D108" s="5"/>
      <c r="E108" s="139"/>
      <c r="F108" s="139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24"/>
      <c r="B109" s="5"/>
      <c r="C109" s="5"/>
      <c r="D109" s="5"/>
      <c r="E109" s="139"/>
      <c r="F109" s="139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24"/>
      <c r="B110" s="5"/>
      <c r="C110" s="5"/>
      <c r="D110" s="5"/>
      <c r="E110" s="139"/>
      <c r="F110" s="139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24"/>
      <c r="B111" s="5"/>
      <c r="C111" s="5"/>
      <c r="D111" s="5"/>
      <c r="E111" s="139"/>
      <c r="F111" s="139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24"/>
      <c r="B112" s="5"/>
      <c r="C112" s="5"/>
      <c r="D112" s="5"/>
      <c r="E112" s="139"/>
      <c r="F112" s="139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24"/>
      <c r="B113" s="5"/>
      <c r="C113" s="5"/>
      <c r="D113" s="5"/>
      <c r="E113" s="139"/>
      <c r="F113" s="139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24"/>
      <c r="B114" s="5"/>
      <c r="C114" s="5"/>
      <c r="D114" s="5"/>
      <c r="E114" s="139"/>
      <c r="F114" s="139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24"/>
      <c r="B115" s="5"/>
      <c r="C115" s="5"/>
      <c r="D115" s="5"/>
      <c r="E115" s="139"/>
      <c r="F115" s="139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24"/>
      <c r="B116" s="5"/>
      <c r="C116" s="5"/>
      <c r="D116" s="5"/>
      <c r="E116" s="139"/>
      <c r="F116" s="139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24"/>
      <c r="B117" s="5"/>
      <c r="C117" s="5"/>
      <c r="D117" s="5"/>
      <c r="E117" s="139"/>
      <c r="F117" s="139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24"/>
      <c r="B118" s="5"/>
      <c r="C118" s="5"/>
      <c r="D118" s="5"/>
      <c r="E118" s="139"/>
      <c r="F118" s="139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24"/>
      <c r="B119" s="5"/>
      <c r="C119" s="5"/>
      <c r="D119" s="5"/>
      <c r="E119" s="139"/>
      <c r="F119" s="139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24"/>
      <c r="B120" s="5"/>
      <c r="C120" s="5"/>
      <c r="D120" s="5"/>
      <c r="E120" s="139"/>
      <c r="F120" s="139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24"/>
      <c r="B121" s="5"/>
      <c r="C121" s="5"/>
      <c r="D121" s="5"/>
      <c r="E121" s="139"/>
      <c r="F121" s="139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24"/>
      <c r="B122" s="5"/>
      <c r="C122" s="5"/>
      <c r="D122" s="5"/>
      <c r="E122" s="139"/>
      <c r="F122" s="139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24"/>
      <c r="B123" s="5"/>
      <c r="C123" s="5"/>
      <c r="D123" s="5"/>
      <c r="E123" s="139"/>
      <c r="F123" s="139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24"/>
      <c r="B124" s="5"/>
      <c r="C124" s="5"/>
      <c r="D124" s="5"/>
      <c r="E124" s="139"/>
      <c r="F124" s="139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24"/>
      <c r="B125" s="5"/>
      <c r="C125" s="5"/>
      <c r="D125" s="5"/>
      <c r="E125" s="139"/>
      <c r="F125" s="139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24"/>
      <c r="B126" s="5"/>
      <c r="C126" s="5"/>
      <c r="D126" s="5"/>
      <c r="E126" s="139"/>
      <c r="F126" s="139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24"/>
      <c r="B127" s="5"/>
      <c r="C127" s="5"/>
      <c r="D127" s="5"/>
      <c r="E127" s="139"/>
      <c r="F127" s="139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24"/>
      <c r="B128" s="5"/>
      <c r="C128" s="5"/>
      <c r="D128" s="5"/>
      <c r="E128" s="139"/>
      <c r="F128" s="139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24"/>
      <c r="B129" s="5"/>
      <c r="C129" s="5"/>
      <c r="D129" s="5"/>
      <c r="E129" s="139"/>
      <c r="F129" s="139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24"/>
      <c r="B130" s="5"/>
      <c r="C130" s="5"/>
      <c r="D130" s="5"/>
      <c r="E130" s="139"/>
      <c r="F130" s="139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24"/>
      <c r="B131" s="5"/>
      <c r="C131" s="5"/>
      <c r="D131" s="5"/>
      <c r="E131" s="139"/>
      <c r="F131" s="139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24"/>
      <c r="B132" s="5"/>
      <c r="C132" s="5"/>
      <c r="D132" s="5"/>
      <c r="E132" s="139"/>
      <c r="F132" s="139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24"/>
      <c r="B133" s="5"/>
      <c r="C133" s="5"/>
      <c r="D133" s="5"/>
      <c r="E133" s="139"/>
      <c r="F133" s="139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24"/>
      <c r="B134" s="5"/>
      <c r="C134" s="5"/>
      <c r="D134" s="5"/>
      <c r="E134" s="139"/>
      <c r="F134" s="139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24"/>
      <c r="B135" s="5"/>
      <c r="C135" s="5"/>
      <c r="D135" s="5"/>
      <c r="E135" s="139"/>
      <c r="F135" s="139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24"/>
      <c r="B136" s="5"/>
      <c r="C136" s="5"/>
      <c r="D136" s="5"/>
      <c r="E136" s="139"/>
      <c r="F136" s="139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24"/>
      <c r="B137" s="5"/>
      <c r="C137" s="5"/>
      <c r="D137" s="5"/>
      <c r="E137" s="139"/>
      <c r="F137" s="139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24"/>
      <c r="B138" s="5"/>
      <c r="C138" s="5"/>
      <c r="D138" s="5"/>
      <c r="E138" s="139"/>
      <c r="F138" s="139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24"/>
      <c r="B139" s="5"/>
      <c r="C139" s="5"/>
      <c r="D139" s="5"/>
      <c r="E139" s="139"/>
      <c r="F139" s="139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24"/>
      <c r="B140" s="5"/>
      <c r="C140" s="5"/>
      <c r="D140" s="5"/>
      <c r="E140" s="139"/>
      <c r="F140" s="139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24"/>
      <c r="B141" s="5"/>
      <c r="C141" s="5"/>
      <c r="D141" s="5"/>
      <c r="E141" s="139"/>
      <c r="F141" s="139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24"/>
      <c r="B142" s="5"/>
      <c r="C142" s="5"/>
      <c r="D142" s="5"/>
      <c r="E142" s="139"/>
      <c r="F142" s="139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24"/>
      <c r="B143" s="5"/>
      <c r="C143" s="5"/>
      <c r="D143" s="5"/>
      <c r="E143" s="139"/>
      <c r="F143" s="139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24"/>
      <c r="B144" s="5"/>
      <c r="C144" s="5"/>
      <c r="D144" s="5"/>
      <c r="E144" s="139"/>
      <c r="F144" s="139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24"/>
      <c r="B145" s="5"/>
      <c r="C145" s="5"/>
      <c r="D145" s="5"/>
      <c r="E145" s="139"/>
      <c r="F145" s="139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24"/>
      <c r="B146" s="5"/>
      <c r="C146" s="5"/>
      <c r="D146" s="5"/>
      <c r="E146" s="139"/>
      <c r="F146" s="139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24"/>
      <c r="B147" s="5"/>
      <c r="C147" s="5"/>
      <c r="D147" s="5"/>
      <c r="E147" s="139"/>
      <c r="F147" s="139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24"/>
      <c r="B148" s="5"/>
      <c r="C148" s="5"/>
      <c r="D148" s="5"/>
      <c r="E148" s="139"/>
      <c r="F148" s="139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24"/>
      <c r="B149" s="5"/>
      <c r="C149" s="5"/>
      <c r="D149" s="5"/>
      <c r="E149" s="139"/>
      <c r="F149" s="139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24"/>
      <c r="B150" s="5"/>
      <c r="C150" s="5"/>
      <c r="D150" s="5"/>
      <c r="E150" s="139"/>
      <c r="F150" s="139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24"/>
      <c r="B151" s="5"/>
      <c r="C151" s="5"/>
      <c r="D151" s="5"/>
      <c r="E151" s="139"/>
      <c r="F151" s="139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24"/>
      <c r="B152" s="5"/>
      <c r="C152" s="5"/>
      <c r="D152" s="5"/>
      <c r="E152" s="139"/>
      <c r="F152" s="139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24"/>
      <c r="B153" s="5"/>
      <c r="C153" s="5"/>
      <c r="D153" s="5"/>
      <c r="E153" s="139"/>
      <c r="F153" s="139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24"/>
      <c r="B154" s="5"/>
      <c r="C154" s="5"/>
      <c r="D154" s="5"/>
      <c r="E154" s="139"/>
      <c r="F154" s="139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24"/>
      <c r="B155" s="5"/>
      <c r="C155" s="5"/>
      <c r="D155" s="5"/>
      <c r="E155" s="139"/>
      <c r="F155" s="139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24"/>
      <c r="B156" s="5"/>
      <c r="C156" s="5"/>
      <c r="D156" s="5"/>
      <c r="E156" s="139"/>
      <c r="F156" s="139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24"/>
      <c r="B157" s="5"/>
      <c r="C157" s="5"/>
      <c r="D157" s="5"/>
      <c r="E157" s="139"/>
      <c r="F157" s="139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24"/>
      <c r="B158" s="5"/>
      <c r="C158" s="5"/>
      <c r="D158" s="5"/>
      <c r="E158" s="139"/>
      <c r="F158" s="139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24"/>
      <c r="B159" s="5"/>
      <c r="C159" s="5"/>
      <c r="D159" s="5"/>
      <c r="E159" s="139"/>
      <c r="F159" s="139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24"/>
      <c r="B160" s="5"/>
      <c r="C160" s="5"/>
      <c r="D160" s="5"/>
      <c r="E160" s="139"/>
      <c r="F160" s="139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24"/>
      <c r="B161" s="5"/>
      <c r="C161" s="5"/>
      <c r="D161" s="5"/>
      <c r="E161" s="139"/>
      <c r="F161" s="139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24"/>
      <c r="B162" s="5"/>
      <c r="C162" s="5"/>
      <c r="D162" s="5"/>
      <c r="E162" s="139"/>
      <c r="F162" s="139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24"/>
      <c r="B163" s="5"/>
      <c r="C163" s="5"/>
      <c r="D163" s="5"/>
      <c r="E163" s="139"/>
      <c r="F163" s="139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24"/>
      <c r="B164" s="5"/>
      <c r="C164" s="5"/>
      <c r="D164" s="5"/>
      <c r="E164" s="139"/>
      <c r="F164" s="139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24"/>
      <c r="B165" s="5"/>
      <c r="C165" s="5"/>
      <c r="D165" s="5"/>
      <c r="E165" s="139"/>
      <c r="F165" s="139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24"/>
      <c r="B166" s="5"/>
      <c r="C166" s="5"/>
      <c r="D166" s="5"/>
      <c r="E166" s="139"/>
      <c r="F166" s="139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24"/>
      <c r="B167" s="5"/>
      <c r="C167" s="5"/>
      <c r="D167" s="5"/>
      <c r="E167" s="139"/>
      <c r="F167" s="139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24"/>
      <c r="B168" s="5"/>
      <c r="C168" s="5"/>
      <c r="D168" s="5"/>
      <c r="E168" s="139"/>
      <c r="F168" s="139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24"/>
      <c r="B169" s="5"/>
      <c r="C169" s="5"/>
      <c r="D169" s="5"/>
      <c r="E169" s="139"/>
      <c r="F169" s="139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24"/>
      <c r="B170" s="5"/>
      <c r="C170" s="5"/>
      <c r="D170" s="5"/>
      <c r="E170" s="139"/>
      <c r="F170" s="139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24"/>
      <c r="B171" s="5"/>
      <c r="C171" s="5"/>
      <c r="D171" s="5"/>
      <c r="E171" s="139"/>
      <c r="F171" s="139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24"/>
      <c r="B172" s="5"/>
      <c r="C172" s="5"/>
      <c r="D172" s="5"/>
      <c r="E172" s="139"/>
      <c r="F172" s="139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24"/>
      <c r="B173" s="5"/>
      <c r="C173" s="5"/>
      <c r="D173" s="5"/>
      <c r="E173" s="139"/>
      <c r="F173" s="139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24"/>
      <c r="B174" s="5"/>
      <c r="C174" s="5"/>
      <c r="D174" s="5"/>
      <c r="E174" s="139"/>
      <c r="F174" s="139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24"/>
      <c r="B175" s="5"/>
      <c r="C175" s="5"/>
      <c r="D175" s="5"/>
      <c r="E175" s="139"/>
      <c r="F175" s="139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24"/>
      <c r="B176" s="5"/>
      <c r="C176" s="5"/>
      <c r="D176" s="5"/>
      <c r="E176" s="139"/>
      <c r="F176" s="139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24"/>
      <c r="B177" s="5"/>
      <c r="C177" s="5"/>
      <c r="D177" s="5"/>
      <c r="E177" s="139"/>
      <c r="F177" s="139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24"/>
      <c r="B178" s="5"/>
      <c r="C178" s="5"/>
      <c r="D178" s="5"/>
      <c r="E178" s="139"/>
      <c r="F178" s="139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24"/>
      <c r="B179" s="5"/>
      <c r="C179" s="5"/>
      <c r="D179" s="5"/>
      <c r="E179" s="139"/>
      <c r="F179" s="139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24"/>
      <c r="B180" s="5"/>
      <c r="C180" s="5"/>
      <c r="D180" s="5"/>
      <c r="E180" s="139"/>
      <c r="F180" s="139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24"/>
      <c r="B181" s="5"/>
      <c r="C181" s="5"/>
      <c r="D181" s="5"/>
      <c r="E181" s="139"/>
      <c r="F181" s="139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24"/>
      <c r="B182" s="5"/>
      <c r="C182" s="5"/>
      <c r="D182" s="5"/>
      <c r="E182" s="139"/>
      <c r="F182" s="139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24"/>
      <c r="B183" s="5"/>
      <c r="C183" s="5"/>
      <c r="D183" s="5"/>
      <c r="E183" s="139"/>
      <c r="F183" s="139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24"/>
      <c r="B184" s="5"/>
      <c r="C184" s="5"/>
      <c r="D184" s="5"/>
      <c r="E184" s="139"/>
      <c r="F184" s="139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24"/>
      <c r="B185" s="5"/>
      <c r="C185" s="5"/>
      <c r="D185" s="5"/>
      <c r="E185" s="139"/>
      <c r="F185" s="139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24"/>
      <c r="B186" s="5"/>
      <c r="C186" s="5"/>
      <c r="D186" s="5"/>
      <c r="E186" s="139"/>
      <c r="F186" s="139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24"/>
      <c r="B187" s="5"/>
      <c r="C187" s="5"/>
      <c r="D187" s="5"/>
      <c r="E187" s="139"/>
      <c r="F187" s="139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24"/>
      <c r="B188" s="5"/>
      <c r="C188" s="5"/>
      <c r="D188" s="5"/>
      <c r="E188" s="139"/>
      <c r="F188" s="139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24"/>
      <c r="B189" s="5"/>
      <c r="C189" s="5"/>
      <c r="D189" s="5"/>
      <c r="E189" s="139"/>
      <c r="F189" s="139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24"/>
      <c r="B190" s="5"/>
      <c r="C190" s="5"/>
      <c r="D190" s="5"/>
      <c r="E190" s="139"/>
      <c r="F190" s="139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24"/>
      <c r="B191" s="5"/>
      <c r="C191" s="5"/>
      <c r="D191" s="5"/>
      <c r="E191" s="139"/>
      <c r="F191" s="139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24"/>
      <c r="B192" s="5"/>
      <c r="C192" s="5"/>
      <c r="D192" s="5"/>
      <c r="E192" s="139"/>
      <c r="F192" s="139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24"/>
      <c r="B193" s="5"/>
      <c r="C193" s="5"/>
      <c r="D193" s="5"/>
      <c r="E193" s="139"/>
      <c r="F193" s="139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24"/>
      <c r="B194" s="5"/>
      <c r="C194" s="5"/>
      <c r="D194" s="5"/>
      <c r="E194" s="139"/>
      <c r="F194" s="139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24"/>
      <c r="B195" s="5"/>
      <c r="C195" s="5"/>
      <c r="D195" s="5"/>
      <c r="E195" s="139"/>
      <c r="F195" s="139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24"/>
      <c r="B196" s="5"/>
      <c r="C196" s="5"/>
      <c r="D196" s="5"/>
      <c r="E196" s="139"/>
      <c r="F196" s="139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24"/>
      <c r="B197" s="5"/>
      <c r="C197" s="5"/>
      <c r="D197" s="5"/>
      <c r="E197" s="139"/>
      <c r="F197" s="139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24"/>
      <c r="B198" s="5"/>
      <c r="C198" s="5"/>
      <c r="D198" s="5"/>
      <c r="E198" s="139"/>
      <c r="F198" s="139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24"/>
      <c r="B199" s="5"/>
      <c r="C199" s="5"/>
      <c r="D199" s="5"/>
      <c r="E199" s="139"/>
      <c r="F199" s="139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24"/>
      <c r="B200" s="5"/>
      <c r="C200" s="5"/>
      <c r="D200" s="5"/>
      <c r="E200" s="139"/>
      <c r="F200" s="139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24"/>
      <c r="B201" s="5"/>
      <c r="C201" s="5"/>
      <c r="D201" s="5"/>
      <c r="E201" s="139"/>
      <c r="F201" s="139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24"/>
      <c r="B202" s="5"/>
      <c r="C202" s="5"/>
      <c r="D202" s="5"/>
      <c r="E202" s="139"/>
      <c r="F202" s="139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24"/>
      <c r="B203" s="5"/>
      <c r="C203" s="5"/>
      <c r="D203" s="5"/>
      <c r="E203" s="139"/>
      <c r="F203" s="139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24"/>
      <c r="B204" s="5"/>
      <c r="C204" s="5"/>
      <c r="D204" s="5"/>
      <c r="E204" s="139"/>
      <c r="F204" s="139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24"/>
      <c r="B205" s="5"/>
      <c r="C205" s="5"/>
      <c r="D205" s="5"/>
      <c r="E205" s="139"/>
      <c r="F205" s="139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24"/>
      <c r="B206" s="5"/>
      <c r="C206" s="5"/>
      <c r="D206" s="5"/>
      <c r="E206" s="139"/>
      <c r="F206" s="139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24"/>
      <c r="B207" s="5"/>
      <c r="C207" s="5"/>
      <c r="D207" s="5"/>
      <c r="E207" s="139"/>
      <c r="F207" s="139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24"/>
      <c r="B208" s="5"/>
      <c r="C208" s="5"/>
      <c r="D208" s="5"/>
      <c r="E208" s="139"/>
      <c r="F208" s="139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24"/>
      <c r="B209" s="5"/>
      <c r="C209" s="5"/>
      <c r="D209" s="5"/>
      <c r="E209" s="139"/>
      <c r="F209" s="139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24"/>
      <c r="B210" s="5"/>
      <c r="C210" s="5"/>
      <c r="D210" s="5"/>
      <c r="E210" s="139"/>
      <c r="F210" s="139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24"/>
      <c r="B211" s="5"/>
      <c r="C211" s="5"/>
      <c r="D211" s="5"/>
      <c r="E211" s="139"/>
      <c r="F211" s="139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24"/>
      <c r="B212" s="5"/>
      <c r="C212" s="5"/>
      <c r="D212" s="5"/>
      <c r="E212" s="139"/>
      <c r="F212" s="139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24"/>
      <c r="B213" s="5"/>
      <c r="C213" s="5"/>
      <c r="D213" s="5"/>
      <c r="E213" s="139"/>
      <c r="F213" s="139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24"/>
      <c r="B214" s="5"/>
      <c r="C214" s="5"/>
      <c r="D214" s="5"/>
      <c r="E214" s="139"/>
      <c r="F214" s="139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24"/>
      <c r="B215" s="5"/>
      <c r="C215" s="5"/>
      <c r="D215" s="5"/>
      <c r="E215" s="139"/>
      <c r="F215" s="139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24"/>
      <c r="B216" s="5"/>
      <c r="C216" s="5"/>
      <c r="D216" s="5"/>
      <c r="E216" s="139"/>
      <c r="F216" s="139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24"/>
      <c r="B217" s="5"/>
      <c r="C217" s="5"/>
      <c r="D217" s="5"/>
      <c r="E217" s="139"/>
      <c r="F217" s="139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24"/>
      <c r="B218" s="5"/>
      <c r="C218" s="5"/>
      <c r="D218" s="5"/>
      <c r="E218" s="139"/>
      <c r="F218" s="139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24"/>
      <c r="B219" s="5"/>
      <c r="C219" s="5"/>
      <c r="D219" s="5"/>
      <c r="E219" s="139"/>
      <c r="F219" s="139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24"/>
      <c r="B220" s="5"/>
      <c r="C220" s="5"/>
      <c r="D220" s="5"/>
      <c r="E220" s="139"/>
      <c r="F220" s="139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24"/>
      <c r="B221" s="5"/>
      <c r="C221" s="5"/>
      <c r="D221" s="5"/>
      <c r="E221" s="139"/>
      <c r="F221" s="139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24"/>
      <c r="B222" s="5"/>
      <c r="C222" s="5"/>
      <c r="D222" s="5"/>
      <c r="E222" s="139"/>
      <c r="F222" s="139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24"/>
      <c r="B223" s="5"/>
      <c r="C223" s="5"/>
      <c r="D223" s="5"/>
      <c r="E223" s="139"/>
      <c r="F223" s="139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24"/>
      <c r="B224" s="5"/>
      <c r="C224" s="5"/>
      <c r="D224" s="5"/>
      <c r="E224" s="139"/>
      <c r="F224" s="139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24"/>
      <c r="B225" s="5"/>
      <c r="C225" s="5"/>
      <c r="D225" s="5"/>
      <c r="E225" s="139"/>
      <c r="F225" s="139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24"/>
      <c r="B226" s="5"/>
      <c r="C226" s="5"/>
      <c r="D226" s="5"/>
      <c r="E226" s="139"/>
      <c r="F226" s="139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24"/>
      <c r="B227" s="5"/>
      <c r="C227" s="5"/>
      <c r="D227" s="5"/>
      <c r="E227" s="139"/>
      <c r="F227" s="139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24"/>
      <c r="B228" s="5"/>
      <c r="C228" s="5"/>
      <c r="D228" s="5"/>
      <c r="E228" s="139"/>
      <c r="F228" s="139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24"/>
      <c r="B229" s="5"/>
      <c r="C229" s="5"/>
      <c r="D229" s="5"/>
      <c r="E229" s="139"/>
      <c r="F229" s="139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24"/>
      <c r="B230" s="5"/>
      <c r="C230" s="5"/>
      <c r="D230" s="5"/>
      <c r="E230" s="139"/>
      <c r="F230" s="139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24"/>
      <c r="B231" s="5"/>
      <c r="C231" s="5"/>
      <c r="D231" s="5"/>
      <c r="E231" s="139"/>
      <c r="F231" s="139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24"/>
      <c r="B232" s="5"/>
      <c r="C232" s="5"/>
      <c r="D232" s="5"/>
      <c r="E232" s="139"/>
      <c r="F232" s="139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24"/>
      <c r="B233" s="5"/>
      <c r="C233" s="5"/>
      <c r="D233" s="5"/>
      <c r="E233" s="139"/>
      <c r="F233" s="139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24"/>
      <c r="B234" s="5"/>
      <c r="C234" s="5"/>
      <c r="D234" s="5"/>
      <c r="E234" s="139"/>
      <c r="F234" s="139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24"/>
      <c r="B235" s="5"/>
      <c r="C235" s="5"/>
      <c r="D235" s="5"/>
      <c r="E235" s="139"/>
      <c r="F235" s="139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24"/>
      <c r="B236" s="5"/>
      <c r="C236" s="5"/>
      <c r="D236" s="5"/>
      <c r="E236" s="139"/>
      <c r="F236" s="139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24"/>
      <c r="B237" s="5"/>
      <c r="C237" s="5"/>
      <c r="D237" s="5"/>
      <c r="E237" s="139"/>
      <c r="F237" s="139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24"/>
      <c r="B238" s="5"/>
      <c r="C238" s="5"/>
      <c r="D238" s="5"/>
      <c r="E238" s="139"/>
      <c r="F238" s="139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24"/>
      <c r="B239" s="5"/>
      <c r="C239" s="5"/>
      <c r="D239" s="5"/>
      <c r="E239" s="139"/>
      <c r="F239" s="139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24"/>
      <c r="B240" s="5"/>
      <c r="C240" s="5"/>
      <c r="D240" s="5"/>
      <c r="E240" s="139"/>
      <c r="F240" s="139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24"/>
      <c r="B241" s="5"/>
      <c r="C241" s="5"/>
      <c r="D241" s="5"/>
      <c r="E241" s="139"/>
      <c r="F241" s="139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24"/>
      <c r="B242" s="5"/>
      <c r="C242" s="5"/>
      <c r="D242" s="5"/>
      <c r="E242" s="139"/>
      <c r="F242" s="139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24"/>
      <c r="B243" s="5"/>
      <c r="C243" s="5"/>
      <c r="D243" s="5"/>
      <c r="E243" s="139"/>
      <c r="F243" s="139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24"/>
      <c r="B244" s="5"/>
      <c r="C244" s="5"/>
      <c r="D244" s="5"/>
      <c r="E244" s="139"/>
      <c r="F244" s="139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24"/>
      <c r="B245" s="5"/>
      <c r="C245" s="5"/>
      <c r="D245" s="5"/>
      <c r="E245" s="139"/>
      <c r="F245" s="139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24"/>
      <c r="B246" s="5"/>
      <c r="C246" s="5"/>
      <c r="D246" s="5"/>
      <c r="E246" s="139"/>
      <c r="F246" s="139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24"/>
      <c r="B247" s="5"/>
      <c r="C247" s="5"/>
      <c r="D247" s="5"/>
      <c r="E247" s="139"/>
      <c r="F247" s="139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24"/>
      <c r="B248" s="5"/>
      <c r="C248" s="5"/>
      <c r="D248" s="5"/>
      <c r="E248" s="139"/>
      <c r="F248" s="139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24"/>
      <c r="B249" s="5"/>
      <c r="C249" s="5"/>
      <c r="D249" s="5"/>
      <c r="E249" s="139"/>
      <c r="F249" s="139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24"/>
      <c r="B250" s="5"/>
      <c r="C250" s="5"/>
      <c r="D250" s="5"/>
      <c r="E250" s="139"/>
      <c r="F250" s="139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24"/>
      <c r="B251" s="5"/>
      <c r="C251" s="5"/>
      <c r="D251" s="5"/>
      <c r="E251" s="139"/>
      <c r="F251" s="139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24"/>
      <c r="B252" s="5"/>
      <c r="C252" s="5"/>
      <c r="D252" s="5"/>
      <c r="E252" s="139"/>
      <c r="F252" s="139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24"/>
      <c r="B253" s="5"/>
      <c r="C253" s="5"/>
      <c r="D253" s="5"/>
      <c r="E253" s="139"/>
      <c r="F253" s="139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24"/>
      <c r="B254" s="5"/>
      <c r="C254" s="5"/>
      <c r="D254" s="5"/>
      <c r="E254" s="139"/>
      <c r="F254" s="139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24"/>
      <c r="B255" s="5"/>
      <c r="C255" s="5"/>
      <c r="D255" s="5"/>
      <c r="E255" s="139"/>
      <c r="F255" s="139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24"/>
      <c r="B256" s="5"/>
      <c r="C256" s="5"/>
      <c r="D256" s="5"/>
      <c r="E256" s="139"/>
      <c r="F256" s="139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24"/>
      <c r="B257" s="5"/>
      <c r="C257" s="5"/>
      <c r="D257" s="5"/>
      <c r="E257" s="139"/>
      <c r="F257" s="139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24"/>
      <c r="B258" s="5"/>
      <c r="C258" s="5"/>
      <c r="D258" s="5"/>
      <c r="E258" s="139"/>
      <c r="F258" s="139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24"/>
      <c r="B259" s="5"/>
      <c r="C259" s="5"/>
      <c r="D259" s="5"/>
      <c r="E259" s="139"/>
      <c r="F259" s="139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24"/>
      <c r="B260" s="5"/>
      <c r="C260" s="5"/>
      <c r="D260" s="5"/>
      <c r="E260" s="139"/>
      <c r="F260" s="139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24"/>
      <c r="B261" s="5"/>
      <c r="C261" s="5"/>
      <c r="D261" s="5"/>
      <c r="E261" s="139"/>
      <c r="F261" s="139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24"/>
      <c r="B262" s="5"/>
      <c r="C262" s="5"/>
      <c r="D262" s="5"/>
      <c r="E262" s="139"/>
      <c r="F262" s="139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24"/>
      <c r="B263" s="5"/>
      <c r="C263" s="5"/>
      <c r="D263" s="5"/>
      <c r="E263" s="139"/>
      <c r="F263" s="139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24"/>
      <c r="B264" s="5"/>
      <c r="C264" s="5"/>
      <c r="D264" s="5"/>
      <c r="E264" s="139"/>
      <c r="F264" s="139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24"/>
      <c r="B265" s="5"/>
      <c r="C265" s="5"/>
      <c r="D265" s="5"/>
      <c r="E265" s="139"/>
      <c r="F265" s="139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24"/>
      <c r="B266" s="5"/>
      <c r="C266" s="5"/>
      <c r="D266" s="5"/>
      <c r="E266" s="139"/>
      <c r="F266" s="139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24"/>
      <c r="B267" s="5"/>
      <c r="C267" s="5"/>
      <c r="D267" s="5"/>
      <c r="E267" s="139"/>
      <c r="F267" s="139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24"/>
      <c r="B268" s="5"/>
      <c r="C268" s="5"/>
      <c r="D268" s="5"/>
      <c r="E268" s="139"/>
      <c r="F268" s="139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24"/>
      <c r="B269" s="5"/>
      <c r="C269" s="5"/>
      <c r="D269" s="5"/>
      <c r="E269" s="139"/>
      <c r="F269" s="139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24"/>
      <c r="B270" s="5"/>
      <c r="C270" s="5"/>
      <c r="D270" s="5"/>
      <c r="E270" s="139"/>
      <c r="F270" s="139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24"/>
      <c r="B271" s="5"/>
      <c r="C271" s="5"/>
      <c r="D271" s="5"/>
      <c r="E271" s="139"/>
      <c r="F271" s="139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24"/>
      <c r="B272" s="5"/>
      <c r="C272" s="5"/>
      <c r="D272" s="5"/>
      <c r="E272" s="139"/>
      <c r="F272" s="139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24"/>
      <c r="B273" s="5"/>
      <c r="C273" s="5"/>
      <c r="D273" s="5"/>
      <c r="E273" s="139"/>
      <c r="F273" s="139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24"/>
      <c r="B274" s="5"/>
      <c r="C274" s="5"/>
      <c r="D274" s="5"/>
      <c r="E274" s="139"/>
      <c r="F274" s="139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24"/>
      <c r="B275" s="5"/>
      <c r="C275" s="5"/>
      <c r="D275" s="5"/>
      <c r="E275" s="139"/>
      <c r="F275" s="139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24"/>
      <c r="B276" s="5"/>
      <c r="C276" s="5"/>
      <c r="D276" s="5"/>
      <c r="E276" s="139"/>
      <c r="F276" s="139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24"/>
      <c r="B277" s="5"/>
      <c r="C277" s="5"/>
      <c r="D277" s="5"/>
      <c r="E277" s="139"/>
      <c r="F277" s="139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24"/>
      <c r="B278" s="5"/>
      <c r="C278" s="5"/>
      <c r="D278" s="5"/>
      <c r="E278" s="139"/>
      <c r="F278" s="139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24"/>
      <c r="B279" s="5"/>
      <c r="C279" s="5"/>
      <c r="D279" s="5"/>
      <c r="E279" s="139"/>
      <c r="F279" s="139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24"/>
      <c r="B280" s="5"/>
      <c r="C280" s="5"/>
      <c r="D280" s="5"/>
      <c r="E280" s="139"/>
      <c r="F280" s="139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24"/>
      <c r="B281" s="5"/>
      <c r="C281" s="5"/>
      <c r="D281" s="5"/>
      <c r="E281" s="139"/>
      <c r="F281" s="139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24"/>
      <c r="B282" s="5"/>
      <c r="C282" s="5"/>
      <c r="D282" s="5"/>
      <c r="E282" s="139"/>
      <c r="F282" s="139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24"/>
      <c r="B283" s="5"/>
      <c r="C283" s="5"/>
      <c r="D283" s="5"/>
      <c r="E283" s="139"/>
      <c r="F283" s="139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24"/>
      <c r="B284" s="5"/>
      <c r="C284" s="5"/>
      <c r="D284" s="5"/>
      <c r="E284" s="139"/>
      <c r="F284" s="139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24"/>
      <c r="B285" s="5"/>
      <c r="C285" s="5"/>
      <c r="D285" s="5"/>
      <c r="E285" s="139"/>
      <c r="F285" s="139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24"/>
      <c r="B286" s="5"/>
      <c r="C286" s="5"/>
      <c r="D286" s="5"/>
      <c r="E286" s="139"/>
      <c r="F286" s="139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24"/>
      <c r="B287" s="5"/>
      <c r="C287" s="5"/>
      <c r="D287" s="5"/>
      <c r="E287" s="139"/>
      <c r="F287" s="139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24"/>
      <c r="B288" s="5"/>
      <c r="C288" s="5"/>
      <c r="D288" s="5"/>
      <c r="E288" s="139"/>
      <c r="F288" s="139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24"/>
      <c r="B289" s="5"/>
      <c r="C289" s="5"/>
      <c r="D289" s="5"/>
      <c r="E289" s="139"/>
      <c r="F289" s="139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24"/>
      <c r="B290" s="5"/>
      <c r="C290" s="5"/>
      <c r="D290" s="5"/>
      <c r="E290" s="139"/>
      <c r="F290" s="139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24"/>
      <c r="B291" s="5"/>
      <c r="C291" s="5"/>
      <c r="D291" s="5"/>
      <c r="E291" s="139"/>
      <c r="F291" s="139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24"/>
      <c r="B292" s="5"/>
      <c r="C292" s="5"/>
      <c r="D292" s="5"/>
      <c r="E292" s="139"/>
      <c r="F292" s="139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24"/>
      <c r="B293" s="5"/>
      <c r="C293" s="5"/>
      <c r="D293" s="5"/>
      <c r="E293" s="139"/>
      <c r="F293" s="139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24"/>
      <c r="B294" s="5"/>
      <c r="C294" s="5"/>
      <c r="D294" s="5"/>
      <c r="E294" s="139"/>
      <c r="F294" s="139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24"/>
      <c r="B295" s="5"/>
      <c r="C295" s="5"/>
      <c r="D295" s="5"/>
      <c r="E295" s="139"/>
      <c r="F295" s="139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24"/>
      <c r="B296" s="5"/>
      <c r="C296" s="5"/>
      <c r="D296" s="5"/>
      <c r="E296" s="139"/>
      <c r="F296" s="139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24"/>
      <c r="B297" s="5"/>
      <c r="C297" s="5"/>
      <c r="D297" s="5"/>
      <c r="E297" s="139"/>
      <c r="F297" s="139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24"/>
      <c r="B298" s="5"/>
      <c r="C298" s="5"/>
      <c r="D298" s="5"/>
      <c r="E298" s="139"/>
      <c r="F298" s="139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24"/>
      <c r="B299" s="5"/>
      <c r="C299" s="5"/>
      <c r="D299" s="5"/>
      <c r="E299" s="139"/>
      <c r="F299" s="139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24"/>
      <c r="B300" s="5"/>
      <c r="C300" s="5"/>
      <c r="D300" s="5"/>
      <c r="E300" s="139"/>
      <c r="F300" s="139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24"/>
      <c r="B301" s="5"/>
      <c r="C301" s="5"/>
      <c r="D301" s="5"/>
      <c r="E301" s="139"/>
      <c r="F301" s="139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24"/>
      <c r="B302" s="5"/>
      <c r="C302" s="5"/>
      <c r="D302" s="5"/>
      <c r="E302" s="139"/>
      <c r="F302" s="139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24"/>
      <c r="B303" s="5"/>
      <c r="C303" s="5"/>
      <c r="D303" s="5"/>
      <c r="E303" s="139"/>
      <c r="F303" s="139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24"/>
      <c r="B304" s="5"/>
      <c r="C304" s="5"/>
      <c r="D304" s="5"/>
      <c r="E304" s="139"/>
      <c r="F304" s="139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24"/>
      <c r="B305" s="5"/>
      <c r="C305" s="5"/>
      <c r="D305" s="5"/>
      <c r="E305" s="139"/>
      <c r="F305" s="139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24"/>
      <c r="B306" s="5"/>
      <c r="C306" s="5"/>
      <c r="D306" s="5"/>
      <c r="E306" s="139"/>
      <c r="F306" s="139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24"/>
      <c r="B307" s="5"/>
      <c r="C307" s="5"/>
      <c r="D307" s="5"/>
      <c r="E307" s="139"/>
      <c r="F307" s="139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24"/>
      <c r="B308" s="5"/>
      <c r="C308" s="5"/>
      <c r="D308" s="5"/>
      <c r="E308" s="139"/>
      <c r="F308" s="139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24"/>
      <c r="B309" s="5"/>
      <c r="C309" s="5"/>
      <c r="D309" s="5"/>
      <c r="E309" s="139"/>
      <c r="F309" s="139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24"/>
      <c r="B310" s="5"/>
      <c r="C310" s="5"/>
      <c r="D310" s="5"/>
      <c r="E310" s="139"/>
      <c r="F310" s="139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24"/>
      <c r="B311" s="5"/>
      <c r="C311" s="5"/>
      <c r="D311" s="5"/>
      <c r="E311" s="139"/>
      <c r="F311" s="139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24"/>
      <c r="B312" s="5"/>
      <c r="C312" s="5"/>
      <c r="D312" s="5"/>
      <c r="E312" s="139"/>
      <c r="F312" s="139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24"/>
      <c r="B313" s="5"/>
      <c r="C313" s="5"/>
      <c r="D313" s="5"/>
      <c r="E313" s="139"/>
      <c r="F313" s="139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24"/>
      <c r="B314" s="5"/>
      <c r="C314" s="5"/>
      <c r="D314" s="5"/>
      <c r="E314" s="139"/>
      <c r="F314" s="139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24"/>
      <c r="B315" s="5"/>
      <c r="C315" s="5"/>
      <c r="D315" s="5"/>
      <c r="E315" s="139"/>
      <c r="F315" s="139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24"/>
      <c r="B316" s="5"/>
      <c r="C316" s="5"/>
      <c r="D316" s="5"/>
      <c r="E316" s="139"/>
      <c r="F316" s="139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24"/>
      <c r="B317" s="5"/>
      <c r="C317" s="5"/>
      <c r="D317" s="5"/>
      <c r="E317" s="139"/>
      <c r="F317" s="139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24"/>
      <c r="B318" s="5"/>
      <c r="C318" s="5"/>
      <c r="D318" s="5"/>
      <c r="E318" s="139"/>
      <c r="F318" s="139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24"/>
      <c r="B319" s="5"/>
      <c r="C319" s="5"/>
      <c r="D319" s="5"/>
      <c r="E319" s="139"/>
      <c r="F319" s="139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24"/>
      <c r="B320" s="5"/>
      <c r="C320" s="5"/>
      <c r="D320" s="5"/>
      <c r="E320" s="139"/>
      <c r="F320" s="139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24"/>
      <c r="B321" s="5"/>
      <c r="C321" s="5"/>
      <c r="D321" s="5"/>
      <c r="E321" s="139"/>
      <c r="F321" s="139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24"/>
      <c r="B322" s="5"/>
      <c r="C322" s="5"/>
      <c r="D322" s="5"/>
      <c r="E322" s="139"/>
      <c r="F322" s="139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24"/>
      <c r="B323" s="5"/>
      <c r="C323" s="5"/>
      <c r="D323" s="5"/>
      <c r="E323" s="139"/>
      <c r="F323" s="139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24"/>
      <c r="B324" s="5"/>
      <c r="C324" s="5"/>
      <c r="D324" s="5"/>
      <c r="E324" s="139"/>
      <c r="F324" s="139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24"/>
      <c r="B325" s="5"/>
      <c r="C325" s="5"/>
      <c r="D325" s="5"/>
      <c r="E325" s="139"/>
      <c r="F325" s="139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24"/>
      <c r="B326" s="5"/>
      <c r="C326" s="5"/>
      <c r="D326" s="5"/>
      <c r="E326" s="139"/>
      <c r="F326" s="139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24"/>
      <c r="B327" s="5"/>
      <c r="C327" s="5"/>
      <c r="D327" s="5"/>
      <c r="E327" s="139"/>
      <c r="F327" s="139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24"/>
      <c r="B328" s="5"/>
      <c r="C328" s="5"/>
      <c r="D328" s="5"/>
      <c r="E328" s="139"/>
      <c r="F328" s="139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24"/>
      <c r="B329" s="5"/>
      <c r="C329" s="5"/>
      <c r="D329" s="5"/>
      <c r="E329" s="139"/>
      <c r="F329" s="139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24"/>
      <c r="B330" s="5"/>
      <c r="C330" s="5"/>
      <c r="D330" s="5"/>
      <c r="E330" s="139"/>
      <c r="F330" s="139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24"/>
      <c r="B331" s="5"/>
      <c r="C331" s="5"/>
      <c r="D331" s="5"/>
      <c r="E331" s="139"/>
      <c r="F331" s="139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24"/>
      <c r="B332" s="5"/>
      <c r="C332" s="5"/>
      <c r="D332" s="5"/>
      <c r="E332" s="139"/>
      <c r="F332" s="139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24"/>
      <c r="B333" s="5"/>
      <c r="C333" s="5"/>
      <c r="D333" s="5"/>
      <c r="E333" s="139"/>
      <c r="F333" s="139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24"/>
      <c r="B334" s="5"/>
      <c r="C334" s="5"/>
      <c r="D334" s="5"/>
      <c r="E334" s="139"/>
      <c r="F334" s="139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24"/>
      <c r="B335" s="5"/>
      <c r="C335" s="5"/>
      <c r="D335" s="5"/>
      <c r="E335" s="139"/>
      <c r="F335" s="139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24"/>
      <c r="B336" s="5"/>
      <c r="C336" s="5"/>
      <c r="D336" s="5"/>
      <c r="E336" s="139"/>
      <c r="F336" s="139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24"/>
      <c r="B337" s="5"/>
      <c r="C337" s="5"/>
      <c r="D337" s="5"/>
      <c r="E337" s="139"/>
      <c r="F337" s="139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24"/>
      <c r="B338" s="5"/>
      <c r="C338" s="5"/>
      <c r="D338" s="5"/>
      <c r="E338" s="139"/>
      <c r="F338" s="139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24"/>
      <c r="B339" s="5"/>
      <c r="C339" s="5"/>
      <c r="D339" s="5"/>
      <c r="E339" s="139"/>
      <c r="F339" s="139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24"/>
      <c r="B340" s="5"/>
      <c r="C340" s="5"/>
      <c r="D340" s="5"/>
      <c r="E340" s="139"/>
      <c r="F340" s="139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24"/>
      <c r="B341" s="5"/>
      <c r="C341" s="5"/>
      <c r="D341" s="5"/>
      <c r="E341" s="139"/>
      <c r="F341" s="139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24"/>
      <c r="B342" s="5"/>
      <c r="C342" s="5"/>
      <c r="D342" s="5"/>
      <c r="E342" s="139"/>
      <c r="F342" s="139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24"/>
      <c r="B343" s="5"/>
      <c r="C343" s="5"/>
      <c r="D343" s="5"/>
      <c r="E343" s="139"/>
      <c r="F343" s="139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24"/>
      <c r="B344" s="5"/>
      <c r="C344" s="5"/>
      <c r="D344" s="5"/>
      <c r="E344" s="139"/>
      <c r="F344" s="139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24"/>
      <c r="B345" s="5"/>
      <c r="C345" s="5"/>
      <c r="D345" s="5"/>
      <c r="E345" s="139"/>
      <c r="F345" s="139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24"/>
      <c r="B346" s="5"/>
      <c r="C346" s="5"/>
      <c r="D346" s="5"/>
      <c r="E346" s="139"/>
      <c r="F346" s="139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24"/>
      <c r="B347" s="5"/>
      <c r="C347" s="5"/>
      <c r="D347" s="5"/>
      <c r="E347" s="139"/>
      <c r="F347" s="139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24"/>
      <c r="B348" s="5"/>
      <c r="C348" s="5"/>
      <c r="D348" s="5"/>
      <c r="E348" s="139"/>
      <c r="F348" s="139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24"/>
      <c r="B349" s="5"/>
      <c r="C349" s="5"/>
      <c r="D349" s="5"/>
      <c r="E349" s="139"/>
      <c r="F349" s="139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24"/>
      <c r="B350" s="5"/>
      <c r="C350" s="5"/>
      <c r="D350" s="5"/>
      <c r="E350" s="139"/>
      <c r="F350" s="139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24"/>
      <c r="B351" s="5"/>
      <c r="C351" s="5"/>
      <c r="D351" s="5"/>
      <c r="E351" s="139"/>
      <c r="F351" s="139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24"/>
      <c r="B352" s="5"/>
      <c r="C352" s="5"/>
      <c r="D352" s="5"/>
      <c r="E352" s="139"/>
      <c r="F352" s="139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24"/>
      <c r="B353" s="5"/>
      <c r="C353" s="5"/>
      <c r="D353" s="5"/>
      <c r="E353" s="139"/>
      <c r="F353" s="139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24"/>
      <c r="B354" s="5"/>
      <c r="C354" s="5"/>
      <c r="D354" s="5"/>
      <c r="E354" s="139"/>
      <c r="F354" s="139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24"/>
      <c r="B355" s="5"/>
      <c r="C355" s="5"/>
      <c r="D355" s="5"/>
      <c r="E355" s="139"/>
      <c r="F355" s="139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24"/>
      <c r="B356" s="5"/>
      <c r="C356" s="5"/>
      <c r="D356" s="5"/>
      <c r="E356" s="139"/>
      <c r="F356" s="139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24"/>
      <c r="B357" s="5"/>
      <c r="C357" s="5"/>
      <c r="D357" s="5"/>
      <c r="E357" s="139"/>
      <c r="F357" s="139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24"/>
      <c r="B358" s="5"/>
      <c r="C358" s="5"/>
      <c r="D358" s="5"/>
      <c r="E358" s="139"/>
      <c r="F358" s="139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24"/>
      <c r="B359" s="5"/>
      <c r="C359" s="5"/>
      <c r="D359" s="5"/>
      <c r="E359" s="139"/>
      <c r="F359" s="139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24"/>
      <c r="B360" s="5"/>
      <c r="C360" s="5"/>
      <c r="D360" s="5"/>
      <c r="E360" s="139"/>
      <c r="F360" s="139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24"/>
      <c r="B361" s="5"/>
      <c r="C361" s="5"/>
      <c r="D361" s="5"/>
      <c r="E361" s="139"/>
      <c r="F361" s="139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24"/>
      <c r="B362" s="5"/>
      <c r="C362" s="5"/>
      <c r="D362" s="5"/>
      <c r="E362" s="139"/>
      <c r="F362" s="139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24"/>
      <c r="B363" s="5"/>
      <c r="C363" s="5"/>
      <c r="D363" s="5"/>
      <c r="E363" s="139"/>
      <c r="F363" s="139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24"/>
      <c r="B364" s="5"/>
      <c r="C364" s="5"/>
      <c r="D364" s="5"/>
      <c r="E364" s="139"/>
      <c r="F364" s="139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24"/>
      <c r="B365" s="5"/>
      <c r="C365" s="5"/>
      <c r="D365" s="5"/>
      <c r="E365" s="139"/>
      <c r="F365" s="139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24"/>
      <c r="B366" s="5"/>
      <c r="C366" s="5"/>
      <c r="D366" s="5"/>
      <c r="E366" s="139"/>
      <c r="F366" s="139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24"/>
      <c r="B367" s="5"/>
      <c r="C367" s="5"/>
      <c r="D367" s="5"/>
      <c r="E367" s="139"/>
      <c r="F367" s="139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24"/>
      <c r="B368" s="5"/>
      <c r="C368" s="5"/>
      <c r="D368" s="5"/>
      <c r="E368" s="139"/>
      <c r="F368" s="139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24"/>
      <c r="B369" s="5"/>
      <c r="C369" s="5"/>
      <c r="D369" s="5"/>
      <c r="E369" s="139"/>
      <c r="F369" s="139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24"/>
      <c r="B370" s="5"/>
      <c r="C370" s="5"/>
      <c r="D370" s="5"/>
      <c r="E370" s="139"/>
      <c r="F370" s="139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24"/>
      <c r="B371" s="5"/>
      <c r="C371" s="5"/>
      <c r="D371" s="5"/>
      <c r="E371" s="139"/>
      <c r="F371" s="139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24"/>
      <c r="B372" s="5"/>
      <c r="C372" s="5"/>
      <c r="D372" s="5"/>
      <c r="E372" s="139"/>
      <c r="F372" s="139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24"/>
      <c r="B373" s="5"/>
      <c r="C373" s="5"/>
      <c r="D373" s="5"/>
      <c r="E373" s="139"/>
      <c r="F373" s="139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24"/>
      <c r="B374" s="5"/>
      <c r="C374" s="5"/>
      <c r="D374" s="5"/>
      <c r="E374" s="139"/>
      <c r="F374" s="139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24"/>
      <c r="B375" s="5"/>
      <c r="C375" s="5"/>
      <c r="D375" s="5"/>
      <c r="E375" s="139"/>
      <c r="F375" s="139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24"/>
      <c r="B376" s="5"/>
      <c r="C376" s="5"/>
      <c r="D376" s="5"/>
      <c r="E376" s="139"/>
      <c r="F376" s="139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24"/>
      <c r="B377" s="5"/>
      <c r="C377" s="5"/>
      <c r="D377" s="5"/>
      <c r="E377" s="139"/>
      <c r="F377" s="139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24"/>
      <c r="B378" s="5"/>
      <c r="C378" s="5"/>
      <c r="D378" s="5"/>
      <c r="E378" s="139"/>
      <c r="F378" s="139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24"/>
      <c r="B379" s="5"/>
      <c r="C379" s="5"/>
      <c r="D379" s="5"/>
      <c r="E379" s="139"/>
      <c r="F379" s="139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24"/>
      <c r="B380" s="5"/>
      <c r="C380" s="5"/>
      <c r="D380" s="5"/>
      <c r="E380" s="139"/>
      <c r="F380" s="139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24"/>
      <c r="B381" s="5"/>
      <c r="C381" s="5"/>
      <c r="D381" s="5"/>
      <c r="E381" s="139"/>
      <c r="F381" s="139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24"/>
      <c r="B382" s="5"/>
      <c r="C382" s="5"/>
      <c r="D382" s="5"/>
      <c r="E382" s="139"/>
      <c r="F382" s="139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24"/>
      <c r="B383" s="5"/>
      <c r="C383" s="5"/>
      <c r="D383" s="5"/>
      <c r="E383" s="139"/>
      <c r="F383" s="139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24"/>
      <c r="B384" s="5"/>
      <c r="C384" s="5"/>
      <c r="D384" s="5"/>
      <c r="E384" s="139"/>
      <c r="F384" s="139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24"/>
      <c r="B385" s="5"/>
      <c r="C385" s="5"/>
      <c r="D385" s="5"/>
      <c r="E385" s="139"/>
      <c r="F385" s="139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24"/>
      <c r="B386" s="5"/>
      <c r="C386" s="5"/>
      <c r="D386" s="5"/>
      <c r="E386" s="139"/>
      <c r="F386" s="139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24"/>
      <c r="B387" s="5"/>
      <c r="C387" s="5"/>
      <c r="D387" s="5"/>
      <c r="E387" s="139"/>
      <c r="F387" s="139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24"/>
      <c r="B388" s="5"/>
      <c r="C388" s="5"/>
      <c r="D388" s="5"/>
      <c r="E388" s="139"/>
      <c r="F388" s="139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24"/>
      <c r="B389" s="5"/>
      <c r="C389" s="5"/>
      <c r="D389" s="5"/>
      <c r="E389" s="139"/>
      <c r="F389" s="139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24"/>
      <c r="B390" s="5"/>
      <c r="C390" s="5"/>
      <c r="D390" s="5"/>
      <c r="E390" s="139"/>
      <c r="F390" s="139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24"/>
      <c r="B391" s="5"/>
      <c r="C391" s="5"/>
      <c r="D391" s="5"/>
      <c r="E391" s="139"/>
      <c r="F391" s="139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24"/>
      <c r="B392" s="5"/>
      <c r="C392" s="5"/>
      <c r="D392" s="5"/>
      <c r="E392" s="139"/>
      <c r="F392" s="139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24"/>
      <c r="B393" s="5"/>
      <c r="C393" s="5"/>
      <c r="D393" s="5"/>
      <c r="E393" s="139"/>
      <c r="F393" s="139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24"/>
      <c r="B394" s="5"/>
      <c r="C394" s="5"/>
      <c r="D394" s="5"/>
      <c r="E394" s="139"/>
      <c r="F394" s="139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24"/>
      <c r="B395" s="5"/>
      <c r="C395" s="5"/>
      <c r="D395" s="5"/>
      <c r="E395" s="139"/>
      <c r="F395" s="139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24"/>
      <c r="B396" s="5"/>
      <c r="C396" s="5"/>
      <c r="D396" s="5"/>
      <c r="E396" s="139"/>
      <c r="F396" s="139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24"/>
      <c r="B397" s="5"/>
      <c r="C397" s="5"/>
      <c r="D397" s="5"/>
      <c r="E397" s="139"/>
      <c r="F397" s="139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24"/>
      <c r="B398" s="5"/>
      <c r="C398" s="5"/>
      <c r="D398" s="5"/>
      <c r="E398" s="139"/>
      <c r="F398" s="139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24"/>
      <c r="B399" s="5"/>
      <c r="C399" s="5"/>
      <c r="D399" s="5"/>
      <c r="E399" s="139"/>
      <c r="F399" s="139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24"/>
      <c r="B400" s="5"/>
      <c r="C400" s="5"/>
      <c r="D400" s="5"/>
      <c r="E400" s="139"/>
      <c r="F400" s="139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24"/>
      <c r="B401" s="5"/>
      <c r="C401" s="5"/>
      <c r="D401" s="5"/>
      <c r="E401" s="139"/>
      <c r="F401" s="139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24"/>
      <c r="B402" s="5"/>
      <c r="C402" s="5"/>
      <c r="D402" s="5"/>
      <c r="E402" s="139"/>
      <c r="F402" s="139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24"/>
      <c r="B403" s="5"/>
      <c r="C403" s="5"/>
      <c r="D403" s="5"/>
      <c r="E403" s="139"/>
      <c r="F403" s="139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24"/>
      <c r="B404" s="5"/>
      <c r="C404" s="5"/>
      <c r="D404" s="5"/>
      <c r="E404" s="139"/>
      <c r="F404" s="139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24"/>
      <c r="B405" s="5"/>
      <c r="C405" s="5"/>
      <c r="D405" s="5"/>
      <c r="E405" s="139"/>
      <c r="F405" s="139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24"/>
      <c r="B406" s="5"/>
      <c r="C406" s="5"/>
      <c r="D406" s="5"/>
      <c r="E406" s="139"/>
      <c r="F406" s="139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24"/>
      <c r="B407" s="5"/>
      <c r="C407" s="5"/>
      <c r="D407" s="5"/>
      <c r="E407" s="139"/>
      <c r="F407" s="139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24"/>
      <c r="B408" s="5"/>
      <c r="C408" s="5"/>
      <c r="D408" s="5"/>
      <c r="E408" s="139"/>
      <c r="F408" s="139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24"/>
      <c r="B409" s="5"/>
      <c r="C409" s="5"/>
      <c r="D409" s="5"/>
      <c r="E409" s="139"/>
      <c r="F409" s="139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24"/>
      <c r="B410" s="5"/>
      <c r="C410" s="5"/>
      <c r="D410" s="5"/>
      <c r="E410" s="139"/>
      <c r="F410" s="139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24"/>
      <c r="B411" s="5"/>
      <c r="C411" s="5"/>
      <c r="D411" s="5"/>
      <c r="E411" s="139"/>
      <c r="F411" s="139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24"/>
      <c r="B412" s="5"/>
      <c r="C412" s="5"/>
      <c r="D412" s="5"/>
      <c r="E412" s="139"/>
      <c r="F412" s="139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24"/>
      <c r="B413" s="5"/>
      <c r="C413" s="5"/>
      <c r="D413" s="5"/>
      <c r="E413" s="139"/>
      <c r="F413" s="139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24"/>
      <c r="B414" s="5"/>
      <c r="C414" s="5"/>
      <c r="D414" s="5"/>
      <c r="E414" s="139"/>
      <c r="F414" s="139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24"/>
      <c r="B415" s="5"/>
      <c r="C415" s="5"/>
      <c r="D415" s="5"/>
      <c r="E415" s="139"/>
      <c r="F415" s="139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24"/>
      <c r="B416" s="5"/>
      <c r="C416" s="5"/>
      <c r="D416" s="5"/>
      <c r="E416" s="139"/>
      <c r="F416" s="139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24"/>
      <c r="B417" s="5"/>
      <c r="C417" s="5"/>
      <c r="D417" s="5"/>
      <c r="E417" s="139"/>
      <c r="F417" s="139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24"/>
      <c r="B418" s="5"/>
      <c r="C418" s="5"/>
      <c r="D418" s="5"/>
      <c r="E418" s="139"/>
      <c r="F418" s="139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24"/>
      <c r="B419" s="5"/>
      <c r="C419" s="5"/>
      <c r="D419" s="5"/>
      <c r="E419" s="139"/>
      <c r="F419" s="139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24"/>
      <c r="B420" s="5"/>
      <c r="C420" s="5"/>
      <c r="D420" s="5"/>
      <c r="E420" s="139"/>
      <c r="F420" s="139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24"/>
      <c r="B421" s="5"/>
      <c r="C421" s="5"/>
      <c r="D421" s="5"/>
      <c r="E421" s="139"/>
      <c r="F421" s="139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24"/>
      <c r="B422" s="5"/>
      <c r="C422" s="5"/>
      <c r="D422" s="5"/>
      <c r="E422" s="139"/>
      <c r="F422" s="139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24"/>
      <c r="B423" s="5"/>
      <c r="C423" s="5"/>
      <c r="D423" s="5"/>
      <c r="E423" s="139"/>
      <c r="F423" s="139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24"/>
      <c r="B424" s="5"/>
      <c r="C424" s="5"/>
      <c r="D424" s="5"/>
      <c r="E424" s="139"/>
      <c r="F424" s="139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24"/>
      <c r="B425" s="5"/>
      <c r="C425" s="5"/>
      <c r="D425" s="5"/>
      <c r="E425" s="139"/>
      <c r="F425" s="139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24"/>
      <c r="B426" s="5"/>
      <c r="C426" s="5"/>
      <c r="D426" s="5"/>
      <c r="E426" s="139"/>
      <c r="F426" s="139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24"/>
      <c r="B427" s="5"/>
      <c r="C427" s="5"/>
      <c r="D427" s="5"/>
      <c r="E427" s="139"/>
      <c r="F427" s="139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24"/>
      <c r="B428" s="5"/>
      <c r="C428" s="5"/>
      <c r="D428" s="5"/>
      <c r="E428" s="139"/>
      <c r="F428" s="139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24"/>
      <c r="B429" s="5"/>
      <c r="C429" s="5"/>
      <c r="D429" s="5"/>
      <c r="E429" s="139"/>
      <c r="F429" s="139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24"/>
      <c r="B430" s="5"/>
      <c r="C430" s="5"/>
      <c r="D430" s="5"/>
      <c r="E430" s="139"/>
      <c r="F430" s="139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24"/>
      <c r="B431" s="5"/>
      <c r="C431" s="5"/>
      <c r="D431" s="5"/>
      <c r="E431" s="139"/>
      <c r="F431" s="139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24"/>
      <c r="B432" s="5"/>
      <c r="C432" s="5"/>
      <c r="D432" s="5"/>
      <c r="E432" s="139"/>
      <c r="F432" s="139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24"/>
      <c r="B433" s="5"/>
      <c r="C433" s="5"/>
      <c r="D433" s="5"/>
      <c r="E433" s="139"/>
      <c r="F433" s="139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24"/>
      <c r="B434" s="5"/>
      <c r="C434" s="5"/>
      <c r="D434" s="5"/>
      <c r="E434" s="139"/>
      <c r="F434" s="139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24"/>
      <c r="B435" s="5"/>
      <c r="C435" s="5"/>
      <c r="D435" s="5"/>
      <c r="E435" s="139"/>
      <c r="F435" s="139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24"/>
      <c r="B436" s="5"/>
      <c r="C436" s="5"/>
      <c r="D436" s="5"/>
      <c r="E436" s="139"/>
      <c r="F436" s="139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24"/>
      <c r="B437" s="5"/>
      <c r="C437" s="5"/>
      <c r="D437" s="5"/>
      <c r="E437" s="139"/>
      <c r="F437" s="139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24"/>
      <c r="B438" s="5"/>
      <c r="C438" s="5"/>
      <c r="D438" s="5"/>
      <c r="E438" s="139"/>
      <c r="F438" s="139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24"/>
      <c r="B439" s="5"/>
      <c r="C439" s="5"/>
      <c r="D439" s="5"/>
      <c r="E439" s="139"/>
      <c r="F439" s="139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24"/>
      <c r="B440" s="5"/>
      <c r="C440" s="5"/>
      <c r="D440" s="5"/>
      <c r="E440" s="139"/>
      <c r="F440" s="139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24"/>
      <c r="B441" s="5"/>
      <c r="C441" s="5"/>
      <c r="D441" s="5"/>
      <c r="E441" s="139"/>
      <c r="F441" s="139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24"/>
      <c r="B442" s="5"/>
      <c r="C442" s="5"/>
      <c r="D442" s="5"/>
      <c r="E442" s="139"/>
      <c r="F442" s="139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24"/>
      <c r="B443" s="5"/>
      <c r="C443" s="5"/>
      <c r="D443" s="5"/>
      <c r="E443" s="139"/>
      <c r="F443" s="139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24"/>
      <c r="B444" s="5"/>
      <c r="C444" s="5"/>
      <c r="D444" s="5"/>
      <c r="E444" s="139"/>
      <c r="F444" s="139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24"/>
      <c r="B445" s="5"/>
      <c r="C445" s="5"/>
      <c r="D445" s="5"/>
      <c r="E445" s="139"/>
      <c r="F445" s="139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24"/>
      <c r="B446" s="5"/>
      <c r="C446" s="5"/>
      <c r="D446" s="5"/>
      <c r="E446" s="139"/>
      <c r="F446" s="139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24"/>
      <c r="B447" s="5"/>
      <c r="C447" s="5"/>
      <c r="D447" s="5"/>
      <c r="E447" s="139"/>
      <c r="F447" s="139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24"/>
      <c r="B448" s="5"/>
      <c r="C448" s="5"/>
      <c r="D448" s="5"/>
      <c r="E448" s="139"/>
      <c r="F448" s="139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24"/>
      <c r="B449" s="5"/>
      <c r="C449" s="5"/>
      <c r="D449" s="5"/>
      <c r="E449" s="139"/>
      <c r="F449" s="139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24"/>
      <c r="B450" s="5"/>
      <c r="C450" s="5"/>
      <c r="D450" s="5"/>
      <c r="E450" s="139"/>
      <c r="F450" s="139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24"/>
      <c r="B451" s="5"/>
      <c r="C451" s="5"/>
      <c r="D451" s="5"/>
      <c r="E451" s="139"/>
      <c r="F451" s="139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24"/>
      <c r="B452" s="5"/>
      <c r="C452" s="5"/>
      <c r="D452" s="5"/>
      <c r="E452" s="139"/>
      <c r="F452" s="139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24"/>
      <c r="B453" s="5"/>
      <c r="C453" s="5"/>
      <c r="D453" s="5"/>
      <c r="E453" s="139"/>
      <c r="F453" s="139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24"/>
      <c r="B454" s="5"/>
      <c r="C454" s="5"/>
      <c r="D454" s="5"/>
      <c r="E454" s="139"/>
      <c r="F454" s="139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24"/>
      <c r="B455" s="5"/>
      <c r="C455" s="5"/>
      <c r="D455" s="5"/>
      <c r="E455" s="139"/>
      <c r="F455" s="139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24"/>
      <c r="B456" s="5"/>
      <c r="C456" s="5"/>
      <c r="D456" s="5"/>
      <c r="E456" s="139"/>
      <c r="F456" s="139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24"/>
      <c r="B457" s="5"/>
      <c r="C457" s="5"/>
      <c r="D457" s="5"/>
      <c r="E457" s="139"/>
      <c r="F457" s="139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24"/>
      <c r="B458" s="5"/>
      <c r="C458" s="5"/>
      <c r="D458" s="5"/>
      <c r="E458" s="139"/>
      <c r="F458" s="139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24"/>
      <c r="B459" s="5"/>
      <c r="C459" s="5"/>
      <c r="D459" s="5"/>
      <c r="E459" s="139"/>
      <c r="F459" s="139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24"/>
      <c r="B460" s="5"/>
      <c r="C460" s="5"/>
      <c r="D460" s="5"/>
      <c r="E460" s="139"/>
      <c r="F460" s="139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24"/>
      <c r="B461" s="5"/>
      <c r="C461" s="5"/>
      <c r="D461" s="5"/>
      <c r="E461" s="139"/>
      <c r="F461" s="139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24"/>
      <c r="B462" s="5"/>
      <c r="C462" s="5"/>
      <c r="D462" s="5"/>
      <c r="E462" s="139"/>
      <c r="F462" s="139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24"/>
      <c r="B463" s="5"/>
      <c r="C463" s="5"/>
      <c r="D463" s="5"/>
      <c r="E463" s="139"/>
      <c r="F463" s="139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24"/>
      <c r="B464" s="5"/>
      <c r="C464" s="5"/>
      <c r="D464" s="5"/>
      <c r="E464" s="139"/>
      <c r="F464" s="139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24"/>
      <c r="B465" s="5"/>
      <c r="C465" s="5"/>
      <c r="D465" s="5"/>
      <c r="E465" s="139"/>
      <c r="F465" s="139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24"/>
      <c r="B466" s="5"/>
      <c r="C466" s="5"/>
      <c r="D466" s="5"/>
      <c r="E466" s="139"/>
      <c r="F466" s="139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24"/>
      <c r="B467" s="5"/>
      <c r="C467" s="5"/>
      <c r="D467" s="5"/>
      <c r="E467" s="139"/>
      <c r="F467" s="139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24"/>
      <c r="B468" s="5"/>
      <c r="C468" s="5"/>
      <c r="D468" s="5"/>
      <c r="E468" s="139"/>
      <c r="F468" s="139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24"/>
      <c r="B469" s="5"/>
      <c r="C469" s="5"/>
      <c r="D469" s="5"/>
      <c r="E469" s="139"/>
      <c r="F469" s="139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24"/>
      <c r="B470" s="5"/>
      <c r="C470" s="5"/>
      <c r="D470" s="5"/>
      <c r="E470" s="139"/>
      <c r="F470" s="139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24"/>
      <c r="B471" s="5"/>
      <c r="C471" s="5"/>
      <c r="D471" s="5"/>
      <c r="E471" s="139"/>
      <c r="F471" s="139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24"/>
      <c r="B472" s="5"/>
      <c r="C472" s="5"/>
      <c r="D472" s="5"/>
      <c r="E472" s="139"/>
      <c r="F472" s="139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24"/>
      <c r="B473" s="5"/>
      <c r="C473" s="5"/>
      <c r="D473" s="5"/>
      <c r="E473" s="139"/>
      <c r="F473" s="139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24"/>
      <c r="B474" s="5"/>
      <c r="C474" s="5"/>
      <c r="D474" s="5"/>
      <c r="E474" s="139"/>
      <c r="F474" s="139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24"/>
      <c r="B475" s="5"/>
      <c r="C475" s="5"/>
      <c r="D475" s="5"/>
      <c r="E475" s="139"/>
      <c r="F475" s="139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24"/>
      <c r="B476" s="5"/>
      <c r="C476" s="5"/>
      <c r="D476" s="5"/>
      <c r="E476" s="139"/>
      <c r="F476" s="139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24"/>
      <c r="B477" s="5"/>
      <c r="C477" s="5"/>
      <c r="D477" s="5"/>
      <c r="E477" s="139"/>
      <c r="F477" s="139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24"/>
      <c r="B478" s="5"/>
      <c r="C478" s="5"/>
      <c r="D478" s="5"/>
      <c r="E478" s="139"/>
      <c r="F478" s="139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24"/>
      <c r="B479" s="5"/>
      <c r="C479" s="5"/>
      <c r="D479" s="5"/>
      <c r="E479" s="139"/>
      <c r="F479" s="139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24"/>
      <c r="B480" s="5"/>
      <c r="C480" s="5"/>
      <c r="D480" s="5"/>
      <c r="E480" s="139"/>
      <c r="F480" s="139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24"/>
      <c r="B481" s="5"/>
      <c r="C481" s="5"/>
      <c r="D481" s="5"/>
      <c r="E481" s="139"/>
      <c r="F481" s="139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24"/>
      <c r="B482" s="5"/>
      <c r="C482" s="5"/>
      <c r="D482" s="5"/>
      <c r="E482" s="139"/>
      <c r="F482" s="139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24"/>
      <c r="B483" s="5"/>
      <c r="C483" s="5"/>
      <c r="D483" s="5"/>
      <c r="E483" s="139"/>
      <c r="F483" s="139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24"/>
      <c r="B484" s="5"/>
      <c r="C484" s="5"/>
      <c r="D484" s="5"/>
      <c r="E484" s="139"/>
      <c r="F484" s="139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24"/>
      <c r="B485" s="5"/>
      <c r="C485" s="5"/>
      <c r="D485" s="5"/>
      <c r="E485" s="139"/>
      <c r="F485" s="139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24"/>
      <c r="B486" s="5"/>
      <c r="C486" s="5"/>
      <c r="D486" s="5"/>
      <c r="E486" s="139"/>
      <c r="F486" s="139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24"/>
      <c r="B487" s="5"/>
      <c r="C487" s="5"/>
      <c r="D487" s="5"/>
      <c r="E487" s="139"/>
      <c r="F487" s="139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24"/>
      <c r="B488" s="5"/>
      <c r="C488" s="5"/>
      <c r="D488" s="5"/>
      <c r="E488" s="139"/>
      <c r="F488" s="139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24"/>
      <c r="B489" s="5"/>
      <c r="C489" s="5"/>
      <c r="D489" s="5"/>
      <c r="E489" s="139"/>
      <c r="F489" s="139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24"/>
      <c r="B490" s="5"/>
      <c r="C490" s="5"/>
      <c r="D490" s="5"/>
      <c r="E490" s="139"/>
      <c r="F490" s="139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24"/>
      <c r="B491" s="5"/>
      <c r="C491" s="5"/>
      <c r="D491" s="5"/>
      <c r="E491" s="139"/>
      <c r="F491" s="139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24"/>
      <c r="B492" s="5"/>
      <c r="C492" s="5"/>
      <c r="D492" s="5"/>
      <c r="E492" s="139"/>
      <c r="F492" s="139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24"/>
      <c r="B493" s="5"/>
      <c r="C493" s="5"/>
      <c r="D493" s="5"/>
      <c r="E493" s="139"/>
      <c r="F493" s="139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24"/>
      <c r="B494" s="5"/>
      <c r="C494" s="5"/>
      <c r="D494" s="5"/>
      <c r="E494" s="139"/>
      <c r="F494" s="139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24"/>
      <c r="B495" s="5"/>
      <c r="C495" s="5"/>
      <c r="D495" s="5"/>
      <c r="E495" s="139"/>
      <c r="F495" s="139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24"/>
      <c r="B496" s="5"/>
      <c r="C496" s="5"/>
      <c r="D496" s="5"/>
      <c r="E496" s="139"/>
      <c r="F496" s="139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24"/>
      <c r="B497" s="5"/>
      <c r="C497" s="5"/>
      <c r="D497" s="5"/>
      <c r="E497" s="139"/>
      <c r="F497" s="139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24"/>
      <c r="B498" s="5"/>
      <c r="C498" s="5"/>
      <c r="D498" s="5"/>
      <c r="E498" s="139"/>
      <c r="F498" s="139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24"/>
      <c r="B499" s="5"/>
      <c r="C499" s="5"/>
      <c r="D499" s="5"/>
      <c r="E499" s="139"/>
      <c r="F499" s="139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24"/>
      <c r="B500" s="5"/>
      <c r="C500" s="5"/>
      <c r="D500" s="5"/>
      <c r="E500" s="139"/>
      <c r="F500" s="139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24"/>
      <c r="B501" s="5"/>
      <c r="C501" s="5"/>
      <c r="D501" s="5"/>
      <c r="E501" s="139"/>
      <c r="F501" s="139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24"/>
      <c r="B502" s="5"/>
      <c r="C502" s="5"/>
      <c r="D502" s="5"/>
      <c r="E502" s="139"/>
      <c r="F502" s="139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24"/>
      <c r="B503" s="5"/>
      <c r="C503" s="5"/>
      <c r="D503" s="5"/>
      <c r="E503" s="139"/>
      <c r="F503" s="139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24"/>
      <c r="B504" s="5"/>
      <c r="C504" s="5"/>
      <c r="D504" s="5"/>
      <c r="E504" s="139"/>
      <c r="F504" s="139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24"/>
      <c r="B505" s="5"/>
      <c r="C505" s="5"/>
      <c r="D505" s="5"/>
      <c r="E505" s="139"/>
      <c r="F505" s="139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24"/>
      <c r="B506" s="5"/>
      <c r="C506" s="5"/>
      <c r="D506" s="5"/>
      <c r="E506" s="139"/>
      <c r="F506" s="139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24"/>
      <c r="B507" s="5"/>
      <c r="C507" s="5"/>
      <c r="D507" s="5"/>
      <c r="E507" s="139"/>
      <c r="F507" s="139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24"/>
      <c r="B508" s="5"/>
      <c r="C508" s="5"/>
      <c r="D508" s="5"/>
      <c r="E508" s="139"/>
      <c r="F508" s="139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24"/>
      <c r="B509" s="5"/>
      <c r="C509" s="5"/>
      <c r="D509" s="5"/>
      <c r="E509" s="139"/>
      <c r="F509" s="139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24"/>
      <c r="B510" s="5"/>
      <c r="C510" s="5"/>
      <c r="D510" s="5"/>
      <c r="E510" s="139"/>
      <c r="F510" s="139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24"/>
      <c r="B511" s="5"/>
      <c r="C511" s="5"/>
      <c r="D511" s="5"/>
      <c r="E511" s="139"/>
      <c r="F511" s="139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24"/>
      <c r="B512" s="5"/>
      <c r="C512" s="5"/>
      <c r="D512" s="5"/>
      <c r="E512" s="139"/>
      <c r="F512" s="139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24"/>
      <c r="B513" s="5"/>
      <c r="C513" s="5"/>
      <c r="D513" s="5"/>
      <c r="E513" s="139"/>
      <c r="F513" s="139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24"/>
      <c r="B514" s="5"/>
      <c r="C514" s="5"/>
      <c r="D514" s="5"/>
      <c r="E514" s="139"/>
      <c r="F514" s="139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24"/>
      <c r="B515" s="5"/>
      <c r="C515" s="5"/>
      <c r="D515" s="5"/>
      <c r="E515" s="139"/>
      <c r="F515" s="139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24"/>
      <c r="B516" s="5"/>
      <c r="C516" s="5"/>
      <c r="D516" s="5"/>
      <c r="E516" s="139"/>
      <c r="F516" s="139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24"/>
      <c r="B517" s="5"/>
      <c r="C517" s="5"/>
      <c r="D517" s="5"/>
      <c r="E517" s="139"/>
      <c r="F517" s="139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24"/>
      <c r="B518" s="5"/>
      <c r="C518" s="5"/>
      <c r="D518" s="5"/>
      <c r="E518" s="139"/>
      <c r="F518" s="139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24"/>
      <c r="B519" s="5"/>
      <c r="C519" s="5"/>
      <c r="D519" s="5"/>
      <c r="E519" s="139"/>
      <c r="F519" s="139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24"/>
      <c r="B520" s="5"/>
      <c r="C520" s="5"/>
      <c r="D520" s="5"/>
      <c r="E520" s="139"/>
      <c r="F520" s="139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24"/>
      <c r="B521" s="5"/>
      <c r="C521" s="5"/>
      <c r="D521" s="5"/>
      <c r="E521" s="139"/>
      <c r="F521" s="139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24"/>
      <c r="B522" s="5"/>
      <c r="C522" s="5"/>
      <c r="D522" s="5"/>
      <c r="E522" s="139"/>
      <c r="F522" s="139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24"/>
      <c r="B523" s="5"/>
      <c r="C523" s="5"/>
      <c r="D523" s="5"/>
      <c r="E523" s="139"/>
      <c r="F523" s="139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24"/>
      <c r="B524" s="5"/>
      <c r="C524" s="5"/>
      <c r="D524" s="5"/>
      <c r="E524" s="139"/>
      <c r="F524" s="139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24"/>
      <c r="B525" s="5"/>
      <c r="C525" s="5"/>
      <c r="D525" s="5"/>
      <c r="E525" s="139"/>
      <c r="F525" s="139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24"/>
      <c r="B526" s="5"/>
      <c r="C526" s="5"/>
      <c r="D526" s="5"/>
      <c r="E526" s="139"/>
      <c r="F526" s="139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24"/>
      <c r="B527" s="5"/>
      <c r="C527" s="5"/>
      <c r="D527" s="5"/>
      <c r="E527" s="139"/>
      <c r="F527" s="139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24"/>
      <c r="B528" s="5"/>
      <c r="C528" s="5"/>
      <c r="D528" s="5"/>
      <c r="E528" s="139"/>
      <c r="F528" s="139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24"/>
      <c r="B529" s="5"/>
      <c r="C529" s="5"/>
      <c r="D529" s="5"/>
      <c r="E529" s="139"/>
      <c r="F529" s="139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24"/>
      <c r="B530" s="5"/>
      <c r="C530" s="5"/>
      <c r="D530" s="5"/>
      <c r="E530" s="139"/>
      <c r="F530" s="139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24"/>
      <c r="B531" s="5"/>
      <c r="C531" s="5"/>
      <c r="D531" s="5"/>
      <c r="E531" s="139"/>
      <c r="F531" s="139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24"/>
      <c r="B532" s="5"/>
      <c r="C532" s="5"/>
      <c r="D532" s="5"/>
      <c r="E532" s="139"/>
      <c r="F532" s="139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24"/>
      <c r="B533" s="5"/>
      <c r="C533" s="5"/>
      <c r="D533" s="5"/>
      <c r="E533" s="139"/>
      <c r="F533" s="139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24"/>
      <c r="B534" s="5"/>
      <c r="C534" s="5"/>
      <c r="D534" s="5"/>
      <c r="E534" s="139"/>
      <c r="F534" s="139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24"/>
      <c r="B535" s="5"/>
      <c r="C535" s="5"/>
      <c r="D535" s="5"/>
      <c r="E535" s="139"/>
      <c r="F535" s="139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24"/>
      <c r="B536" s="5"/>
      <c r="C536" s="5"/>
      <c r="D536" s="5"/>
      <c r="E536" s="139"/>
      <c r="F536" s="139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24"/>
      <c r="B537" s="5"/>
      <c r="C537" s="5"/>
      <c r="D537" s="5"/>
      <c r="E537" s="139"/>
      <c r="F537" s="139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24"/>
      <c r="B538" s="5"/>
      <c r="C538" s="5"/>
      <c r="D538" s="5"/>
      <c r="E538" s="139"/>
      <c r="F538" s="139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24"/>
      <c r="B539" s="5"/>
      <c r="C539" s="5"/>
      <c r="D539" s="5"/>
      <c r="E539" s="139"/>
      <c r="F539" s="139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24"/>
      <c r="B540" s="5"/>
      <c r="C540" s="5"/>
      <c r="D540" s="5"/>
      <c r="E540" s="139"/>
      <c r="F540" s="139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24"/>
      <c r="B541" s="5"/>
      <c r="C541" s="5"/>
      <c r="D541" s="5"/>
      <c r="E541" s="139"/>
      <c r="F541" s="139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24"/>
      <c r="B542" s="5"/>
      <c r="C542" s="5"/>
      <c r="D542" s="5"/>
      <c r="E542" s="139"/>
      <c r="F542" s="139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24"/>
      <c r="B543" s="5"/>
      <c r="C543" s="5"/>
      <c r="D543" s="5"/>
      <c r="E543" s="139"/>
      <c r="F543" s="139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24"/>
      <c r="B544" s="5"/>
      <c r="C544" s="5"/>
      <c r="D544" s="5"/>
      <c r="E544" s="139"/>
      <c r="F544" s="139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24"/>
      <c r="B545" s="5"/>
      <c r="C545" s="5"/>
      <c r="D545" s="5"/>
      <c r="E545" s="139"/>
      <c r="F545" s="139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24"/>
      <c r="B546" s="5"/>
      <c r="C546" s="5"/>
      <c r="D546" s="5"/>
      <c r="E546" s="139"/>
      <c r="F546" s="139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24"/>
      <c r="B547" s="5"/>
      <c r="C547" s="5"/>
      <c r="D547" s="5"/>
      <c r="E547" s="139"/>
      <c r="F547" s="139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24"/>
      <c r="B548" s="5"/>
      <c r="C548" s="5"/>
      <c r="D548" s="5"/>
      <c r="E548" s="139"/>
      <c r="F548" s="139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24"/>
      <c r="B549" s="5"/>
      <c r="C549" s="5"/>
      <c r="D549" s="5"/>
      <c r="E549" s="139"/>
      <c r="F549" s="139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24"/>
      <c r="B550" s="5"/>
      <c r="C550" s="5"/>
      <c r="D550" s="5"/>
      <c r="E550" s="139"/>
      <c r="F550" s="139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24"/>
      <c r="B551" s="5"/>
      <c r="C551" s="5"/>
      <c r="D551" s="5"/>
      <c r="E551" s="139"/>
      <c r="F551" s="139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24"/>
      <c r="B552" s="5"/>
      <c r="C552" s="5"/>
      <c r="D552" s="5"/>
      <c r="E552" s="139"/>
      <c r="F552" s="139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24"/>
      <c r="B553" s="5"/>
      <c r="C553" s="5"/>
      <c r="D553" s="5"/>
      <c r="E553" s="139"/>
      <c r="F553" s="139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24"/>
      <c r="B554" s="5"/>
      <c r="C554" s="5"/>
      <c r="D554" s="5"/>
      <c r="E554" s="139"/>
      <c r="F554" s="139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24"/>
      <c r="B555" s="5"/>
      <c r="C555" s="5"/>
      <c r="D555" s="5"/>
      <c r="E555" s="139"/>
      <c r="F555" s="139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24"/>
      <c r="B556" s="5"/>
      <c r="C556" s="5"/>
      <c r="D556" s="5"/>
      <c r="E556" s="139"/>
      <c r="F556" s="139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24"/>
      <c r="B557" s="5"/>
      <c r="C557" s="5"/>
      <c r="D557" s="5"/>
      <c r="E557" s="139"/>
      <c r="F557" s="139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24"/>
      <c r="B558" s="5"/>
      <c r="C558" s="5"/>
      <c r="D558" s="5"/>
      <c r="E558" s="139"/>
      <c r="F558" s="139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24"/>
      <c r="B559" s="5"/>
      <c r="C559" s="5"/>
      <c r="D559" s="5"/>
      <c r="E559" s="139"/>
      <c r="F559" s="139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24"/>
      <c r="B560" s="5"/>
      <c r="C560" s="5"/>
      <c r="D560" s="5"/>
      <c r="E560" s="139"/>
      <c r="F560" s="139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24"/>
      <c r="B561" s="5"/>
      <c r="C561" s="5"/>
      <c r="D561" s="5"/>
      <c r="E561" s="139"/>
      <c r="F561" s="139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24"/>
      <c r="B562" s="5"/>
      <c r="C562" s="5"/>
      <c r="D562" s="5"/>
      <c r="E562" s="139"/>
      <c r="F562" s="139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24"/>
      <c r="B563" s="5"/>
      <c r="C563" s="5"/>
      <c r="D563" s="5"/>
      <c r="E563" s="139"/>
      <c r="F563" s="139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24"/>
      <c r="B564" s="5"/>
      <c r="C564" s="5"/>
      <c r="D564" s="5"/>
      <c r="E564" s="139"/>
      <c r="F564" s="139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24"/>
      <c r="B565" s="5"/>
      <c r="C565" s="5"/>
      <c r="D565" s="5"/>
      <c r="E565" s="139"/>
      <c r="F565" s="139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24"/>
      <c r="B566" s="5"/>
      <c r="C566" s="5"/>
      <c r="D566" s="5"/>
      <c r="E566" s="139"/>
      <c r="F566" s="139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24"/>
      <c r="B567" s="5"/>
      <c r="C567" s="5"/>
      <c r="D567" s="5"/>
      <c r="E567" s="139"/>
      <c r="F567" s="139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24"/>
      <c r="B568" s="5"/>
      <c r="C568" s="5"/>
      <c r="D568" s="5"/>
      <c r="E568" s="139"/>
      <c r="F568" s="139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24"/>
      <c r="B569" s="5"/>
      <c r="C569" s="5"/>
      <c r="D569" s="5"/>
      <c r="E569" s="139"/>
      <c r="F569" s="139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24"/>
      <c r="B570" s="5"/>
      <c r="C570" s="5"/>
      <c r="D570" s="5"/>
      <c r="E570" s="139"/>
      <c r="F570" s="139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24"/>
      <c r="B571" s="5"/>
      <c r="C571" s="5"/>
      <c r="D571" s="5"/>
      <c r="E571" s="139"/>
      <c r="F571" s="139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24"/>
      <c r="B572" s="5"/>
      <c r="C572" s="5"/>
      <c r="D572" s="5"/>
      <c r="E572" s="139"/>
      <c r="F572" s="139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24"/>
      <c r="B573" s="5"/>
      <c r="C573" s="5"/>
      <c r="D573" s="5"/>
      <c r="E573" s="139"/>
      <c r="F573" s="139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24"/>
      <c r="B574" s="5"/>
      <c r="C574" s="5"/>
      <c r="D574" s="5"/>
      <c r="E574" s="139"/>
      <c r="F574" s="139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24"/>
      <c r="B575" s="5"/>
      <c r="C575" s="5"/>
      <c r="D575" s="5"/>
      <c r="E575" s="139"/>
      <c r="F575" s="139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24"/>
      <c r="B576" s="5"/>
      <c r="C576" s="5"/>
      <c r="D576" s="5"/>
      <c r="E576" s="139"/>
      <c r="F576" s="139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24"/>
      <c r="B577" s="5"/>
      <c r="C577" s="5"/>
      <c r="D577" s="5"/>
      <c r="E577" s="139"/>
      <c r="F577" s="139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24"/>
      <c r="B578" s="5"/>
      <c r="C578" s="5"/>
      <c r="D578" s="5"/>
      <c r="E578" s="139"/>
      <c r="F578" s="139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24"/>
      <c r="B579" s="5"/>
      <c r="C579" s="5"/>
      <c r="D579" s="5"/>
      <c r="E579" s="139"/>
      <c r="F579" s="139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24"/>
      <c r="B580" s="5"/>
      <c r="C580" s="5"/>
      <c r="D580" s="5"/>
      <c r="E580" s="139"/>
      <c r="F580" s="139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24"/>
      <c r="B581" s="5"/>
      <c r="C581" s="5"/>
      <c r="D581" s="5"/>
      <c r="E581" s="139"/>
      <c r="F581" s="139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24"/>
      <c r="B582" s="5"/>
      <c r="C582" s="5"/>
      <c r="D582" s="5"/>
      <c r="E582" s="139"/>
      <c r="F582" s="139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24"/>
      <c r="B583" s="5"/>
      <c r="C583" s="5"/>
      <c r="D583" s="5"/>
      <c r="E583" s="139"/>
      <c r="F583" s="139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24"/>
      <c r="B584" s="5"/>
      <c r="C584" s="5"/>
      <c r="D584" s="5"/>
      <c r="E584" s="139"/>
      <c r="F584" s="139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24"/>
      <c r="B585" s="5"/>
      <c r="C585" s="5"/>
      <c r="D585" s="5"/>
      <c r="E585" s="139"/>
      <c r="F585" s="139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24"/>
      <c r="B586" s="5"/>
      <c r="C586" s="5"/>
      <c r="D586" s="5"/>
      <c r="E586" s="139"/>
      <c r="F586" s="139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24"/>
      <c r="B587" s="5"/>
      <c r="C587" s="5"/>
      <c r="D587" s="5"/>
      <c r="E587" s="139"/>
      <c r="F587" s="139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24"/>
      <c r="B588" s="5"/>
      <c r="C588" s="5"/>
      <c r="D588" s="5"/>
      <c r="E588" s="139"/>
      <c r="F588" s="139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24"/>
      <c r="B589" s="5"/>
      <c r="C589" s="5"/>
      <c r="D589" s="5"/>
      <c r="E589" s="139"/>
      <c r="F589" s="139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24"/>
      <c r="B590" s="5"/>
      <c r="C590" s="5"/>
      <c r="D590" s="5"/>
      <c r="E590" s="139"/>
      <c r="F590" s="139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24"/>
      <c r="B591" s="5"/>
      <c r="C591" s="5"/>
      <c r="D591" s="5"/>
      <c r="E591" s="139"/>
      <c r="F591" s="139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24"/>
      <c r="B592" s="5"/>
      <c r="C592" s="5"/>
      <c r="D592" s="5"/>
      <c r="E592" s="139"/>
      <c r="F592" s="139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24"/>
      <c r="B593" s="5"/>
      <c r="C593" s="5"/>
      <c r="D593" s="5"/>
      <c r="E593" s="139"/>
      <c r="F593" s="139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24"/>
      <c r="B594" s="5"/>
      <c r="C594" s="5"/>
      <c r="D594" s="5"/>
      <c r="E594" s="139"/>
      <c r="F594" s="139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24"/>
      <c r="B595" s="5"/>
      <c r="C595" s="5"/>
      <c r="D595" s="5"/>
      <c r="E595" s="139"/>
      <c r="F595" s="139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24"/>
      <c r="B596" s="5"/>
      <c r="C596" s="5"/>
      <c r="D596" s="5"/>
      <c r="E596" s="139"/>
      <c r="F596" s="139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24"/>
      <c r="B597" s="5"/>
      <c r="C597" s="5"/>
      <c r="D597" s="5"/>
      <c r="E597" s="139"/>
      <c r="F597" s="139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24"/>
      <c r="B598" s="5"/>
      <c r="C598" s="5"/>
      <c r="D598" s="5"/>
      <c r="E598" s="139"/>
      <c r="F598" s="139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24"/>
      <c r="B599" s="5"/>
      <c r="C599" s="5"/>
      <c r="D599" s="5"/>
      <c r="E599" s="139"/>
      <c r="F599" s="139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24"/>
      <c r="B600" s="5"/>
      <c r="C600" s="5"/>
      <c r="D600" s="5"/>
      <c r="E600" s="139"/>
      <c r="F600" s="139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24"/>
      <c r="B601" s="5"/>
      <c r="C601" s="5"/>
      <c r="D601" s="5"/>
      <c r="E601" s="139"/>
      <c r="F601" s="139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24"/>
      <c r="B602" s="5"/>
      <c r="C602" s="5"/>
      <c r="D602" s="5"/>
      <c r="E602" s="139"/>
      <c r="F602" s="139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24"/>
      <c r="B603" s="5"/>
      <c r="C603" s="5"/>
      <c r="D603" s="5"/>
      <c r="E603" s="139"/>
      <c r="F603" s="139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24"/>
      <c r="B604" s="5"/>
      <c r="C604" s="5"/>
      <c r="D604" s="5"/>
      <c r="E604" s="139"/>
      <c r="F604" s="139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24"/>
      <c r="B605" s="5"/>
      <c r="C605" s="5"/>
      <c r="D605" s="5"/>
      <c r="E605" s="139"/>
      <c r="F605" s="139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24"/>
      <c r="B606" s="5"/>
      <c r="C606" s="5"/>
      <c r="D606" s="5"/>
      <c r="E606" s="139"/>
      <c r="F606" s="139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24"/>
      <c r="B607" s="5"/>
      <c r="C607" s="5"/>
      <c r="D607" s="5"/>
      <c r="E607" s="139"/>
      <c r="F607" s="139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24"/>
      <c r="B608" s="5"/>
      <c r="C608" s="5"/>
      <c r="D608" s="5"/>
      <c r="E608" s="139"/>
      <c r="F608" s="139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24"/>
      <c r="B609" s="5"/>
      <c r="C609" s="5"/>
      <c r="D609" s="5"/>
      <c r="E609" s="139"/>
      <c r="F609" s="139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24"/>
      <c r="B610" s="5"/>
      <c r="C610" s="5"/>
      <c r="D610" s="5"/>
      <c r="E610" s="139"/>
      <c r="F610" s="139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24"/>
      <c r="B611" s="5"/>
      <c r="C611" s="5"/>
      <c r="D611" s="5"/>
      <c r="E611" s="139"/>
      <c r="F611" s="139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24"/>
      <c r="B612" s="5"/>
      <c r="C612" s="5"/>
      <c r="D612" s="5"/>
      <c r="E612" s="139"/>
      <c r="F612" s="139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24"/>
      <c r="B613" s="5"/>
      <c r="C613" s="5"/>
      <c r="D613" s="5"/>
      <c r="E613" s="139"/>
      <c r="F613" s="139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24"/>
      <c r="B614" s="5"/>
      <c r="C614" s="5"/>
      <c r="D614" s="5"/>
      <c r="E614" s="139"/>
      <c r="F614" s="139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24"/>
      <c r="B615" s="5"/>
      <c r="C615" s="5"/>
      <c r="D615" s="5"/>
      <c r="E615" s="139"/>
      <c r="F615" s="139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24"/>
      <c r="B616" s="5"/>
      <c r="C616" s="5"/>
      <c r="D616" s="5"/>
      <c r="E616" s="139"/>
      <c r="F616" s="139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24"/>
      <c r="B617" s="5"/>
      <c r="C617" s="5"/>
      <c r="D617" s="5"/>
      <c r="E617" s="139"/>
      <c r="F617" s="139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24"/>
      <c r="B618" s="5"/>
      <c r="C618" s="5"/>
      <c r="D618" s="5"/>
      <c r="E618" s="139"/>
      <c r="F618" s="139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24"/>
      <c r="B619" s="5"/>
      <c r="C619" s="5"/>
      <c r="D619" s="5"/>
      <c r="E619" s="139"/>
      <c r="F619" s="139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24"/>
      <c r="B620" s="5"/>
      <c r="C620" s="5"/>
      <c r="D620" s="5"/>
      <c r="E620" s="139"/>
      <c r="F620" s="139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24"/>
      <c r="B621" s="5"/>
      <c r="C621" s="5"/>
      <c r="D621" s="5"/>
      <c r="E621" s="139"/>
      <c r="F621" s="139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24"/>
      <c r="B622" s="5"/>
      <c r="C622" s="5"/>
      <c r="D622" s="5"/>
      <c r="E622" s="139"/>
      <c r="F622" s="139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24"/>
      <c r="B623" s="5"/>
      <c r="C623" s="5"/>
      <c r="D623" s="5"/>
      <c r="E623" s="139"/>
      <c r="F623" s="139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24"/>
      <c r="B624" s="5"/>
      <c r="C624" s="5"/>
      <c r="D624" s="5"/>
      <c r="E624" s="139"/>
      <c r="F624" s="139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24"/>
      <c r="B625" s="5"/>
      <c r="C625" s="5"/>
      <c r="D625" s="5"/>
      <c r="E625" s="139"/>
      <c r="F625" s="139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24"/>
      <c r="B626" s="5"/>
      <c r="C626" s="5"/>
      <c r="D626" s="5"/>
      <c r="E626" s="139"/>
      <c r="F626" s="139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24"/>
      <c r="B627" s="5"/>
      <c r="C627" s="5"/>
      <c r="D627" s="5"/>
      <c r="E627" s="139"/>
      <c r="F627" s="139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24"/>
      <c r="B628" s="5"/>
      <c r="C628" s="5"/>
      <c r="D628" s="5"/>
      <c r="E628" s="139"/>
      <c r="F628" s="139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24"/>
      <c r="B629" s="5"/>
      <c r="C629" s="5"/>
      <c r="D629" s="5"/>
      <c r="E629" s="139"/>
      <c r="F629" s="139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24"/>
      <c r="B630" s="5"/>
      <c r="C630" s="5"/>
      <c r="D630" s="5"/>
      <c r="E630" s="139"/>
      <c r="F630" s="139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24"/>
      <c r="B631" s="5"/>
      <c r="C631" s="5"/>
      <c r="D631" s="5"/>
      <c r="E631" s="139"/>
      <c r="F631" s="139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24"/>
      <c r="B632" s="5"/>
      <c r="C632" s="5"/>
      <c r="D632" s="5"/>
      <c r="E632" s="139"/>
      <c r="F632" s="139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24"/>
      <c r="B633" s="5"/>
      <c r="C633" s="5"/>
      <c r="D633" s="5"/>
      <c r="E633" s="139"/>
      <c r="F633" s="139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24"/>
      <c r="B634" s="5"/>
      <c r="C634" s="5"/>
      <c r="D634" s="5"/>
      <c r="E634" s="139"/>
      <c r="F634" s="139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24"/>
      <c r="B635" s="5"/>
      <c r="C635" s="5"/>
      <c r="D635" s="5"/>
      <c r="E635" s="139"/>
      <c r="F635" s="139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24"/>
      <c r="B636" s="5"/>
      <c r="C636" s="5"/>
      <c r="D636" s="5"/>
      <c r="E636" s="139"/>
      <c r="F636" s="139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24"/>
      <c r="B637" s="5"/>
      <c r="C637" s="5"/>
      <c r="D637" s="5"/>
      <c r="E637" s="139"/>
      <c r="F637" s="139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24"/>
      <c r="B638" s="5"/>
      <c r="C638" s="5"/>
      <c r="D638" s="5"/>
      <c r="E638" s="139"/>
      <c r="F638" s="139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24"/>
      <c r="B639" s="5"/>
      <c r="C639" s="5"/>
      <c r="D639" s="5"/>
      <c r="E639" s="139"/>
      <c r="F639" s="139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24"/>
      <c r="B640" s="5"/>
      <c r="C640" s="5"/>
      <c r="D640" s="5"/>
      <c r="E640" s="139"/>
      <c r="F640" s="139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24"/>
      <c r="B641" s="5"/>
      <c r="C641" s="5"/>
      <c r="D641" s="5"/>
      <c r="E641" s="139"/>
      <c r="F641" s="139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24"/>
      <c r="B642" s="5"/>
      <c r="C642" s="5"/>
      <c r="D642" s="5"/>
      <c r="E642" s="139"/>
      <c r="F642" s="139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24"/>
      <c r="B643" s="5"/>
      <c r="C643" s="5"/>
      <c r="D643" s="5"/>
      <c r="E643" s="139"/>
      <c r="F643" s="139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24"/>
      <c r="B644" s="5"/>
      <c r="C644" s="5"/>
      <c r="D644" s="5"/>
      <c r="E644" s="139"/>
      <c r="F644" s="139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24"/>
      <c r="B645" s="5"/>
      <c r="C645" s="5"/>
      <c r="D645" s="5"/>
      <c r="E645" s="139"/>
      <c r="F645" s="139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24"/>
      <c r="B646" s="5"/>
      <c r="C646" s="5"/>
      <c r="D646" s="5"/>
      <c r="E646" s="139"/>
      <c r="F646" s="139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24"/>
      <c r="B647" s="5"/>
      <c r="C647" s="5"/>
      <c r="D647" s="5"/>
      <c r="E647" s="139"/>
      <c r="F647" s="139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24"/>
      <c r="B648" s="5"/>
      <c r="C648" s="5"/>
      <c r="D648" s="5"/>
      <c r="E648" s="139"/>
      <c r="F648" s="139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24"/>
      <c r="B649" s="5"/>
      <c r="C649" s="5"/>
      <c r="D649" s="5"/>
      <c r="E649" s="139"/>
      <c r="F649" s="139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24"/>
      <c r="B650" s="5"/>
      <c r="C650" s="5"/>
      <c r="D650" s="5"/>
      <c r="E650" s="139"/>
      <c r="F650" s="139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24"/>
      <c r="B651" s="5"/>
      <c r="C651" s="5"/>
      <c r="D651" s="5"/>
      <c r="E651" s="139"/>
      <c r="F651" s="139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24"/>
      <c r="B652" s="5"/>
      <c r="C652" s="5"/>
      <c r="D652" s="5"/>
      <c r="E652" s="139"/>
      <c r="F652" s="139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24"/>
      <c r="B653" s="5"/>
      <c r="C653" s="5"/>
      <c r="D653" s="5"/>
      <c r="E653" s="139"/>
      <c r="F653" s="139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24"/>
      <c r="B654" s="5"/>
      <c r="C654" s="5"/>
      <c r="D654" s="5"/>
      <c r="E654" s="139"/>
      <c r="F654" s="139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24"/>
      <c r="B655" s="5"/>
      <c r="C655" s="5"/>
      <c r="D655" s="5"/>
      <c r="E655" s="139"/>
      <c r="F655" s="139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24"/>
      <c r="B656" s="5"/>
      <c r="C656" s="5"/>
      <c r="D656" s="5"/>
      <c r="E656" s="139"/>
      <c r="F656" s="139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24"/>
      <c r="B657" s="5"/>
      <c r="C657" s="5"/>
      <c r="D657" s="5"/>
      <c r="E657" s="139"/>
      <c r="F657" s="139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24"/>
      <c r="B658" s="5"/>
      <c r="C658" s="5"/>
      <c r="D658" s="5"/>
      <c r="E658" s="139"/>
      <c r="F658" s="139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24"/>
      <c r="B659" s="5"/>
      <c r="C659" s="5"/>
      <c r="D659" s="5"/>
      <c r="E659" s="139"/>
      <c r="F659" s="139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24"/>
      <c r="B660" s="5"/>
      <c r="C660" s="5"/>
      <c r="D660" s="5"/>
      <c r="E660" s="139"/>
      <c r="F660" s="139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24"/>
      <c r="B661" s="5"/>
      <c r="C661" s="5"/>
      <c r="D661" s="5"/>
      <c r="E661" s="139"/>
      <c r="F661" s="139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24"/>
      <c r="B662" s="5"/>
      <c r="C662" s="5"/>
      <c r="D662" s="5"/>
      <c r="E662" s="139"/>
      <c r="F662" s="139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24"/>
      <c r="B663" s="5"/>
      <c r="C663" s="5"/>
      <c r="D663" s="5"/>
      <c r="E663" s="139"/>
      <c r="F663" s="139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24"/>
      <c r="B664" s="5"/>
      <c r="C664" s="5"/>
      <c r="D664" s="5"/>
      <c r="E664" s="139"/>
      <c r="F664" s="139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24"/>
      <c r="B665" s="5"/>
      <c r="C665" s="5"/>
      <c r="D665" s="5"/>
      <c r="E665" s="139"/>
      <c r="F665" s="139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24"/>
      <c r="B666" s="5"/>
      <c r="C666" s="5"/>
      <c r="D666" s="5"/>
      <c r="E666" s="139"/>
      <c r="F666" s="139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24"/>
      <c r="B667" s="5"/>
      <c r="C667" s="5"/>
      <c r="D667" s="5"/>
      <c r="E667" s="139"/>
      <c r="F667" s="139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24"/>
      <c r="B668" s="5"/>
      <c r="C668" s="5"/>
      <c r="D668" s="5"/>
      <c r="E668" s="139"/>
      <c r="F668" s="139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24"/>
      <c r="B669" s="5"/>
      <c r="C669" s="5"/>
      <c r="D669" s="5"/>
      <c r="E669" s="139"/>
      <c r="F669" s="139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24"/>
      <c r="B670" s="5"/>
      <c r="C670" s="5"/>
      <c r="D670" s="5"/>
      <c r="E670" s="139"/>
      <c r="F670" s="139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24"/>
      <c r="B671" s="5"/>
      <c r="C671" s="5"/>
      <c r="D671" s="5"/>
      <c r="E671" s="139"/>
      <c r="F671" s="139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24"/>
      <c r="B672" s="5"/>
      <c r="C672" s="5"/>
      <c r="D672" s="5"/>
      <c r="E672" s="139"/>
      <c r="F672" s="139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24"/>
      <c r="B673" s="5"/>
      <c r="C673" s="5"/>
      <c r="D673" s="5"/>
      <c r="E673" s="139"/>
      <c r="F673" s="139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24"/>
      <c r="B674" s="5"/>
      <c r="C674" s="5"/>
      <c r="D674" s="5"/>
      <c r="E674" s="139"/>
      <c r="F674" s="139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24"/>
      <c r="B675" s="5"/>
      <c r="C675" s="5"/>
      <c r="D675" s="5"/>
      <c r="E675" s="139"/>
      <c r="F675" s="139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24"/>
      <c r="B676" s="5"/>
      <c r="C676" s="5"/>
      <c r="D676" s="5"/>
      <c r="E676" s="139"/>
      <c r="F676" s="139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24"/>
      <c r="B677" s="5"/>
      <c r="C677" s="5"/>
      <c r="D677" s="5"/>
      <c r="E677" s="139"/>
      <c r="F677" s="139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24"/>
      <c r="B678" s="5"/>
      <c r="C678" s="5"/>
      <c r="D678" s="5"/>
      <c r="E678" s="139"/>
      <c r="F678" s="139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24"/>
      <c r="B679" s="5"/>
      <c r="C679" s="5"/>
      <c r="D679" s="5"/>
      <c r="E679" s="139"/>
      <c r="F679" s="139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24"/>
      <c r="B680" s="5"/>
      <c r="C680" s="5"/>
      <c r="D680" s="5"/>
      <c r="E680" s="139"/>
      <c r="F680" s="139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24"/>
      <c r="B681" s="5"/>
      <c r="C681" s="5"/>
      <c r="D681" s="5"/>
      <c r="E681" s="139"/>
      <c r="F681" s="139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24"/>
      <c r="B682" s="5"/>
      <c r="C682" s="5"/>
      <c r="D682" s="5"/>
      <c r="E682" s="139"/>
      <c r="F682" s="139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24"/>
      <c r="B683" s="5"/>
      <c r="C683" s="5"/>
      <c r="D683" s="5"/>
      <c r="E683" s="139"/>
      <c r="F683" s="139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24"/>
      <c r="B684" s="5"/>
      <c r="C684" s="5"/>
      <c r="D684" s="5"/>
      <c r="E684" s="139"/>
      <c r="F684" s="139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24"/>
      <c r="B685" s="5"/>
      <c r="C685" s="5"/>
      <c r="D685" s="5"/>
      <c r="E685" s="139"/>
      <c r="F685" s="139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24"/>
      <c r="B686" s="5"/>
      <c r="C686" s="5"/>
      <c r="D686" s="5"/>
      <c r="E686" s="139"/>
      <c r="F686" s="139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24"/>
      <c r="B687" s="5"/>
      <c r="C687" s="5"/>
      <c r="D687" s="5"/>
      <c r="E687" s="139"/>
      <c r="F687" s="139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24"/>
      <c r="B688" s="5"/>
      <c r="C688" s="5"/>
      <c r="D688" s="5"/>
      <c r="E688" s="139"/>
      <c r="F688" s="139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24"/>
      <c r="B689" s="5"/>
      <c r="C689" s="5"/>
      <c r="D689" s="5"/>
      <c r="E689" s="139"/>
      <c r="F689" s="139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24"/>
      <c r="B690" s="5"/>
      <c r="C690" s="5"/>
      <c r="D690" s="5"/>
      <c r="E690" s="139"/>
      <c r="F690" s="139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24"/>
      <c r="B691" s="5"/>
      <c r="C691" s="5"/>
      <c r="D691" s="5"/>
      <c r="E691" s="139"/>
      <c r="F691" s="139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24"/>
      <c r="B692" s="5"/>
      <c r="C692" s="5"/>
      <c r="D692" s="5"/>
      <c r="E692" s="139"/>
      <c r="F692" s="139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24"/>
      <c r="B693" s="5"/>
      <c r="C693" s="5"/>
      <c r="D693" s="5"/>
      <c r="E693" s="139"/>
      <c r="F693" s="139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24"/>
      <c r="B694" s="5"/>
      <c r="C694" s="5"/>
      <c r="D694" s="5"/>
      <c r="E694" s="139"/>
      <c r="F694" s="139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24"/>
      <c r="B695" s="5"/>
      <c r="C695" s="5"/>
      <c r="D695" s="5"/>
      <c r="E695" s="139"/>
      <c r="F695" s="139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24"/>
      <c r="B696" s="5"/>
      <c r="C696" s="5"/>
      <c r="D696" s="5"/>
      <c r="E696" s="139"/>
      <c r="F696" s="139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24"/>
      <c r="B697" s="5"/>
      <c r="C697" s="5"/>
      <c r="D697" s="5"/>
      <c r="E697" s="139"/>
      <c r="F697" s="139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24"/>
      <c r="B698" s="5"/>
      <c r="C698" s="5"/>
      <c r="D698" s="5"/>
      <c r="E698" s="139"/>
      <c r="F698" s="139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24"/>
      <c r="B699" s="5"/>
      <c r="C699" s="5"/>
      <c r="D699" s="5"/>
      <c r="E699" s="139"/>
      <c r="F699" s="139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24"/>
      <c r="B700" s="5"/>
      <c r="C700" s="5"/>
      <c r="D700" s="5"/>
      <c r="E700" s="139"/>
      <c r="F700" s="139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24"/>
      <c r="B701" s="5"/>
      <c r="C701" s="5"/>
      <c r="D701" s="5"/>
      <c r="E701" s="139"/>
      <c r="F701" s="139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24"/>
      <c r="B702" s="5"/>
      <c r="C702" s="5"/>
      <c r="D702" s="5"/>
      <c r="E702" s="139"/>
      <c r="F702" s="139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24"/>
      <c r="B703" s="5"/>
      <c r="C703" s="5"/>
      <c r="D703" s="5"/>
      <c r="E703" s="139"/>
      <c r="F703" s="139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24"/>
      <c r="B704" s="5"/>
      <c r="C704" s="5"/>
      <c r="D704" s="5"/>
      <c r="E704" s="139"/>
      <c r="F704" s="139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24"/>
      <c r="B705" s="5"/>
      <c r="C705" s="5"/>
      <c r="D705" s="5"/>
      <c r="E705" s="139"/>
      <c r="F705" s="139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24"/>
      <c r="B706" s="5"/>
      <c r="C706" s="5"/>
      <c r="D706" s="5"/>
      <c r="E706" s="139"/>
      <c r="F706" s="139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24"/>
      <c r="B707" s="5"/>
      <c r="C707" s="5"/>
      <c r="D707" s="5"/>
      <c r="E707" s="139"/>
      <c r="F707" s="139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24"/>
      <c r="B708" s="5"/>
      <c r="C708" s="5"/>
      <c r="D708" s="5"/>
      <c r="E708" s="139"/>
      <c r="F708" s="139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24"/>
      <c r="B709" s="5"/>
      <c r="C709" s="5"/>
      <c r="D709" s="5"/>
      <c r="E709" s="139"/>
      <c r="F709" s="139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24"/>
      <c r="B710" s="5"/>
      <c r="C710" s="5"/>
      <c r="D710" s="5"/>
      <c r="E710" s="139"/>
      <c r="F710" s="139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24"/>
      <c r="B711" s="5"/>
      <c r="C711" s="5"/>
      <c r="D711" s="5"/>
      <c r="E711" s="139"/>
      <c r="F711" s="139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24"/>
      <c r="B712" s="5"/>
      <c r="C712" s="5"/>
      <c r="D712" s="5"/>
      <c r="E712" s="139"/>
      <c r="F712" s="139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24"/>
      <c r="B713" s="5"/>
      <c r="C713" s="5"/>
      <c r="D713" s="5"/>
      <c r="E713" s="139"/>
      <c r="F713" s="139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24"/>
      <c r="B714" s="5"/>
      <c r="C714" s="5"/>
      <c r="D714" s="5"/>
      <c r="E714" s="139"/>
      <c r="F714" s="139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24"/>
      <c r="B715" s="5"/>
      <c r="C715" s="5"/>
      <c r="D715" s="5"/>
      <c r="E715" s="139"/>
      <c r="F715" s="139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24"/>
      <c r="B716" s="5"/>
      <c r="C716" s="5"/>
      <c r="D716" s="5"/>
      <c r="E716" s="139"/>
      <c r="F716" s="139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24"/>
      <c r="B717" s="5"/>
      <c r="C717" s="5"/>
      <c r="D717" s="5"/>
      <c r="E717" s="139"/>
      <c r="F717" s="139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24"/>
      <c r="B718" s="5"/>
      <c r="C718" s="5"/>
      <c r="D718" s="5"/>
      <c r="E718" s="139"/>
      <c r="F718" s="139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24"/>
      <c r="B719" s="5"/>
      <c r="C719" s="5"/>
      <c r="D719" s="5"/>
      <c r="E719" s="139"/>
      <c r="F719" s="139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24"/>
      <c r="B720" s="5"/>
      <c r="C720" s="5"/>
      <c r="D720" s="5"/>
      <c r="E720" s="139"/>
      <c r="F720" s="139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24"/>
      <c r="B721" s="5"/>
      <c r="C721" s="5"/>
      <c r="D721" s="5"/>
      <c r="E721" s="139"/>
      <c r="F721" s="139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24"/>
      <c r="B722" s="5"/>
      <c r="C722" s="5"/>
      <c r="D722" s="5"/>
      <c r="E722" s="139"/>
      <c r="F722" s="139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24"/>
      <c r="B723" s="5"/>
      <c r="C723" s="5"/>
      <c r="D723" s="5"/>
      <c r="E723" s="139"/>
      <c r="F723" s="139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24"/>
      <c r="B724" s="5"/>
      <c r="C724" s="5"/>
      <c r="D724" s="5"/>
      <c r="E724" s="139"/>
      <c r="F724" s="139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24"/>
      <c r="B725" s="5"/>
      <c r="C725" s="5"/>
      <c r="D725" s="5"/>
      <c r="E725" s="139"/>
      <c r="F725" s="139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24"/>
      <c r="B726" s="5"/>
      <c r="C726" s="5"/>
      <c r="D726" s="5"/>
      <c r="E726" s="139"/>
      <c r="F726" s="139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24"/>
      <c r="B727" s="5"/>
      <c r="C727" s="5"/>
      <c r="D727" s="5"/>
      <c r="E727" s="139"/>
      <c r="F727" s="139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24"/>
      <c r="B728" s="5"/>
      <c r="C728" s="5"/>
      <c r="D728" s="5"/>
      <c r="E728" s="139"/>
      <c r="F728" s="139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24"/>
      <c r="B729" s="5"/>
      <c r="C729" s="5"/>
      <c r="D729" s="5"/>
      <c r="E729" s="139"/>
      <c r="F729" s="139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24"/>
      <c r="B730" s="5"/>
      <c r="C730" s="5"/>
      <c r="D730" s="5"/>
      <c r="E730" s="139"/>
      <c r="F730" s="139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24"/>
      <c r="B731" s="5"/>
      <c r="C731" s="5"/>
      <c r="D731" s="5"/>
      <c r="E731" s="139"/>
      <c r="F731" s="139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24"/>
      <c r="B732" s="5"/>
      <c r="C732" s="5"/>
      <c r="D732" s="5"/>
      <c r="E732" s="139"/>
      <c r="F732" s="139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24"/>
      <c r="B733" s="5"/>
      <c r="C733" s="5"/>
      <c r="D733" s="5"/>
      <c r="E733" s="139"/>
      <c r="F733" s="139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24"/>
      <c r="B734" s="5"/>
      <c r="C734" s="5"/>
      <c r="D734" s="5"/>
      <c r="E734" s="139"/>
      <c r="F734" s="139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24"/>
      <c r="B735" s="5"/>
      <c r="C735" s="5"/>
      <c r="D735" s="5"/>
      <c r="E735" s="139"/>
      <c r="F735" s="139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24"/>
      <c r="B736" s="5"/>
      <c r="C736" s="5"/>
      <c r="D736" s="5"/>
      <c r="E736" s="139"/>
      <c r="F736" s="139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24"/>
      <c r="B737" s="5"/>
      <c r="C737" s="5"/>
      <c r="D737" s="5"/>
      <c r="E737" s="139"/>
      <c r="F737" s="139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24"/>
      <c r="B738" s="5"/>
      <c r="C738" s="5"/>
      <c r="D738" s="5"/>
      <c r="E738" s="139"/>
      <c r="F738" s="139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24"/>
      <c r="B739" s="5"/>
      <c r="C739" s="5"/>
      <c r="D739" s="5"/>
      <c r="E739" s="139"/>
      <c r="F739" s="139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24"/>
      <c r="B740" s="5"/>
      <c r="C740" s="5"/>
      <c r="D740" s="5"/>
      <c r="E740" s="139"/>
      <c r="F740" s="139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24"/>
      <c r="B741" s="5"/>
      <c r="C741" s="5"/>
      <c r="D741" s="5"/>
      <c r="E741" s="139"/>
      <c r="F741" s="139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24"/>
      <c r="B742" s="5"/>
      <c r="C742" s="5"/>
      <c r="D742" s="5"/>
      <c r="E742" s="139"/>
      <c r="F742" s="139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24"/>
      <c r="B743" s="5"/>
      <c r="C743" s="5"/>
      <c r="D743" s="5"/>
      <c r="E743" s="139"/>
      <c r="F743" s="139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24"/>
      <c r="B744" s="5"/>
      <c r="C744" s="5"/>
      <c r="D744" s="5"/>
      <c r="E744" s="139"/>
      <c r="F744" s="139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24"/>
      <c r="B745" s="5"/>
      <c r="C745" s="5"/>
      <c r="D745" s="5"/>
      <c r="E745" s="139"/>
      <c r="F745" s="139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24"/>
      <c r="B746" s="5"/>
      <c r="C746" s="5"/>
      <c r="D746" s="5"/>
      <c r="E746" s="139"/>
      <c r="F746" s="139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24"/>
      <c r="B747" s="5"/>
      <c r="C747" s="5"/>
      <c r="D747" s="5"/>
      <c r="E747" s="139"/>
      <c r="F747" s="139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24"/>
      <c r="B748" s="5"/>
      <c r="C748" s="5"/>
      <c r="D748" s="5"/>
      <c r="E748" s="139"/>
      <c r="F748" s="139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24"/>
      <c r="B749" s="5"/>
      <c r="C749" s="5"/>
      <c r="D749" s="5"/>
      <c r="E749" s="139"/>
      <c r="F749" s="139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24"/>
      <c r="B750" s="5"/>
      <c r="C750" s="5"/>
      <c r="D750" s="5"/>
      <c r="E750" s="139"/>
      <c r="F750" s="139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24"/>
      <c r="B751" s="5"/>
      <c r="C751" s="5"/>
      <c r="D751" s="5"/>
      <c r="E751" s="139"/>
      <c r="F751" s="139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24"/>
      <c r="B752" s="5"/>
      <c r="C752" s="5"/>
      <c r="D752" s="5"/>
      <c r="E752" s="139"/>
      <c r="F752" s="139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24"/>
      <c r="B753" s="5"/>
      <c r="C753" s="5"/>
      <c r="D753" s="5"/>
      <c r="E753" s="139"/>
      <c r="F753" s="139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24"/>
      <c r="B754" s="5"/>
      <c r="C754" s="5"/>
      <c r="D754" s="5"/>
      <c r="E754" s="139"/>
      <c r="F754" s="139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24"/>
      <c r="B755" s="5"/>
      <c r="C755" s="5"/>
      <c r="D755" s="5"/>
      <c r="E755" s="139"/>
      <c r="F755" s="139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24"/>
      <c r="B756" s="5"/>
      <c r="C756" s="5"/>
      <c r="D756" s="5"/>
      <c r="E756" s="139"/>
      <c r="F756" s="139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24"/>
      <c r="B757" s="5"/>
      <c r="C757" s="5"/>
      <c r="D757" s="5"/>
      <c r="E757" s="139"/>
      <c r="F757" s="139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24"/>
      <c r="B758" s="5"/>
      <c r="C758" s="5"/>
      <c r="D758" s="5"/>
      <c r="E758" s="139"/>
      <c r="F758" s="139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24"/>
      <c r="B759" s="5"/>
      <c r="C759" s="5"/>
      <c r="D759" s="5"/>
      <c r="E759" s="139"/>
      <c r="F759" s="139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24"/>
      <c r="B760" s="5"/>
      <c r="C760" s="5"/>
      <c r="D760" s="5"/>
      <c r="E760" s="139"/>
      <c r="F760" s="139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24"/>
      <c r="B761" s="5"/>
      <c r="C761" s="5"/>
      <c r="D761" s="5"/>
      <c r="E761" s="139"/>
      <c r="F761" s="139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24"/>
      <c r="B762" s="5"/>
      <c r="C762" s="5"/>
      <c r="D762" s="5"/>
      <c r="E762" s="139"/>
      <c r="F762" s="139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24"/>
      <c r="B763" s="5"/>
      <c r="C763" s="5"/>
      <c r="D763" s="5"/>
      <c r="E763" s="139"/>
      <c r="F763" s="139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24"/>
      <c r="B764" s="5"/>
      <c r="C764" s="5"/>
      <c r="D764" s="5"/>
      <c r="E764" s="139"/>
      <c r="F764" s="139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24"/>
      <c r="B765" s="5"/>
      <c r="C765" s="5"/>
      <c r="D765" s="5"/>
      <c r="E765" s="139"/>
      <c r="F765" s="139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24"/>
      <c r="B766" s="5"/>
      <c r="C766" s="5"/>
      <c r="D766" s="5"/>
      <c r="E766" s="139"/>
      <c r="F766" s="139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24"/>
      <c r="B767" s="5"/>
      <c r="C767" s="5"/>
      <c r="D767" s="5"/>
      <c r="E767" s="139"/>
      <c r="F767" s="139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24"/>
      <c r="B768" s="5"/>
      <c r="C768" s="5"/>
      <c r="D768" s="5"/>
      <c r="E768" s="139"/>
      <c r="F768" s="139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24"/>
      <c r="B769" s="5"/>
      <c r="C769" s="5"/>
      <c r="D769" s="5"/>
      <c r="E769" s="139"/>
      <c r="F769" s="139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24"/>
      <c r="B770" s="5"/>
      <c r="C770" s="5"/>
      <c r="D770" s="5"/>
      <c r="E770" s="139"/>
      <c r="F770" s="139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24"/>
      <c r="B771" s="5"/>
      <c r="C771" s="5"/>
      <c r="D771" s="5"/>
      <c r="E771" s="139"/>
      <c r="F771" s="139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24"/>
      <c r="B772" s="5"/>
      <c r="C772" s="5"/>
      <c r="D772" s="5"/>
      <c r="E772" s="139"/>
      <c r="F772" s="139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24"/>
      <c r="B773" s="5"/>
      <c r="C773" s="5"/>
      <c r="D773" s="5"/>
      <c r="E773" s="139"/>
      <c r="F773" s="139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24"/>
      <c r="B774" s="5"/>
      <c r="C774" s="5"/>
      <c r="D774" s="5"/>
      <c r="E774" s="139"/>
      <c r="F774" s="139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24"/>
      <c r="B775" s="5"/>
      <c r="C775" s="5"/>
      <c r="D775" s="5"/>
      <c r="E775" s="139"/>
      <c r="F775" s="139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24"/>
      <c r="B776" s="5"/>
      <c r="C776" s="5"/>
      <c r="D776" s="5"/>
      <c r="E776" s="139"/>
      <c r="F776" s="139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24"/>
      <c r="B777" s="5"/>
      <c r="C777" s="5"/>
      <c r="D777" s="5"/>
      <c r="E777" s="139"/>
      <c r="F777" s="139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24"/>
      <c r="B778" s="5"/>
      <c r="C778" s="5"/>
      <c r="D778" s="5"/>
      <c r="E778" s="139"/>
      <c r="F778" s="139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24"/>
      <c r="B779" s="5"/>
      <c r="C779" s="5"/>
      <c r="D779" s="5"/>
      <c r="E779" s="139"/>
      <c r="F779" s="139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24"/>
      <c r="B780" s="5"/>
      <c r="C780" s="5"/>
      <c r="D780" s="5"/>
      <c r="E780" s="139"/>
      <c r="F780" s="139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24"/>
      <c r="B781" s="5"/>
      <c r="C781" s="5"/>
      <c r="D781" s="5"/>
      <c r="E781" s="139"/>
      <c r="F781" s="139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24"/>
      <c r="B782" s="5"/>
      <c r="C782" s="5"/>
      <c r="D782" s="5"/>
      <c r="E782" s="139"/>
      <c r="F782" s="139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24"/>
      <c r="B783" s="5"/>
      <c r="C783" s="5"/>
      <c r="D783" s="5"/>
      <c r="E783" s="139"/>
      <c r="F783" s="139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24"/>
      <c r="B784" s="5"/>
      <c r="C784" s="5"/>
      <c r="D784" s="5"/>
      <c r="E784" s="139"/>
      <c r="F784" s="139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24"/>
      <c r="B785" s="5"/>
      <c r="C785" s="5"/>
      <c r="D785" s="5"/>
      <c r="E785" s="139"/>
      <c r="F785" s="139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24"/>
      <c r="B786" s="5"/>
      <c r="C786" s="5"/>
      <c r="D786" s="5"/>
      <c r="E786" s="139"/>
      <c r="F786" s="139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24"/>
      <c r="B787" s="5"/>
      <c r="C787" s="5"/>
      <c r="D787" s="5"/>
      <c r="E787" s="139"/>
      <c r="F787" s="139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24"/>
      <c r="B788" s="5"/>
      <c r="C788" s="5"/>
      <c r="D788" s="5"/>
      <c r="E788" s="139"/>
      <c r="F788" s="139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24"/>
      <c r="B789" s="5"/>
      <c r="C789" s="5"/>
      <c r="D789" s="5"/>
      <c r="E789" s="139"/>
      <c r="F789" s="139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24"/>
      <c r="B790" s="5"/>
      <c r="C790" s="5"/>
      <c r="D790" s="5"/>
      <c r="E790" s="139"/>
      <c r="F790" s="139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24"/>
      <c r="B791" s="5"/>
      <c r="C791" s="5"/>
      <c r="D791" s="5"/>
      <c r="E791" s="139"/>
      <c r="F791" s="139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24"/>
      <c r="B792" s="5"/>
      <c r="C792" s="5"/>
      <c r="D792" s="5"/>
      <c r="E792" s="139"/>
      <c r="F792" s="139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24"/>
      <c r="B793" s="5"/>
      <c r="C793" s="5"/>
      <c r="D793" s="5"/>
      <c r="E793" s="139"/>
      <c r="F793" s="139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24"/>
      <c r="B794" s="5"/>
      <c r="C794" s="5"/>
      <c r="D794" s="5"/>
      <c r="E794" s="139"/>
      <c r="F794" s="139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24"/>
      <c r="B795" s="5"/>
      <c r="C795" s="5"/>
      <c r="D795" s="5"/>
      <c r="E795" s="139"/>
      <c r="F795" s="139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24"/>
      <c r="B796" s="5"/>
      <c r="C796" s="5"/>
      <c r="D796" s="5"/>
      <c r="E796" s="139"/>
      <c r="F796" s="139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24"/>
      <c r="B797" s="5"/>
      <c r="C797" s="5"/>
      <c r="D797" s="5"/>
      <c r="E797" s="139"/>
      <c r="F797" s="139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24"/>
      <c r="B798" s="5"/>
      <c r="C798" s="5"/>
      <c r="D798" s="5"/>
      <c r="E798" s="139"/>
      <c r="F798" s="139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24"/>
      <c r="B799" s="5"/>
      <c r="C799" s="5"/>
      <c r="D799" s="5"/>
      <c r="E799" s="139"/>
      <c r="F799" s="139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24"/>
      <c r="B800" s="5"/>
      <c r="C800" s="5"/>
      <c r="D800" s="5"/>
      <c r="E800" s="139"/>
      <c r="F800" s="139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24"/>
      <c r="B801" s="5"/>
      <c r="C801" s="5"/>
      <c r="D801" s="5"/>
      <c r="E801" s="139"/>
      <c r="F801" s="139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24"/>
      <c r="B802" s="5"/>
      <c r="C802" s="5"/>
      <c r="D802" s="5"/>
      <c r="E802" s="139"/>
      <c r="F802" s="139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24"/>
      <c r="B803" s="5"/>
      <c r="C803" s="5"/>
      <c r="D803" s="5"/>
      <c r="E803" s="139"/>
      <c r="F803" s="139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24"/>
      <c r="B804" s="5"/>
      <c r="C804" s="5"/>
      <c r="D804" s="5"/>
      <c r="E804" s="139"/>
      <c r="F804" s="139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24"/>
      <c r="B805" s="5"/>
      <c r="C805" s="5"/>
      <c r="D805" s="5"/>
      <c r="E805" s="139"/>
      <c r="F805" s="139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24"/>
      <c r="B806" s="5"/>
      <c r="C806" s="5"/>
      <c r="D806" s="5"/>
      <c r="E806" s="139"/>
      <c r="F806" s="139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24"/>
      <c r="B807" s="5"/>
      <c r="C807" s="5"/>
      <c r="D807" s="5"/>
      <c r="E807" s="139"/>
      <c r="F807" s="139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24"/>
      <c r="B808" s="5"/>
      <c r="C808" s="5"/>
      <c r="D808" s="5"/>
      <c r="E808" s="139"/>
      <c r="F808" s="139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24"/>
      <c r="B809" s="5"/>
      <c r="C809" s="5"/>
      <c r="D809" s="5"/>
      <c r="E809" s="139"/>
      <c r="F809" s="139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24"/>
      <c r="B810" s="5"/>
      <c r="C810" s="5"/>
      <c r="D810" s="5"/>
      <c r="E810" s="139"/>
      <c r="F810" s="139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24"/>
      <c r="B811" s="5"/>
      <c r="C811" s="5"/>
      <c r="D811" s="5"/>
      <c r="E811" s="139"/>
      <c r="F811" s="139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24"/>
      <c r="B812" s="5"/>
      <c r="C812" s="5"/>
      <c r="D812" s="5"/>
      <c r="E812" s="139"/>
      <c r="F812" s="139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24"/>
      <c r="B813" s="5"/>
      <c r="C813" s="5"/>
      <c r="D813" s="5"/>
      <c r="E813" s="139"/>
      <c r="F813" s="139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24"/>
      <c r="B814" s="5"/>
      <c r="C814" s="5"/>
      <c r="D814" s="5"/>
      <c r="E814" s="139"/>
      <c r="F814" s="139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24"/>
      <c r="B815" s="5"/>
      <c r="C815" s="5"/>
      <c r="D815" s="5"/>
      <c r="E815" s="139"/>
      <c r="F815" s="139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24"/>
      <c r="B816" s="5"/>
      <c r="C816" s="5"/>
      <c r="D816" s="5"/>
      <c r="E816" s="139"/>
      <c r="F816" s="139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24"/>
      <c r="B817" s="5"/>
      <c r="C817" s="5"/>
      <c r="D817" s="5"/>
      <c r="E817" s="139"/>
      <c r="F817" s="139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24"/>
      <c r="B818" s="5"/>
      <c r="C818" s="5"/>
      <c r="D818" s="5"/>
      <c r="E818" s="139"/>
      <c r="F818" s="139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24"/>
      <c r="B819" s="5"/>
      <c r="C819" s="5"/>
      <c r="D819" s="5"/>
      <c r="E819" s="139"/>
      <c r="F819" s="139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24"/>
      <c r="B820" s="5"/>
      <c r="C820" s="5"/>
      <c r="D820" s="5"/>
      <c r="E820" s="139"/>
      <c r="F820" s="139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24"/>
      <c r="B821" s="5"/>
      <c r="C821" s="5"/>
      <c r="D821" s="5"/>
      <c r="E821" s="139"/>
      <c r="F821" s="139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24"/>
      <c r="B822" s="5"/>
      <c r="C822" s="5"/>
      <c r="D822" s="5"/>
      <c r="E822" s="139"/>
      <c r="F822" s="139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24"/>
      <c r="B823" s="5"/>
      <c r="C823" s="5"/>
      <c r="D823" s="5"/>
      <c r="E823" s="139"/>
      <c r="F823" s="139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24"/>
      <c r="B824" s="5"/>
      <c r="C824" s="5"/>
      <c r="D824" s="5"/>
      <c r="E824" s="139"/>
      <c r="F824" s="139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24"/>
      <c r="B825" s="5"/>
      <c r="C825" s="5"/>
      <c r="D825" s="5"/>
      <c r="E825" s="139"/>
      <c r="F825" s="139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24"/>
      <c r="B826" s="5"/>
      <c r="C826" s="5"/>
      <c r="D826" s="5"/>
      <c r="E826" s="139"/>
      <c r="F826" s="139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24"/>
      <c r="B827" s="5"/>
      <c r="C827" s="5"/>
      <c r="D827" s="5"/>
      <c r="E827" s="139"/>
      <c r="F827" s="139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24"/>
      <c r="B828" s="5"/>
      <c r="C828" s="5"/>
      <c r="D828" s="5"/>
      <c r="E828" s="139"/>
      <c r="F828" s="139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24"/>
      <c r="B829" s="5"/>
      <c r="C829" s="5"/>
      <c r="D829" s="5"/>
      <c r="E829" s="139"/>
      <c r="F829" s="139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24"/>
      <c r="B830" s="5"/>
      <c r="C830" s="5"/>
      <c r="D830" s="5"/>
      <c r="E830" s="139"/>
      <c r="F830" s="139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24"/>
      <c r="B831" s="5"/>
      <c r="C831" s="5"/>
      <c r="D831" s="5"/>
      <c r="E831" s="139"/>
      <c r="F831" s="139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24"/>
      <c r="B832" s="5"/>
      <c r="C832" s="5"/>
      <c r="D832" s="5"/>
      <c r="E832" s="139"/>
      <c r="F832" s="139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24"/>
      <c r="B833" s="5"/>
      <c r="C833" s="5"/>
      <c r="D833" s="5"/>
      <c r="E833" s="139"/>
      <c r="F833" s="139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24"/>
      <c r="B834" s="5"/>
      <c r="C834" s="5"/>
      <c r="D834" s="5"/>
      <c r="E834" s="139"/>
      <c r="F834" s="139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24"/>
      <c r="B835" s="5"/>
      <c r="C835" s="5"/>
      <c r="D835" s="5"/>
      <c r="E835" s="139"/>
      <c r="F835" s="139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24"/>
      <c r="B836" s="5"/>
      <c r="C836" s="5"/>
      <c r="D836" s="5"/>
      <c r="E836" s="139"/>
      <c r="F836" s="139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24"/>
      <c r="B837" s="5"/>
      <c r="C837" s="5"/>
      <c r="D837" s="5"/>
      <c r="E837" s="139"/>
      <c r="F837" s="139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24"/>
      <c r="B838" s="5"/>
      <c r="C838" s="5"/>
      <c r="D838" s="5"/>
      <c r="E838" s="139"/>
      <c r="F838" s="139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24"/>
      <c r="B839" s="5"/>
      <c r="C839" s="5"/>
      <c r="D839" s="5"/>
      <c r="E839" s="139"/>
      <c r="F839" s="139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24"/>
      <c r="B840" s="5"/>
      <c r="C840" s="5"/>
      <c r="D840" s="5"/>
      <c r="E840" s="139"/>
      <c r="F840" s="139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24"/>
      <c r="B841" s="5"/>
      <c r="C841" s="5"/>
      <c r="D841" s="5"/>
      <c r="E841" s="139"/>
      <c r="F841" s="139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24"/>
      <c r="B842" s="5"/>
      <c r="C842" s="5"/>
      <c r="D842" s="5"/>
      <c r="E842" s="139"/>
      <c r="F842" s="139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24"/>
      <c r="B843" s="5"/>
      <c r="C843" s="5"/>
      <c r="D843" s="5"/>
      <c r="E843" s="139"/>
      <c r="F843" s="139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24"/>
      <c r="B844" s="5"/>
      <c r="C844" s="5"/>
      <c r="D844" s="5"/>
      <c r="E844" s="139"/>
      <c r="F844" s="139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24"/>
      <c r="B845" s="5"/>
      <c r="C845" s="5"/>
      <c r="D845" s="5"/>
      <c r="E845" s="139"/>
      <c r="F845" s="139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24"/>
      <c r="B846" s="5"/>
      <c r="C846" s="5"/>
      <c r="D846" s="5"/>
      <c r="E846" s="139"/>
      <c r="F846" s="139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24"/>
      <c r="B847" s="5"/>
      <c r="C847" s="5"/>
      <c r="D847" s="5"/>
      <c r="E847" s="139"/>
      <c r="F847" s="139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24"/>
      <c r="B848" s="5"/>
      <c r="C848" s="5"/>
      <c r="D848" s="5"/>
      <c r="E848" s="139"/>
      <c r="F848" s="139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24"/>
      <c r="B849" s="5"/>
      <c r="C849" s="5"/>
      <c r="D849" s="5"/>
      <c r="E849" s="139"/>
      <c r="F849" s="139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24"/>
      <c r="B850" s="5"/>
      <c r="C850" s="5"/>
      <c r="D850" s="5"/>
      <c r="E850" s="139"/>
      <c r="F850" s="139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24"/>
      <c r="B851" s="5"/>
      <c r="C851" s="5"/>
      <c r="D851" s="5"/>
      <c r="E851" s="139"/>
      <c r="F851" s="139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24"/>
      <c r="B852" s="5"/>
      <c r="C852" s="5"/>
      <c r="D852" s="5"/>
      <c r="E852" s="139"/>
      <c r="F852" s="139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24"/>
      <c r="B853" s="5"/>
      <c r="C853" s="5"/>
      <c r="D853" s="5"/>
      <c r="E853" s="139"/>
      <c r="F853" s="139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24"/>
      <c r="B854" s="5"/>
      <c r="C854" s="5"/>
      <c r="D854" s="5"/>
      <c r="E854" s="139"/>
      <c r="F854" s="139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24"/>
      <c r="B855" s="5"/>
      <c r="C855" s="5"/>
      <c r="D855" s="5"/>
      <c r="E855" s="139"/>
      <c r="F855" s="139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24"/>
      <c r="B856" s="5"/>
      <c r="C856" s="5"/>
      <c r="D856" s="5"/>
      <c r="E856" s="139"/>
      <c r="F856" s="139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24"/>
      <c r="B857" s="5"/>
      <c r="C857" s="5"/>
      <c r="D857" s="5"/>
      <c r="E857" s="139"/>
      <c r="F857" s="139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24"/>
      <c r="B858" s="5"/>
      <c r="C858" s="5"/>
      <c r="D858" s="5"/>
      <c r="E858" s="139"/>
      <c r="F858" s="139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24"/>
      <c r="B859" s="5"/>
      <c r="C859" s="5"/>
      <c r="D859" s="5"/>
      <c r="E859" s="139"/>
      <c r="F859" s="139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24"/>
      <c r="B860" s="5"/>
      <c r="C860" s="5"/>
      <c r="D860" s="5"/>
      <c r="E860" s="139"/>
      <c r="F860" s="139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24"/>
      <c r="B861" s="5"/>
      <c r="C861" s="5"/>
      <c r="D861" s="5"/>
      <c r="E861" s="139"/>
      <c r="F861" s="139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24"/>
      <c r="B862" s="5"/>
      <c r="C862" s="5"/>
      <c r="D862" s="5"/>
      <c r="E862" s="139"/>
      <c r="F862" s="139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24"/>
      <c r="B863" s="5"/>
      <c r="C863" s="5"/>
      <c r="D863" s="5"/>
      <c r="E863" s="139"/>
      <c r="F863" s="139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24"/>
      <c r="B864" s="5"/>
      <c r="C864" s="5"/>
      <c r="D864" s="5"/>
      <c r="E864" s="139"/>
      <c r="F864" s="139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24"/>
      <c r="B865" s="5"/>
      <c r="C865" s="5"/>
      <c r="D865" s="5"/>
      <c r="E865" s="139"/>
      <c r="F865" s="139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24"/>
      <c r="B866" s="5"/>
      <c r="C866" s="5"/>
      <c r="D866" s="5"/>
      <c r="E866" s="139"/>
      <c r="F866" s="139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24"/>
      <c r="B867" s="5"/>
      <c r="C867" s="5"/>
      <c r="D867" s="5"/>
      <c r="E867" s="139"/>
      <c r="F867" s="139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24"/>
      <c r="B868" s="5"/>
      <c r="C868" s="5"/>
      <c r="D868" s="5"/>
      <c r="E868" s="139"/>
      <c r="F868" s="139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24"/>
      <c r="B869" s="5"/>
      <c r="C869" s="5"/>
      <c r="D869" s="5"/>
      <c r="E869" s="139"/>
      <c r="F869" s="139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24"/>
      <c r="B870" s="5"/>
      <c r="C870" s="5"/>
      <c r="D870" s="5"/>
      <c r="E870" s="139"/>
      <c r="F870" s="139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24"/>
      <c r="B871" s="5"/>
      <c r="C871" s="5"/>
      <c r="D871" s="5"/>
      <c r="E871" s="139"/>
      <c r="F871" s="139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24"/>
      <c r="B872" s="5"/>
      <c r="C872" s="5"/>
      <c r="D872" s="5"/>
      <c r="E872" s="139"/>
      <c r="F872" s="139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24"/>
      <c r="B873" s="5"/>
      <c r="C873" s="5"/>
      <c r="D873" s="5"/>
      <c r="E873" s="139"/>
      <c r="F873" s="139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24"/>
      <c r="B874" s="5"/>
      <c r="C874" s="5"/>
      <c r="D874" s="5"/>
      <c r="E874" s="139"/>
      <c r="F874" s="139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24"/>
      <c r="B875" s="5"/>
      <c r="C875" s="5"/>
      <c r="D875" s="5"/>
      <c r="E875" s="139"/>
      <c r="F875" s="139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24"/>
      <c r="B876" s="5"/>
      <c r="C876" s="5"/>
      <c r="D876" s="5"/>
      <c r="E876" s="139"/>
      <c r="F876" s="139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24"/>
      <c r="B877" s="5"/>
      <c r="C877" s="5"/>
      <c r="D877" s="5"/>
      <c r="E877" s="139"/>
      <c r="F877" s="139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24"/>
      <c r="B878" s="5"/>
      <c r="C878" s="5"/>
      <c r="D878" s="5"/>
      <c r="E878" s="139"/>
      <c r="F878" s="139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24"/>
      <c r="B879" s="5"/>
      <c r="C879" s="5"/>
      <c r="D879" s="5"/>
      <c r="E879" s="139"/>
      <c r="F879" s="139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24"/>
      <c r="B880" s="5"/>
      <c r="C880" s="5"/>
      <c r="D880" s="5"/>
      <c r="E880" s="139"/>
      <c r="F880" s="139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24"/>
      <c r="B881" s="5"/>
      <c r="C881" s="5"/>
      <c r="D881" s="5"/>
      <c r="E881" s="139"/>
      <c r="F881" s="139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24"/>
      <c r="B882" s="5"/>
      <c r="C882" s="5"/>
      <c r="D882" s="5"/>
      <c r="E882" s="139"/>
      <c r="F882" s="139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24"/>
      <c r="B883" s="5"/>
      <c r="C883" s="5"/>
      <c r="D883" s="5"/>
      <c r="E883" s="139"/>
      <c r="F883" s="139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24"/>
      <c r="B884" s="5"/>
      <c r="C884" s="5"/>
      <c r="D884" s="5"/>
      <c r="E884" s="139"/>
      <c r="F884" s="139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24"/>
      <c r="B885" s="5"/>
      <c r="C885" s="5"/>
      <c r="D885" s="5"/>
      <c r="E885" s="139"/>
      <c r="F885" s="139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24"/>
      <c r="B886" s="5"/>
      <c r="C886" s="5"/>
      <c r="D886" s="5"/>
      <c r="E886" s="139"/>
      <c r="F886" s="139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24"/>
      <c r="B887" s="5"/>
      <c r="C887" s="5"/>
      <c r="D887" s="5"/>
      <c r="E887" s="139"/>
      <c r="F887" s="139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24"/>
      <c r="B888" s="5"/>
      <c r="C888" s="5"/>
      <c r="D888" s="5"/>
      <c r="E888" s="139"/>
      <c r="F888" s="139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24"/>
      <c r="B889" s="5"/>
      <c r="C889" s="5"/>
      <c r="D889" s="5"/>
      <c r="E889" s="139"/>
      <c r="F889" s="139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24"/>
      <c r="B890" s="5"/>
      <c r="C890" s="5"/>
      <c r="D890" s="5"/>
      <c r="E890" s="139"/>
      <c r="F890" s="139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24"/>
      <c r="B891" s="5"/>
      <c r="C891" s="5"/>
      <c r="D891" s="5"/>
      <c r="E891" s="139"/>
      <c r="F891" s="139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24"/>
      <c r="B892" s="5"/>
      <c r="C892" s="5"/>
      <c r="D892" s="5"/>
      <c r="E892" s="139"/>
      <c r="F892" s="139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24"/>
      <c r="B893" s="5"/>
      <c r="C893" s="5"/>
      <c r="D893" s="5"/>
      <c r="E893" s="139"/>
      <c r="F893" s="139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24"/>
      <c r="B894" s="5"/>
      <c r="C894" s="5"/>
      <c r="D894" s="5"/>
      <c r="E894" s="139"/>
      <c r="F894" s="139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24"/>
      <c r="B895" s="5"/>
      <c r="C895" s="5"/>
      <c r="D895" s="5"/>
      <c r="E895" s="139"/>
      <c r="F895" s="139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24"/>
      <c r="B896" s="5"/>
      <c r="C896" s="5"/>
      <c r="D896" s="5"/>
      <c r="E896" s="139"/>
      <c r="F896" s="139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24"/>
      <c r="B897" s="5"/>
      <c r="C897" s="5"/>
      <c r="D897" s="5"/>
      <c r="E897" s="139"/>
      <c r="F897" s="139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24"/>
      <c r="B898" s="5"/>
      <c r="C898" s="5"/>
      <c r="D898" s="5"/>
      <c r="E898" s="139"/>
      <c r="F898" s="139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24"/>
      <c r="B899" s="5"/>
      <c r="C899" s="5"/>
      <c r="D899" s="5"/>
      <c r="E899" s="139"/>
      <c r="F899" s="139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24"/>
      <c r="B900" s="5"/>
      <c r="C900" s="5"/>
      <c r="D900" s="5"/>
      <c r="E900" s="139"/>
      <c r="F900" s="139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24"/>
      <c r="B901" s="5"/>
      <c r="C901" s="5"/>
      <c r="D901" s="5"/>
      <c r="E901" s="139"/>
      <c r="F901" s="139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24"/>
      <c r="B902" s="5"/>
      <c r="C902" s="5"/>
      <c r="D902" s="5"/>
      <c r="E902" s="139"/>
      <c r="F902" s="139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24"/>
      <c r="B903" s="5"/>
      <c r="C903" s="5"/>
      <c r="D903" s="5"/>
      <c r="E903" s="139"/>
      <c r="F903" s="139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24"/>
      <c r="B904" s="5"/>
      <c r="C904" s="5"/>
      <c r="D904" s="5"/>
      <c r="E904" s="139"/>
      <c r="F904" s="139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24"/>
      <c r="B905" s="5"/>
      <c r="C905" s="5"/>
      <c r="D905" s="5"/>
      <c r="E905" s="139"/>
      <c r="F905" s="139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24"/>
      <c r="B906" s="5"/>
      <c r="C906" s="5"/>
      <c r="D906" s="5"/>
      <c r="E906" s="139"/>
      <c r="F906" s="139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24"/>
      <c r="B907" s="5"/>
      <c r="C907" s="5"/>
      <c r="D907" s="5"/>
      <c r="E907" s="139"/>
      <c r="F907" s="139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24"/>
      <c r="B908" s="5"/>
      <c r="C908" s="5"/>
      <c r="D908" s="5"/>
      <c r="E908" s="139"/>
      <c r="F908" s="139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24"/>
      <c r="B909" s="5"/>
      <c r="C909" s="5"/>
      <c r="D909" s="5"/>
      <c r="E909" s="139"/>
      <c r="F909" s="139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24"/>
      <c r="B910" s="5"/>
      <c r="C910" s="5"/>
      <c r="D910" s="5"/>
      <c r="E910" s="139"/>
      <c r="F910" s="139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24"/>
      <c r="B911" s="5"/>
      <c r="C911" s="5"/>
      <c r="D911" s="5"/>
      <c r="E911" s="139"/>
      <c r="F911" s="139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24"/>
      <c r="B912" s="5"/>
      <c r="C912" s="5"/>
      <c r="D912" s="5"/>
      <c r="E912" s="139"/>
      <c r="F912" s="139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24"/>
      <c r="B913" s="5"/>
      <c r="C913" s="5"/>
      <c r="D913" s="5"/>
      <c r="E913" s="139"/>
      <c r="F913" s="139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24"/>
      <c r="B914" s="5"/>
      <c r="C914" s="5"/>
      <c r="D914" s="5"/>
      <c r="E914" s="139"/>
      <c r="F914" s="139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24"/>
      <c r="B915" s="5"/>
      <c r="C915" s="5"/>
      <c r="D915" s="5"/>
      <c r="E915" s="139"/>
      <c r="F915" s="139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24"/>
      <c r="B916" s="5"/>
      <c r="C916" s="5"/>
      <c r="D916" s="5"/>
      <c r="E916" s="139"/>
      <c r="F916" s="139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24"/>
      <c r="B917" s="5"/>
      <c r="C917" s="5"/>
      <c r="D917" s="5"/>
      <c r="E917" s="139"/>
      <c r="F917" s="139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24"/>
      <c r="B918" s="5"/>
      <c r="C918" s="5"/>
      <c r="D918" s="5"/>
      <c r="E918" s="139"/>
      <c r="F918" s="139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24"/>
      <c r="B919" s="5"/>
      <c r="C919" s="5"/>
      <c r="D919" s="5"/>
      <c r="E919" s="139"/>
      <c r="F919" s="139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24"/>
      <c r="B920" s="5"/>
      <c r="C920" s="5"/>
      <c r="D920" s="5"/>
      <c r="E920" s="139"/>
      <c r="F920" s="139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24"/>
      <c r="B921" s="5"/>
      <c r="C921" s="5"/>
      <c r="D921" s="5"/>
      <c r="E921" s="139"/>
      <c r="F921" s="139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24"/>
      <c r="B922" s="5"/>
      <c r="C922" s="5"/>
      <c r="D922" s="5"/>
      <c r="E922" s="139"/>
      <c r="F922" s="139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24"/>
      <c r="B923" s="5"/>
      <c r="C923" s="5"/>
      <c r="D923" s="5"/>
      <c r="E923" s="139"/>
      <c r="F923" s="139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24"/>
      <c r="B924" s="5"/>
      <c r="C924" s="5"/>
      <c r="D924" s="5"/>
      <c r="E924" s="139"/>
      <c r="F924" s="139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24"/>
      <c r="B925" s="5"/>
      <c r="C925" s="5"/>
      <c r="D925" s="5"/>
      <c r="E925" s="139"/>
      <c r="F925" s="139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24"/>
      <c r="B926" s="5"/>
      <c r="C926" s="5"/>
      <c r="D926" s="5"/>
      <c r="E926" s="139"/>
      <c r="F926" s="139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24"/>
      <c r="B927" s="5"/>
      <c r="C927" s="5"/>
      <c r="D927" s="5"/>
      <c r="E927" s="139"/>
      <c r="F927" s="139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24"/>
      <c r="B928" s="5"/>
      <c r="C928" s="5"/>
      <c r="D928" s="5"/>
      <c r="E928" s="139"/>
      <c r="F928" s="139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24"/>
      <c r="B929" s="5"/>
      <c r="C929" s="5"/>
      <c r="D929" s="5"/>
      <c r="E929" s="139"/>
      <c r="F929" s="139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24"/>
      <c r="B930" s="5"/>
      <c r="C930" s="5"/>
      <c r="D930" s="5"/>
      <c r="E930" s="139"/>
      <c r="F930" s="139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24"/>
      <c r="B931" s="5"/>
      <c r="C931" s="5"/>
      <c r="D931" s="5"/>
      <c r="E931" s="139"/>
      <c r="F931" s="139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24"/>
      <c r="B932" s="5"/>
      <c r="C932" s="5"/>
      <c r="D932" s="5"/>
      <c r="E932" s="139"/>
      <c r="F932" s="139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24"/>
      <c r="B933" s="5"/>
      <c r="C933" s="5"/>
      <c r="D933" s="5"/>
      <c r="E933" s="139"/>
      <c r="F933" s="139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24"/>
      <c r="B934" s="5"/>
      <c r="C934" s="5"/>
      <c r="D934" s="5"/>
      <c r="E934" s="139"/>
      <c r="F934" s="139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24"/>
      <c r="B935" s="5"/>
      <c r="C935" s="5"/>
      <c r="D935" s="5"/>
      <c r="E935" s="139"/>
      <c r="F935" s="139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24"/>
      <c r="B936" s="5"/>
      <c r="C936" s="5"/>
      <c r="D936" s="5"/>
      <c r="E936" s="139"/>
      <c r="F936" s="139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24"/>
      <c r="B937" s="5"/>
      <c r="C937" s="5"/>
      <c r="D937" s="5"/>
      <c r="E937" s="139"/>
      <c r="F937" s="139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24"/>
      <c r="B938" s="5"/>
      <c r="C938" s="5"/>
      <c r="D938" s="5"/>
      <c r="E938" s="139"/>
      <c r="F938" s="139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24"/>
      <c r="B939" s="5"/>
      <c r="C939" s="5"/>
      <c r="D939" s="5"/>
      <c r="E939" s="139"/>
      <c r="F939" s="139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24"/>
      <c r="B940" s="5"/>
      <c r="C940" s="5"/>
      <c r="D940" s="5"/>
      <c r="E940" s="139"/>
      <c r="F940" s="139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24"/>
      <c r="B941" s="5"/>
      <c r="C941" s="5"/>
      <c r="D941" s="5"/>
      <c r="E941" s="139"/>
      <c r="F941" s="139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24"/>
      <c r="B942" s="5"/>
      <c r="C942" s="5"/>
      <c r="D942" s="5"/>
      <c r="E942" s="139"/>
      <c r="F942" s="139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24"/>
      <c r="B943" s="5"/>
      <c r="C943" s="5"/>
      <c r="D943" s="5"/>
      <c r="E943" s="139"/>
      <c r="F943" s="139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24"/>
      <c r="B944" s="5"/>
      <c r="C944" s="5"/>
      <c r="D944" s="5"/>
      <c r="E944" s="139"/>
      <c r="F944" s="139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24"/>
      <c r="B945" s="5"/>
      <c r="C945" s="5"/>
      <c r="D945" s="5"/>
      <c r="E945" s="139"/>
      <c r="F945" s="139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24"/>
      <c r="B946" s="5"/>
      <c r="C946" s="5"/>
      <c r="D946" s="5"/>
      <c r="E946" s="139"/>
      <c r="F946" s="139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24"/>
      <c r="B947" s="5"/>
      <c r="C947" s="5"/>
      <c r="D947" s="5"/>
      <c r="E947" s="139"/>
      <c r="F947" s="139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24"/>
      <c r="B948" s="5"/>
      <c r="C948" s="5"/>
      <c r="D948" s="5"/>
      <c r="E948" s="139"/>
      <c r="F948" s="139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24"/>
      <c r="B949" s="5"/>
      <c r="C949" s="5"/>
      <c r="D949" s="5"/>
      <c r="E949" s="139"/>
      <c r="F949" s="139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24"/>
      <c r="B950" s="5"/>
      <c r="C950" s="5"/>
      <c r="D950" s="5"/>
      <c r="E950" s="139"/>
      <c r="F950" s="139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24"/>
      <c r="B951" s="5"/>
      <c r="C951" s="5"/>
      <c r="D951" s="5"/>
      <c r="E951" s="139"/>
      <c r="F951" s="139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24"/>
      <c r="B952" s="5"/>
      <c r="C952" s="5"/>
      <c r="D952" s="5"/>
      <c r="E952" s="139"/>
      <c r="F952" s="139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24"/>
      <c r="B953" s="5"/>
      <c r="C953" s="5"/>
      <c r="D953" s="5"/>
      <c r="E953" s="139"/>
      <c r="F953" s="139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24"/>
      <c r="B954" s="5"/>
      <c r="C954" s="5"/>
      <c r="D954" s="5"/>
      <c r="E954" s="139"/>
      <c r="F954" s="139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24"/>
      <c r="B955" s="5"/>
      <c r="C955" s="5"/>
      <c r="D955" s="5"/>
      <c r="E955" s="139"/>
      <c r="F955" s="139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24"/>
      <c r="B956" s="5"/>
      <c r="C956" s="5"/>
      <c r="D956" s="5"/>
      <c r="E956" s="139"/>
      <c r="F956" s="139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24"/>
      <c r="B957" s="5"/>
      <c r="C957" s="5"/>
      <c r="D957" s="5"/>
      <c r="E957" s="139"/>
      <c r="F957" s="139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24"/>
      <c r="B958" s="5"/>
      <c r="C958" s="5"/>
      <c r="D958" s="5"/>
      <c r="E958" s="139"/>
      <c r="F958" s="139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24"/>
      <c r="B959" s="5"/>
      <c r="C959" s="5"/>
      <c r="D959" s="5"/>
      <c r="E959" s="139"/>
      <c r="F959" s="139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24"/>
      <c r="B960" s="5"/>
      <c r="C960" s="5"/>
      <c r="D960" s="5"/>
      <c r="E960" s="139"/>
      <c r="F960" s="139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24"/>
      <c r="B961" s="5"/>
      <c r="C961" s="5"/>
      <c r="D961" s="5"/>
      <c r="E961" s="139"/>
      <c r="F961" s="139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24"/>
      <c r="B962" s="5"/>
      <c r="C962" s="5"/>
      <c r="D962" s="5"/>
      <c r="E962" s="139"/>
      <c r="F962" s="139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24"/>
      <c r="B963" s="5"/>
      <c r="C963" s="5"/>
      <c r="D963" s="5"/>
      <c r="E963" s="139"/>
      <c r="F963" s="139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</sheetData>
  <mergeCells count="20">
    <mergeCell ref="A21:A23"/>
    <mergeCell ref="B21:B23"/>
    <mergeCell ref="A24:A44"/>
    <mergeCell ref="B24:B44"/>
    <mergeCell ref="A1:F1"/>
    <mergeCell ref="D11:E11"/>
    <mergeCell ref="C13:E13"/>
    <mergeCell ref="C21:E21"/>
    <mergeCell ref="C24:E24"/>
    <mergeCell ref="A2:F2"/>
    <mergeCell ref="A10:F10"/>
    <mergeCell ref="D3:E3"/>
    <mergeCell ref="D4:E4"/>
    <mergeCell ref="D5:E5"/>
    <mergeCell ref="D6:E6"/>
    <mergeCell ref="D7:E7"/>
    <mergeCell ref="D8:E8"/>
    <mergeCell ref="F14:F44"/>
    <mergeCell ref="A13:A20"/>
    <mergeCell ref="B13:B20"/>
  </mergeCells>
  <hyperlinks>
    <hyperlink ref="F5" r:id="rId1"/>
    <hyperlink ref="F7" r:id="rId2"/>
    <hyperlink ref="F8" r:id="rId3" display="https://zelenodolsk.otg.dp.gov.ua/rishennya-gromadi/pro-vstanovlennya-miscevih-podatkiv-i-zboriv-2"/>
    <hyperlink ref="F4" r:id="rId4"/>
    <hyperlink ref="F14" r:id="rId5"/>
  </hyperlinks>
  <pageMargins left="0.7" right="0.7" top="0.75" bottom="0.75" header="0" footer="0"/>
  <pageSetup orientation="landscape" r:id="rId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8"/>
  <sheetViews>
    <sheetView workbookViewId="0">
      <selection activeCell="J6" sqref="J6"/>
    </sheetView>
  </sheetViews>
  <sheetFormatPr defaultColWidth="14.42578125" defaultRowHeight="15"/>
  <cols>
    <col min="1" max="1" width="6.5703125" customWidth="1"/>
    <col min="2" max="2" width="24.7109375" style="288" customWidth="1"/>
    <col min="3" max="3" width="32.42578125" style="288" customWidth="1"/>
    <col min="4" max="4" width="35.42578125" style="256" customWidth="1"/>
    <col min="5" max="5" width="32.140625" style="256" customWidth="1"/>
    <col min="6" max="25" width="9.140625" customWidth="1"/>
  </cols>
  <sheetData>
    <row r="1" spans="1:25" s="280" customFormat="1" ht="54" customHeight="1">
      <c r="A1" s="278" t="s">
        <v>899</v>
      </c>
      <c r="B1" s="286"/>
      <c r="C1" s="286"/>
      <c r="D1" s="283"/>
      <c r="E1" s="283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82"/>
      <c r="Q1" s="282"/>
      <c r="R1" s="282"/>
      <c r="S1" s="282"/>
      <c r="T1" s="282"/>
      <c r="U1" s="282"/>
      <c r="V1" s="282"/>
      <c r="W1" s="282"/>
      <c r="X1" s="282"/>
      <c r="Y1" s="282"/>
    </row>
    <row r="2" spans="1:25" s="432" customFormat="1" ht="36" customHeight="1">
      <c r="A2" s="118" t="s">
        <v>89</v>
      </c>
      <c r="B2" s="1255" t="s">
        <v>326</v>
      </c>
      <c r="C2" s="1256"/>
      <c r="D2" s="118" t="s">
        <v>327</v>
      </c>
      <c r="E2" s="118" t="s">
        <v>328</v>
      </c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</row>
    <row r="3" spans="1:25" s="234" customFormat="1" ht="38.25">
      <c r="A3" s="338">
        <v>1</v>
      </c>
      <c r="B3" s="1173" t="s">
        <v>796</v>
      </c>
      <c r="C3" s="1254"/>
      <c r="D3" s="236" t="s">
        <v>409</v>
      </c>
      <c r="E3" s="236" t="s">
        <v>410</v>
      </c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</row>
    <row r="4" spans="1:25" s="234" customFormat="1" ht="35.25" customHeight="1">
      <c r="A4" s="188">
        <f>A3+1</f>
        <v>2</v>
      </c>
      <c r="B4" s="1259" t="s">
        <v>784</v>
      </c>
      <c r="C4" s="1253"/>
      <c r="D4" s="228" t="s">
        <v>785</v>
      </c>
      <c r="E4" s="228" t="s">
        <v>749</v>
      </c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</row>
    <row r="5" spans="1:25" s="234" customFormat="1" ht="36.75" customHeight="1">
      <c r="A5" s="188">
        <f t="shared" ref="A5:A14" si="0">A4+1</f>
        <v>3</v>
      </c>
      <c r="B5" s="1253" t="s">
        <v>750</v>
      </c>
      <c r="C5" s="1253"/>
      <c r="D5" s="227" t="s">
        <v>759</v>
      </c>
      <c r="E5" s="130" t="s">
        <v>795</v>
      </c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</row>
    <row r="6" spans="1:25" s="234" customFormat="1" ht="35.25" customHeight="1">
      <c r="A6" s="188">
        <f t="shared" si="0"/>
        <v>4</v>
      </c>
      <c r="B6" s="1253" t="s">
        <v>751</v>
      </c>
      <c r="C6" s="1253"/>
      <c r="D6" s="227" t="s">
        <v>760</v>
      </c>
      <c r="E6" s="130" t="s">
        <v>794</v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</row>
    <row r="7" spans="1:25" s="234" customFormat="1" ht="39">
      <c r="A7" s="188">
        <f t="shared" si="0"/>
        <v>5</v>
      </c>
      <c r="B7" s="1253" t="s">
        <v>752</v>
      </c>
      <c r="C7" s="1253"/>
      <c r="D7" s="227" t="s">
        <v>761</v>
      </c>
      <c r="E7" s="130" t="s">
        <v>411</v>
      </c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</row>
    <row r="8" spans="1:25" s="234" customFormat="1" ht="48" customHeight="1">
      <c r="A8" s="188">
        <f t="shared" si="0"/>
        <v>6</v>
      </c>
      <c r="B8" s="1253" t="s">
        <v>753</v>
      </c>
      <c r="C8" s="1253"/>
      <c r="D8" s="227" t="s">
        <v>762</v>
      </c>
      <c r="E8" s="130" t="s">
        <v>794</v>
      </c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</row>
    <row r="9" spans="1:25" s="234" customFormat="1" ht="36" customHeight="1">
      <c r="A9" s="188">
        <f t="shared" si="0"/>
        <v>7</v>
      </c>
      <c r="B9" s="1253" t="s">
        <v>754</v>
      </c>
      <c r="C9" s="1253"/>
      <c r="D9" s="227" t="s">
        <v>763</v>
      </c>
      <c r="E9" s="130" t="s">
        <v>793</v>
      </c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</row>
    <row r="10" spans="1:25" s="234" customFormat="1" ht="35.25" customHeight="1">
      <c r="A10" s="188">
        <f t="shared" si="0"/>
        <v>8</v>
      </c>
      <c r="B10" s="1253" t="s">
        <v>755</v>
      </c>
      <c r="C10" s="1253"/>
      <c r="D10" s="227" t="s">
        <v>764</v>
      </c>
      <c r="E10" s="130" t="s">
        <v>792</v>
      </c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</row>
    <row r="11" spans="1:25" s="234" customFormat="1" ht="38.25" customHeight="1">
      <c r="A11" s="188">
        <f t="shared" si="0"/>
        <v>9</v>
      </c>
      <c r="B11" s="1253" t="s">
        <v>756</v>
      </c>
      <c r="C11" s="1253"/>
      <c r="D11" s="227" t="s">
        <v>765</v>
      </c>
      <c r="E11" s="130" t="s">
        <v>791</v>
      </c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</row>
    <row r="12" spans="1:25" s="234" customFormat="1" ht="43.5" customHeight="1">
      <c r="A12" s="188">
        <f t="shared" si="0"/>
        <v>10</v>
      </c>
      <c r="B12" s="1253" t="s">
        <v>757</v>
      </c>
      <c r="C12" s="1253"/>
      <c r="D12" s="227" t="s">
        <v>766</v>
      </c>
      <c r="E12" s="130" t="s">
        <v>790</v>
      </c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</row>
    <row r="13" spans="1:25" s="234" customFormat="1" ht="45.75" customHeight="1">
      <c r="A13" s="188">
        <f t="shared" si="0"/>
        <v>11</v>
      </c>
      <c r="B13" s="1253" t="s">
        <v>758</v>
      </c>
      <c r="C13" s="1253"/>
      <c r="D13" s="227" t="s">
        <v>767</v>
      </c>
      <c r="E13" s="130" t="s">
        <v>789</v>
      </c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1"/>
    </row>
    <row r="14" spans="1:25" s="234" customFormat="1" ht="46.5" customHeight="1">
      <c r="A14" s="188">
        <f t="shared" si="0"/>
        <v>12</v>
      </c>
      <c r="B14" s="1257" t="s">
        <v>786</v>
      </c>
      <c r="C14" s="1258"/>
      <c r="D14" s="130" t="s">
        <v>787</v>
      </c>
      <c r="E14" s="130" t="s">
        <v>788</v>
      </c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</row>
    <row r="15" spans="1:25">
      <c r="A15" s="11"/>
      <c r="B15" s="287"/>
      <c r="C15" s="287"/>
      <c r="D15" s="284"/>
      <c r="E15" s="284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>
      <c r="A16" s="11"/>
      <c r="B16" s="287"/>
      <c r="C16" s="287"/>
      <c r="D16" s="284"/>
      <c r="E16" s="284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>
      <c r="A17" s="11"/>
      <c r="B17" s="287"/>
      <c r="C17" s="287"/>
      <c r="D17" s="284"/>
      <c r="E17" s="284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1:25">
      <c r="A18" s="11"/>
      <c r="B18" s="287"/>
      <c r="C18" s="287"/>
      <c r="D18" s="284"/>
      <c r="E18" s="284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>
      <c r="A19" s="11"/>
      <c r="B19" s="287"/>
      <c r="C19" s="287"/>
      <c r="D19" s="284"/>
      <c r="E19" s="284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>
      <c r="A20" s="11"/>
      <c r="B20" s="287"/>
      <c r="C20" s="287"/>
      <c r="D20" s="284"/>
      <c r="E20" s="284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>
      <c r="A21" s="11"/>
      <c r="B21" s="287"/>
      <c r="C21" s="287"/>
      <c r="D21" s="284"/>
      <c r="E21" s="284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>
      <c r="A22" s="11"/>
      <c r="B22" s="287"/>
      <c r="C22" s="287"/>
      <c r="D22" s="284"/>
      <c r="E22" s="284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</row>
    <row r="23" spans="1:25">
      <c r="A23" s="11"/>
      <c r="B23" s="287"/>
      <c r="C23" s="287"/>
      <c r="D23" s="284"/>
      <c r="E23" s="284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>
      <c r="A24" s="11"/>
      <c r="B24" s="287"/>
      <c r="C24" s="287"/>
      <c r="D24" s="284"/>
      <c r="E24" s="284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>
      <c r="A25" s="11"/>
      <c r="B25" s="287"/>
      <c r="C25" s="287"/>
      <c r="D25" s="284"/>
      <c r="E25" s="284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</row>
    <row r="26" spans="1:25">
      <c r="A26" s="11"/>
      <c r="B26" s="287"/>
      <c r="C26" s="287"/>
      <c r="D26" s="284"/>
      <c r="E26" s="284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>
      <c r="A27" s="11"/>
      <c r="B27" s="287"/>
      <c r="C27" s="287"/>
      <c r="D27" s="284"/>
      <c r="E27" s="284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>
      <c r="A28" s="11"/>
      <c r="B28" s="287"/>
      <c r="C28" s="287"/>
      <c r="D28" s="284"/>
      <c r="E28" s="284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>
      <c r="A29" s="11"/>
      <c r="B29" s="287"/>
      <c r="C29" s="287"/>
      <c r="D29" s="284"/>
      <c r="E29" s="284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>
      <c r="A30" s="11"/>
      <c r="B30" s="287"/>
      <c r="C30" s="287"/>
      <c r="D30" s="284"/>
      <c r="E30" s="284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>
      <c r="A31" s="11"/>
      <c r="B31" s="287"/>
      <c r="C31" s="287"/>
      <c r="D31" s="284"/>
      <c r="E31" s="284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>
      <c r="A32" s="11"/>
      <c r="B32" s="287"/>
      <c r="C32" s="287"/>
      <c r="D32" s="284"/>
      <c r="E32" s="284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>
      <c r="A33" s="11"/>
      <c r="B33" s="287"/>
      <c r="C33" s="287"/>
      <c r="D33" s="284"/>
      <c r="E33" s="284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>
      <c r="A34" s="11"/>
      <c r="B34" s="287"/>
      <c r="C34" s="287"/>
      <c r="D34" s="284"/>
      <c r="E34" s="284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>
      <c r="A35" s="11"/>
      <c r="B35" s="287"/>
      <c r="C35" s="287"/>
      <c r="D35" s="284"/>
      <c r="E35" s="284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>
      <c r="A36" s="11"/>
      <c r="B36" s="287"/>
      <c r="C36" s="287"/>
      <c r="D36" s="284"/>
      <c r="E36" s="284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>
      <c r="A37" s="11"/>
      <c r="B37" s="287"/>
      <c r="C37" s="287"/>
      <c r="D37" s="284"/>
      <c r="E37" s="284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>
      <c r="A38" s="11"/>
      <c r="B38" s="287"/>
      <c r="C38" s="287"/>
      <c r="D38" s="284"/>
      <c r="E38" s="284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>
      <c r="A39" s="11"/>
      <c r="B39" s="287"/>
      <c r="C39" s="287"/>
      <c r="D39" s="284"/>
      <c r="E39" s="284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>
      <c r="A40" s="11"/>
      <c r="B40" s="287"/>
      <c r="C40" s="287"/>
      <c r="D40" s="284"/>
      <c r="E40" s="284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>
      <c r="A41" s="11"/>
      <c r="B41" s="287"/>
      <c r="C41" s="287"/>
      <c r="D41" s="284"/>
      <c r="E41" s="284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>
      <c r="A42" s="11"/>
      <c r="B42" s="287"/>
      <c r="C42" s="287"/>
      <c r="D42" s="284"/>
      <c r="E42" s="284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>
      <c r="A43" s="11"/>
      <c r="B43" s="287"/>
      <c r="C43" s="287"/>
      <c r="D43" s="284"/>
      <c r="E43" s="284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>
      <c r="A44" s="11"/>
      <c r="B44" s="287"/>
      <c r="C44" s="287"/>
      <c r="D44" s="284"/>
      <c r="E44" s="284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>
      <c r="A45" s="11"/>
      <c r="B45" s="287"/>
      <c r="C45" s="287"/>
      <c r="D45" s="284"/>
      <c r="E45" s="284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>
      <c r="A46" s="11"/>
      <c r="B46" s="287"/>
      <c r="C46" s="287"/>
      <c r="D46" s="284"/>
      <c r="E46" s="284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>
      <c r="A47" s="11"/>
      <c r="B47" s="287"/>
      <c r="C47" s="287"/>
      <c r="D47" s="284"/>
      <c r="E47" s="284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>
      <c r="A48" s="11"/>
      <c r="B48" s="287"/>
      <c r="C48" s="287"/>
      <c r="D48" s="284"/>
      <c r="E48" s="284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>
      <c r="A49" s="11"/>
      <c r="B49" s="287"/>
      <c r="C49" s="287"/>
      <c r="D49" s="284"/>
      <c r="E49" s="284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>
      <c r="A50" s="11"/>
      <c r="B50" s="287"/>
      <c r="C50" s="287"/>
      <c r="D50" s="284"/>
      <c r="E50" s="284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>
      <c r="A51" s="11"/>
      <c r="B51" s="287"/>
      <c r="C51" s="287"/>
      <c r="D51" s="284"/>
      <c r="E51" s="284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>
      <c r="A52" s="11"/>
      <c r="B52" s="287"/>
      <c r="C52" s="287"/>
      <c r="D52" s="284"/>
      <c r="E52" s="284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>
      <c r="A53" s="11"/>
      <c r="B53" s="287"/>
      <c r="C53" s="287"/>
      <c r="D53" s="284"/>
      <c r="E53" s="284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>
      <c r="A54" s="11"/>
      <c r="B54" s="287"/>
      <c r="C54" s="287"/>
      <c r="D54" s="284"/>
      <c r="E54" s="284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>
      <c r="A55" s="11"/>
      <c r="B55" s="287"/>
      <c r="C55" s="287"/>
      <c r="D55" s="284"/>
      <c r="E55" s="284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>
      <c r="A56" s="11"/>
      <c r="B56" s="287"/>
      <c r="C56" s="287"/>
      <c r="D56" s="284"/>
      <c r="E56" s="284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>
      <c r="A57" s="11"/>
      <c r="B57" s="287"/>
      <c r="C57" s="287"/>
      <c r="D57" s="284"/>
      <c r="E57" s="284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>
      <c r="A58" s="11"/>
      <c r="B58" s="287"/>
      <c r="C58" s="287"/>
      <c r="D58" s="284"/>
      <c r="E58" s="284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>
      <c r="A59" s="11"/>
      <c r="B59" s="287"/>
      <c r="C59" s="287"/>
      <c r="D59" s="284"/>
      <c r="E59" s="284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>
      <c r="A60" s="11"/>
      <c r="B60" s="287"/>
      <c r="C60" s="287"/>
      <c r="D60" s="284"/>
      <c r="E60" s="284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>
      <c r="A61" s="11"/>
      <c r="B61" s="287"/>
      <c r="C61" s="287"/>
      <c r="D61" s="284"/>
      <c r="E61" s="284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>
      <c r="A62" s="11"/>
      <c r="B62" s="287"/>
      <c r="C62" s="287"/>
      <c r="D62" s="284"/>
      <c r="E62" s="284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>
      <c r="A63" s="11"/>
      <c r="B63" s="287"/>
      <c r="C63" s="287"/>
      <c r="D63" s="284"/>
      <c r="E63" s="284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>
      <c r="A64" s="11"/>
      <c r="B64" s="287"/>
      <c r="C64" s="287"/>
      <c r="D64" s="284"/>
      <c r="E64" s="284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>
      <c r="A65" s="11"/>
      <c r="B65" s="287"/>
      <c r="C65" s="287"/>
      <c r="D65" s="284"/>
      <c r="E65" s="284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>
      <c r="A66" s="11"/>
      <c r="B66" s="287"/>
      <c r="C66" s="287"/>
      <c r="D66" s="284"/>
      <c r="E66" s="284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>
      <c r="A67" s="11"/>
      <c r="B67" s="287"/>
      <c r="C67" s="287"/>
      <c r="D67" s="284"/>
      <c r="E67" s="284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>
      <c r="A68" s="11"/>
      <c r="B68" s="287"/>
      <c r="C68" s="287"/>
      <c r="D68" s="284"/>
      <c r="E68" s="284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>
      <c r="A69" s="11"/>
      <c r="B69" s="287"/>
      <c r="C69" s="287"/>
      <c r="D69" s="284"/>
      <c r="E69" s="284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>
      <c r="A70" s="11"/>
      <c r="B70" s="287"/>
      <c r="C70" s="287"/>
      <c r="D70" s="284"/>
      <c r="E70" s="284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>
      <c r="A71" s="11"/>
      <c r="B71" s="287"/>
      <c r="C71" s="287"/>
      <c r="D71" s="284"/>
      <c r="E71" s="284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>
      <c r="A72" s="11"/>
      <c r="B72" s="287"/>
      <c r="C72" s="287"/>
      <c r="D72" s="284"/>
      <c r="E72" s="284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>
      <c r="A73" s="11"/>
      <c r="B73" s="287"/>
      <c r="C73" s="287"/>
      <c r="D73" s="284"/>
      <c r="E73" s="284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>
      <c r="A74" s="11"/>
      <c r="B74" s="287"/>
      <c r="C74" s="287"/>
      <c r="D74" s="284"/>
      <c r="E74" s="284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>
      <c r="A75" s="11"/>
      <c r="B75" s="287"/>
      <c r="C75" s="287"/>
      <c r="D75" s="284"/>
      <c r="E75" s="284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>
      <c r="A76" s="11"/>
      <c r="B76" s="287"/>
      <c r="C76" s="287"/>
      <c r="D76" s="284"/>
      <c r="E76" s="284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>
      <c r="A77" s="11"/>
      <c r="B77" s="287"/>
      <c r="C77" s="287"/>
      <c r="D77" s="284"/>
      <c r="E77" s="284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>
      <c r="A78" s="11"/>
      <c r="B78" s="287"/>
      <c r="C78" s="287"/>
      <c r="D78" s="284"/>
      <c r="E78" s="284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>
      <c r="A79" s="11"/>
      <c r="B79" s="287"/>
      <c r="C79" s="287"/>
      <c r="D79" s="284"/>
      <c r="E79" s="284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>
      <c r="A80" s="11"/>
      <c r="B80" s="287"/>
      <c r="C80" s="287"/>
      <c r="D80" s="284"/>
      <c r="E80" s="284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>
      <c r="A81" s="11"/>
      <c r="B81" s="287"/>
      <c r="C81" s="287"/>
      <c r="D81" s="284"/>
      <c r="E81" s="284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>
      <c r="A82" s="11"/>
      <c r="B82" s="287"/>
      <c r="C82" s="287"/>
      <c r="D82" s="284"/>
      <c r="E82" s="284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>
      <c r="A83" s="11"/>
      <c r="B83" s="287"/>
      <c r="C83" s="287"/>
      <c r="D83" s="284"/>
      <c r="E83" s="284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>
      <c r="A84" s="11"/>
      <c r="B84" s="287"/>
      <c r="C84" s="287"/>
      <c r="D84" s="284"/>
      <c r="E84" s="284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>
      <c r="A85" s="11"/>
      <c r="B85" s="287"/>
      <c r="C85" s="287"/>
      <c r="D85" s="284"/>
      <c r="E85" s="284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>
      <c r="A86" s="11"/>
      <c r="B86" s="287"/>
      <c r="C86" s="287"/>
      <c r="D86" s="284"/>
      <c r="E86" s="284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>
      <c r="A87" s="11"/>
      <c r="B87" s="287"/>
      <c r="C87" s="287"/>
      <c r="D87" s="284"/>
      <c r="E87" s="284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>
      <c r="A88" s="11"/>
      <c r="B88" s="287"/>
      <c r="C88" s="287"/>
      <c r="D88" s="284"/>
      <c r="E88" s="284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>
      <c r="A89" s="11"/>
      <c r="B89" s="287"/>
      <c r="C89" s="287"/>
      <c r="D89" s="284"/>
      <c r="E89" s="284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>
      <c r="A90" s="11"/>
      <c r="B90" s="287"/>
      <c r="C90" s="287"/>
      <c r="D90" s="284"/>
      <c r="E90" s="284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>
      <c r="A91" s="11"/>
      <c r="B91" s="287"/>
      <c r="C91" s="287"/>
      <c r="D91" s="284"/>
      <c r="E91" s="284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>
      <c r="A92" s="11"/>
      <c r="B92" s="287"/>
      <c r="C92" s="287"/>
      <c r="D92" s="284"/>
      <c r="E92" s="284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>
      <c r="A93" s="11"/>
      <c r="B93" s="287"/>
      <c r="C93" s="287"/>
      <c r="D93" s="284"/>
      <c r="E93" s="284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>
      <c r="A94" s="11"/>
      <c r="B94" s="287"/>
      <c r="C94" s="287"/>
      <c r="D94" s="284"/>
      <c r="E94" s="284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>
      <c r="A95" s="11"/>
      <c r="B95" s="287"/>
      <c r="C95" s="287"/>
      <c r="D95" s="284"/>
      <c r="E95" s="284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>
      <c r="A96" s="11"/>
      <c r="B96" s="287"/>
      <c r="C96" s="287"/>
      <c r="D96" s="284"/>
      <c r="E96" s="284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>
      <c r="A97" s="11"/>
      <c r="B97" s="287"/>
      <c r="C97" s="287"/>
      <c r="D97" s="284"/>
      <c r="E97" s="284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>
      <c r="A98" s="11"/>
      <c r="B98" s="287"/>
      <c r="C98" s="287"/>
      <c r="D98" s="284"/>
      <c r="E98" s="284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>
      <c r="A99" s="11"/>
      <c r="B99" s="287"/>
      <c r="C99" s="287"/>
      <c r="D99" s="284"/>
      <c r="E99" s="284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>
      <c r="A100" s="11"/>
      <c r="B100" s="287"/>
      <c r="C100" s="287"/>
      <c r="D100" s="284"/>
      <c r="E100" s="284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>
      <c r="A101" s="11"/>
      <c r="B101" s="287"/>
      <c r="C101" s="287"/>
      <c r="D101" s="284"/>
      <c r="E101" s="284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>
      <c r="A102" s="11"/>
      <c r="B102" s="287"/>
      <c r="C102" s="287"/>
      <c r="D102" s="284"/>
      <c r="E102" s="284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>
      <c r="A103" s="11"/>
      <c r="B103" s="287"/>
      <c r="C103" s="287"/>
      <c r="D103" s="284"/>
      <c r="E103" s="284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>
      <c r="A104" s="11"/>
      <c r="B104" s="287"/>
      <c r="C104" s="287"/>
      <c r="D104" s="284"/>
      <c r="E104" s="284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>
      <c r="A105" s="11"/>
      <c r="B105" s="287"/>
      <c r="C105" s="287"/>
      <c r="D105" s="284"/>
      <c r="E105" s="284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>
      <c r="A106" s="11"/>
      <c r="B106" s="287"/>
      <c r="C106" s="287"/>
      <c r="D106" s="284"/>
      <c r="E106" s="284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>
      <c r="A107" s="11"/>
      <c r="B107" s="287"/>
      <c r="C107" s="287"/>
      <c r="D107" s="284"/>
      <c r="E107" s="284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>
      <c r="A108" s="11"/>
      <c r="B108" s="287"/>
      <c r="C108" s="287"/>
      <c r="D108" s="284"/>
      <c r="E108" s="284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>
      <c r="A109" s="11"/>
      <c r="B109" s="287"/>
      <c r="C109" s="287"/>
      <c r="D109" s="284"/>
      <c r="E109" s="284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>
      <c r="A110" s="11"/>
      <c r="B110" s="287"/>
      <c r="C110" s="287"/>
      <c r="D110" s="284"/>
      <c r="E110" s="284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>
      <c r="A111" s="11"/>
      <c r="B111" s="287"/>
      <c r="C111" s="287"/>
      <c r="D111" s="284"/>
      <c r="E111" s="284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>
      <c r="A112" s="11"/>
      <c r="B112" s="287"/>
      <c r="C112" s="287"/>
      <c r="D112" s="284"/>
      <c r="E112" s="284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>
      <c r="A113" s="11"/>
      <c r="B113" s="287"/>
      <c r="C113" s="287"/>
      <c r="D113" s="284"/>
      <c r="E113" s="284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>
      <c r="A114" s="11"/>
      <c r="B114" s="287"/>
      <c r="C114" s="287"/>
      <c r="D114" s="284"/>
      <c r="E114" s="284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>
      <c r="A115" s="11"/>
      <c r="B115" s="287"/>
      <c r="C115" s="287"/>
      <c r="D115" s="284"/>
      <c r="E115" s="284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>
      <c r="A116" s="11"/>
      <c r="B116" s="287"/>
      <c r="C116" s="287"/>
      <c r="D116" s="284"/>
      <c r="E116" s="284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>
      <c r="A117" s="11"/>
      <c r="B117" s="287"/>
      <c r="C117" s="287"/>
      <c r="D117" s="284"/>
      <c r="E117" s="284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>
      <c r="A118" s="11"/>
      <c r="B118" s="287"/>
      <c r="C118" s="287"/>
      <c r="D118" s="284"/>
      <c r="E118" s="284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>
      <c r="A119" s="11"/>
      <c r="B119" s="287"/>
      <c r="C119" s="287"/>
      <c r="D119" s="284"/>
      <c r="E119" s="284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>
      <c r="A120" s="11"/>
      <c r="B120" s="287"/>
      <c r="C120" s="287"/>
      <c r="D120" s="284"/>
      <c r="E120" s="284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>
      <c r="A121" s="11"/>
      <c r="B121" s="287"/>
      <c r="C121" s="287"/>
      <c r="D121" s="284"/>
      <c r="E121" s="284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>
      <c r="A122" s="11"/>
      <c r="B122" s="287"/>
      <c r="C122" s="287"/>
      <c r="D122" s="284"/>
      <c r="E122" s="284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>
      <c r="A123" s="11"/>
      <c r="B123" s="287"/>
      <c r="C123" s="287"/>
      <c r="D123" s="284"/>
      <c r="E123" s="284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>
      <c r="A124" s="11"/>
      <c r="B124" s="287"/>
      <c r="C124" s="287"/>
      <c r="D124" s="284"/>
      <c r="E124" s="284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>
      <c r="A125" s="11"/>
      <c r="B125" s="287"/>
      <c r="C125" s="287"/>
      <c r="D125" s="284"/>
      <c r="E125" s="284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>
      <c r="A126" s="11"/>
      <c r="B126" s="287"/>
      <c r="C126" s="287"/>
      <c r="D126" s="284"/>
      <c r="E126" s="284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>
      <c r="A127" s="11"/>
      <c r="B127" s="287"/>
      <c r="C127" s="287"/>
      <c r="D127" s="284"/>
      <c r="E127" s="284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>
      <c r="A128" s="11"/>
      <c r="B128" s="287"/>
      <c r="C128" s="287"/>
      <c r="D128" s="284"/>
      <c r="E128" s="284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>
      <c r="A129" s="11"/>
      <c r="B129" s="287"/>
      <c r="C129" s="287"/>
      <c r="D129" s="284"/>
      <c r="E129" s="284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>
      <c r="A130" s="11"/>
      <c r="B130" s="287"/>
      <c r="C130" s="287"/>
      <c r="D130" s="284"/>
      <c r="E130" s="284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>
      <c r="A131" s="11"/>
      <c r="B131" s="287"/>
      <c r="C131" s="287"/>
      <c r="D131" s="284"/>
      <c r="E131" s="284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>
      <c r="A132" s="11"/>
      <c r="B132" s="287"/>
      <c r="C132" s="287"/>
      <c r="D132" s="284"/>
      <c r="E132" s="284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>
      <c r="A133" s="11"/>
      <c r="B133" s="287"/>
      <c r="C133" s="287"/>
      <c r="D133" s="284"/>
      <c r="E133" s="284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>
      <c r="A134" s="11"/>
      <c r="B134" s="287"/>
      <c r="C134" s="287"/>
      <c r="D134" s="284"/>
      <c r="E134" s="284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>
      <c r="A135" s="11"/>
      <c r="B135" s="287"/>
      <c r="C135" s="287"/>
      <c r="D135" s="284"/>
      <c r="E135" s="284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>
      <c r="A136" s="11"/>
      <c r="B136" s="287"/>
      <c r="C136" s="287"/>
      <c r="D136" s="284"/>
      <c r="E136" s="284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>
      <c r="A137" s="11"/>
      <c r="B137" s="287"/>
      <c r="C137" s="287"/>
      <c r="D137" s="284"/>
      <c r="E137" s="284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>
      <c r="A138" s="11"/>
      <c r="B138" s="287"/>
      <c r="C138" s="287"/>
      <c r="D138" s="284"/>
      <c r="E138" s="284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>
      <c r="A139" s="11"/>
      <c r="B139" s="287"/>
      <c r="C139" s="287"/>
      <c r="D139" s="284"/>
      <c r="E139" s="284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>
      <c r="A140" s="11"/>
      <c r="B140" s="287"/>
      <c r="C140" s="287"/>
      <c r="D140" s="284"/>
      <c r="E140" s="284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>
      <c r="A141" s="11"/>
      <c r="B141" s="287"/>
      <c r="C141" s="287"/>
      <c r="D141" s="284"/>
      <c r="E141" s="284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>
      <c r="A142" s="11"/>
      <c r="B142" s="287"/>
      <c r="C142" s="287"/>
      <c r="D142" s="284"/>
      <c r="E142" s="284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>
      <c r="A143" s="11"/>
      <c r="B143" s="287"/>
      <c r="C143" s="287"/>
      <c r="D143" s="284"/>
      <c r="E143" s="284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>
      <c r="A144" s="11"/>
      <c r="B144" s="287"/>
      <c r="C144" s="287"/>
      <c r="D144" s="284"/>
      <c r="E144" s="284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>
      <c r="A145" s="11"/>
      <c r="B145" s="287"/>
      <c r="C145" s="287"/>
      <c r="D145" s="284"/>
      <c r="E145" s="284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>
      <c r="A146" s="11"/>
      <c r="B146" s="287"/>
      <c r="C146" s="287"/>
      <c r="D146" s="284"/>
      <c r="E146" s="284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>
      <c r="A147" s="11"/>
      <c r="B147" s="287"/>
      <c r="C147" s="287"/>
      <c r="D147" s="284"/>
      <c r="E147" s="284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>
      <c r="A148" s="11"/>
      <c r="B148" s="287"/>
      <c r="C148" s="287"/>
      <c r="D148" s="284"/>
      <c r="E148" s="284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>
      <c r="A149" s="11"/>
      <c r="B149" s="287"/>
      <c r="C149" s="287"/>
      <c r="D149" s="284"/>
      <c r="E149" s="284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>
      <c r="A150" s="11"/>
      <c r="B150" s="287"/>
      <c r="C150" s="287"/>
      <c r="D150" s="284"/>
      <c r="E150" s="284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>
      <c r="A151" s="11"/>
      <c r="B151" s="287"/>
      <c r="C151" s="287"/>
      <c r="D151" s="284"/>
      <c r="E151" s="284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>
      <c r="A152" s="11"/>
      <c r="B152" s="287"/>
      <c r="C152" s="287"/>
      <c r="D152" s="284"/>
      <c r="E152" s="284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>
      <c r="A153" s="11"/>
      <c r="B153" s="287"/>
      <c r="C153" s="287"/>
      <c r="D153" s="284"/>
      <c r="E153" s="284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>
      <c r="A154" s="11"/>
      <c r="B154" s="287"/>
      <c r="C154" s="287"/>
      <c r="D154" s="284"/>
      <c r="E154" s="284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>
      <c r="A155" s="11"/>
      <c r="B155" s="287"/>
      <c r="C155" s="287"/>
      <c r="D155" s="284"/>
      <c r="E155" s="284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>
      <c r="A156" s="11"/>
      <c r="B156" s="287"/>
      <c r="C156" s="287"/>
      <c r="D156" s="284"/>
      <c r="E156" s="284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>
      <c r="A157" s="11"/>
      <c r="B157" s="287"/>
      <c r="C157" s="287"/>
      <c r="D157" s="284"/>
      <c r="E157" s="284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>
      <c r="A158" s="11"/>
      <c r="B158" s="287"/>
      <c r="C158" s="287"/>
      <c r="D158" s="284"/>
      <c r="E158" s="284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>
      <c r="A159" s="11"/>
      <c r="B159" s="287"/>
      <c r="C159" s="287"/>
      <c r="D159" s="284"/>
      <c r="E159" s="284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>
      <c r="A160" s="11"/>
      <c r="B160" s="287"/>
      <c r="C160" s="287"/>
      <c r="D160" s="284"/>
      <c r="E160" s="284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>
      <c r="A161" s="11"/>
      <c r="B161" s="287"/>
      <c r="C161" s="287"/>
      <c r="D161" s="284"/>
      <c r="E161" s="284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>
      <c r="A162" s="11"/>
      <c r="B162" s="287"/>
      <c r="C162" s="287"/>
      <c r="D162" s="284"/>
      <c r="E162" s="284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>
      <c r="A163" s="11"/>
      <c r="B163" s="287"/>
      <c r="C163" s="287"/>
      <c r="D163" s="284"/>
      <c r="E163" s="284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>
      <c r="A164" s="11"/>
      <c r="B164" s="287"/>
      <c r="C164" s="287"/>
      <c r="D164" s="284"/>
      <c r="E164" s="284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>
      <c r="A165" s="11"/>
      <c r="B165" s="287"/>
      <c r="C165" s="287"/>
      <c r="D165" s="284"/>
      <c r="E165" s="284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>
      <c r="A166" s="11"/>
      <c r="B166" s="287"/>
      <c r="C166" s="287"/>
      <c r="D166" s="284"/>
      <c r="E166" s="284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>
      <c r="A167" s="11"/>
      <c r="B167" s="287"/>
      <c r="C167" s="287"/>
      <c r="D167" s="284"/>
      <c r="E167" s="284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>
      <c r="A168" s="11"/>
      <c r="B168" s="287"/>
      <c r="C168" s="287"/>
      <c r="D168" s="284"/>
      <c r="E168" s="284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>
      <c r="A169" s="11"/>
      <c r="B169" s="287"/>
      <c r="C169" s="287"/>
      <c r="D169" s="284"/>
      <c r="E169" s="284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>
      <c r="A170" s="11"/>
      <c r="B170" s="287"/>
      <c r="C170" s="287"/>
      <c r="D170" s="284"/>
      <c r="E170" s="284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>
      <c r="A171" s="11"/>
      <c r="B171" s="287"/>
      <c r="C171" s="287"/>
      <c r="D171" s="284"/>
      <c r="E171" s="284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>
      <c r="A172" s="11"/>
      <c r="B172" s="287"/>
      <c r="C172" s="287"/>
      <c r="D172" s="284"/>
      <c r="E172" s="284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>
      <c r="A173" s="11"/>
      <c r="B173" s="287"/>
      <c r="C173" s="287"/>
      <c r="D173" s="284"/>
      <c r="E173" s="284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>
      <c r="A174" s="11"/>
      <c r="B174" s="287"/>
      <c r="C174" s="287"/>
      <c r="D174" s="284"/>
      <c r="E174" s="284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>
      <c r="A175" s="11"/>
      <c r="B175" s="287"/>
      <c r="C175" s="287"/>
      <c r="D175" s="284"/>
      <c r="E175" s="284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>
      <c r="A176" s="11"/>
      <c r="B176" s="287"/>
      <c r="C176" s="287"/>
      <c r="D176" s="284"/>
      <c r="E176" s="284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>
      <c r="A177" s="11"/>
      <c r="B177" s="287"/>
      <c r="C177" s="287"/>
      <c r="D177" s="284"/>
      <c r="E177" s="284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>
      <c r="A178" s="11"/>
      <c r="B178" s="287"/>
      <c r="C178" s="287"/>
      <c r="D178" s="284"/>
      <c r="E178" s="284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>
      <c r="A179" s="11"/>
      <c r="B179" s="287"/>
      <c r="C179" s="287"/>
      <c r="D179" s="284"/>
      <c r="E179" s="284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>
      <c r="A180" s="11"/>
      <c r="B180" s="287"/>
      <c r="C180" s="287"/>
      <c r="D180" s="284"/>
      <c r="E180" s="284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>
      <c r="A181" s="11"/>
      <c r="B181" s="287"/>
      <c r="C181" s="287"/>
      <c r="D181" s="284"/>
      <c r="E181" s="284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>
      <c r="A182" s="11"/>
      <c r="B182" s="287"/>
      <c r="C182" s="287"/>
      <c r="D182" s="284"/>
      <c r="E182" s="284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>
      <c r="A183" s="11"/>
      <c r="B183" s="287"/>
      <c r="C183" s="287"/>
      <c r="D183" s="284"/>
      <c r="E183" s="284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>
      <c r="A184" s="11"/>
      <c r="B184" s="287"/>
      <c r="C184" s="287"/>
      <c r="D184" s="284"/>
      <c r="E184" s="284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>
      <c r="A185" s="11"/>
      <c r="B185" s="287"/>
      <c r="C185" s="287"/>
      <c r="D185" s="284"/>
      <c r="E185" s="284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>
      <c r="A186" s="11"/>
      <c r="B186" s="287"/>
      <c r="C186" s="287"/>
      <c r="D186" s="284"/>
      <c r="E186" s="284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>
      <c r="A187" s="11"/>
      <c r="B187" s="287"/>
      <c r="C187" s="287"/>
      <c r="D187" s="284"/>
      <c r="E187" s="284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>
      <c r="A188" s="11"/>
      <c r="B188" s="287"/>
      <c r="C188" s="287"/>
      <c r="D188" s="284"/>
      <c r="E188" s="284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>
      <c r="A189" s="11"/>
      <c r="B189" s="287"/>
      <c r="C189" s="287"/>
      <c r="D189" s="284"/>
      <c r="E189" s="284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>
      <c r="A190" s="11"/>
      <c r="B190" s="287"/>
      <c r="C190" s="287"/>
      <c r="D190" s="284"/>
      <c r="E190" s="284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>
      <c r="A191" s="11"/>
      <c r="B191" s="287"/>
      <c r="C191" s="287"/>
      <c r="D191" s="284"/>
      <c r="E191" s="284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>
      <c r="A192" s="11"/>
      <c r="B192" s="287"/>
      <c r="C192" s="287"/>
      <c r="D192" s="284"/>
      <c r="E192" s="284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>
      <c r="A193" s="11"/>
      <c r="B193" s="287"/>
      <c r="C193" s="287"/>
      <c r="D193" s="284"/>
      <c r="E193" s="284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>
      <c r="A194" s="11"/>
      <c r="B194" s="287"/>
      <c r="C194" s="287"/>
      <c r="D194" s="284"/>
      <c r="E194" s="284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>
      <c r="A195" s="11"/>
      <c r="B195" s="287"/>
      <c r="C195" s="287"/>
      <c r="D195" s="284"/>
      <c r="E195" s="284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>
      <c r="A196" s="11"/>
      <c r="B196" s="287"/>
      <c r="C196" s="287"/>
      <c r="D196" s="284"/>
      <c r="E196" s="284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>
      <c r="A197" s="11"/>
      <c r="B197" s="287"/>
      <c r="C197" s="287"/>
      <c r="D197" s="284"/>
      <c r="E197" s="284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>
      <c r="A198" s="11"/>
      <c r="B198" s="287"/>
      <c r="C198" s="287"/>
      <c r="D198" s="284"/>
      <c r="E198" s="284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>
      <c r="A199" s="11"/>
      <c r="B199" s="287"/>
      <c r="C199" s="287"/>
      <c r="D199" s="284"/>
      <c r="E199" s="284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>
      <c r="A200" s="11"/>
      <c r="B200" s="287"/>
      <c r="C200" s="287"/>
      <c r="D200" s="284"/>
      <c r="E200" s="284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>
      <c r="A201" s="11"/>
      <c r="B201" s="287"/>
      <c r="C201" s="287"/>
      <c r="D201" s="284"/>
      <c r="E201" s="284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>
      <c r="A202" s="11"/>
      <c r="B202" s="287"/>
      <c r="C202" s="287"/>
      <c r="D202" s="284"/>
      <c r="E202" s="284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>
      <c r="A203" s="11"/>
      <c r="B203" s="287"/>
      <c r="C203" s="287"/>
      <c r="D203" s="284"/>
      <c r="E203" s="284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>
      <c r="A204" s="11"/>
      <c r="B204" s="287"/>
      <c r="C204" s="287"/>
      <c r="D204" s="284"/>
      <c r="E204" s="284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>
      <c r="A205" s="11"/>
      <c r="B205" s="287"/>
      <c r="C205" s="287"/>
      <c r="D205" s="284"/>
      <c r="E205" s="284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>
      <c r="A206" s="11"/>
      <c r="B206" s="287"/>
      <c r="C206" s="287"/>
      <c r="D206" s="284"/>
      <c r="E206" s="284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>
      <c r="A207" s="11"/>
      <c r="B207" s="287"/>
      <c r="C207" s="287"/>
      <c r="D207" s="284"/>
      <c r="E207" s="284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>
      <c r="A208" s="11"/>
      <c r="B208" s="287"/>
      <c r="C208" s="287"/>
      <c r="D208" s="284"/>
      <c r="E208" s="284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>
      <c r="A209" s="11"/>
      <c r="B209" s="287"/>
      <c r="C209" s="287"/>
      <c r="D209" s="284"/>
      <c r="E209" s="284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>
      <c r="A210" s="11"/>
      <c r="B210" s="287"/>
      <c r="C210" s="287"/>
      <c r="D210" s="284"/>
      <c r="E210" s="284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>
      <c r="A211" s="11"/>
      <c r="B211" s="287"/>
      <c r="C211" s="287"/>
      <c r="D211" s="284"/>
      <c r="E211" s="284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>
      <c r="A212" s="11"/>
      <c r="B212" s="287"/>
      <c r="C212" s="287"/>
      <c r="D212" s="284"/>
      <c r="E212" s="284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>
      <c r="A213" s="11"/>
      <c r="B213" s="287"/>
      <c r="C213" s="287"/>
      <c r="D213" s="284"/>
      <c r="E213" s="284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>
      <c r="A214" s="11"/>
      <c r="B214" s="287"/>
      <c r="C214" s="287"/>
      <c r="D214" s="284"/>
      <c r="E214" s="284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>
      <c r="A215" s="11"/>
      <c r="B215" s="287"/>
      <c r="C215" s="287"/>
      <c r="D215" s="284"/>
      <c r="E215" s="284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>
      <c r="A216" s="11"/>
      <c r="B216" s="287"/>
      <c r="C216" s="287"/>
      <c r="D216" s="284"/>
      <c r="E216" s="284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>
      <c r="A217" s="11"/>
      <c r="B217" s="287"/>
      <c r="C217" s="287"/>
      <c r="D217" s="284"/>
      <c r="E217" s="284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>
      <c r="A218" s="11"/>
      <c r="B218" s="287"/>
      <c r="C218" s="287"/>
      <c r="D218" s="284"/>
      <c r="E218" s="284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>
      <c r="A219" s="11"/>
      <c r="B219" s="287"/>
      <c r="C219" s="287"/>
      <c r="D219" s="284"/>
      <c r="E219" s="284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>
      <c r="A220" s="11"/>
      <c r="B220" s="287"/>
      <c r="C220" s="287"/>
      <c r="D220" s="284"/>
      <c r="E220" s="284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>
      <c r="A221" s="11"/>
      <c r="B221" s="287"/>
      <c r="C221" s="287"/>
      <c r="D221" s="284"/>
      <c r="E221" s="284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>
      <c r="A222" s="11"/>
      <c r="B222" s="287"/>
      <c r="C222" s="287"/>
      <c r="D222" s="284"/>
      <c r="E222" s="284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>
      <c r="A223" s="11"/>
      <c r="B223" s="287"/>
      <c r="C223" s="287"/>
      <c r="D223" s="284"/>
      <c r="E223" s="284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>
      <c r="A224" s="11"/>
      <c r="B224" s="287"/>
      <c r="C224" s="287"/>
      <c r="D224" s="284"/>
      <c r="E224" s="284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>
      <c r="A225" s="11"/>
      <c r="B225" s="287"/>
      <c r="C225" s="287"/>
      <c r="D225" s="284"/>
      <c r="E225" s="284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>
      <c r="A226" s="11"/>
      <c r="B226" s="287"/>
      <c r="C226" s="287"/>
      <c r="D226" s="284"/>
      <c r="E226" s="284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>
      <c r="A227" s="11"/>
      <c r="B227" s="287"/>
      <c r="C227" s="287"/>
      <c r="D227" s="284"/>
      <c r="E227" s="284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>
      <c r="A228" s="11"/>
      <c r="B228" s="287"/>
      <c r="C228" s="287"/>
      <c r="D228" s="284"/>
      <c r="E228" s="284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>
      <c r="A229" s="11"/>
      <c r="B229" s="287"/>
      <c r="C229" s="287"/>
      <c r="D229" s="284"/>
      <c r="E229" s="284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>
      <c r="A230" s="11"/>
      <c r="B230" s="287"/>
      <c r="C230" s="287"/>
      <c r="D230" s="284"/>
      <c r="E230" s="284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>
      <c r="A231" s="11"/>
      <c r="B231" s="287"/>
      <c r="C231" s="287"/>
      <c r="D231" s="284"/>
      <c r="E231" s="284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>
      <c r="A232" s="11"/>
      <c r="B232" s="287"/>
      <c r="C232" s="287"/>
      <c r="D232" s="284"/>
      <c r="E232" s="284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>
      <c r="A233" s="11"/>
      <c r="B233" s="287"/>
      <c r="C233" s="287"/>
      <c r="D233" s="284"/>
      <c r="E233" s="284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>
      <c r="A234" s="11"/>
      <c r="B234" s="287"/>
      <c r="C234" s="287"/>
      <c r="D234" s="284"/>
      <c r="E234" s="284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>
      <c r="A235" s="11"/>
      <c r="B235" s="287"/>
      <c r="C235" s="287"/>
      <c r="D235" s="284"/>
      <c r="E235" s="284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>
      <c r="A236" s="11"/>
      <c r="B236" s="287"/>
      <c r="C236" s="287"/>
      <c r="D236" s="284"/>
      <c r="E236" s="284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>
      <c r="A237" s="11"/>
      <c r="B237" s="287"/>
      <c r="C237" s="287"/>
      <c r="D237" s="284"/>
      <c r="E237" s="284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>
      <c r="A238" s="11"/>
      <c r="B238" s="287"/>
      <c r="C238" s="287"/>
      <c r="D238" s="284"/>
      <c r="E238" s="284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>
      <c r="A239" s="11"/>
      <c r="B239" s="287"/>
      <c r="C239" s="287"/>
      <c r="D239" s="284"/>
      <c r="E239" s="284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>
      <c r="A240" s="11"/>
      <c r="B240" s="287"/>
      <c r="C240" s="287"/>
      <c r="D240" s="284"/>
      <c r="E240" s="284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>
      <c r="A241" s="11"/>
      <c r="B241" s="287"/>
      <c r="C241" s="287"/>
      <c r="D241" s="284"/>
      <c r="E241" s="284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>
      <c r="A242" s="11"/>
      <c r="B242" s="287"/>
      <c r="C242" s="287"/>
      <c r="D242" s="284"/>
      <c r="E242" s="284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>
      <c r="A243" s="11"/>
      <c r="B243" s="287"/>
      <c r="C243" s="287"/>
      <c r="D243" s="284"/>
      <c r="E243" s="284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>
      <c r="A244" s="11"/>
      <c r="B244" s="287"/>
      <c r="C244" s="287"/>
      <c r="D244" s="284"/>
      <c r="E244" s="284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>
      <c r="A245" s="11"/>
      <c r="B245" s="287"/>
      <c r="C245" s="287"/>
      <c r="D245" s="284"/>
      <c r="E245" s="284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>
      <c r="A246" s="11"/>
      <c r="B246" s="287"/>
      <c r="C246" s="287"/>
      <c r="D246" s="284"/>
      <c r="E246" s="284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>
      <c r="A247" s="11"/>
      <c r="B247" s="287"/>
      <c r="C247" s="287"/>
      <c r="D247" s="284"/>
      <c r="E247" s="284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>
      <c r="A248" s="11"/>
      <c r="B248" s="287"/>
      <c r="C248" s="287"/>
      <c r="D248" s="284"/>
      <c r="E248" s="284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>
      <c r="A249" s="11"/>
      <c r="B249" s="287"/>
      <c r="C249" s="287"/>
      <c r="D249" s="284"/>
      <c r="E249" s="284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>
      <c r="A250" s="11"/>
      <c r="B250" s="287"/>
      <c r="C250" s="287"/>
      <c r="D250" s="284"/>
      <c r="E250" s="284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>
      <c r="A251" s="11"/>
      <c r="B251" s="287"/>
      <c r="C251" s="287"/>
      <c r="D251" s="284"/>
      <c r="E251" s="284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>
      <c r="A252" s="11"/>
      <c r="B252" s="287"/>
      <c r="C252" s="287"/>
      <c r="D252" s="284"/>
      <c r="E252" s="284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>
      <c r="A253" s="11"/>
      <c r="B253" s="287"/>
      <c r="C253" s="287"/>
      <c r="D253" s="284"/>
      <c r="E253" s="284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>
      <c r="A254" s="11"/>
      <c r="B254" s="287"/>
      <c r="C254" s="287"/>
      <c r="D254" s="284"/>
      <c r="E254" s="284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>
      <c r="A255" s="11"/>
      <c r="B255" s="287"/>
      <c r="C255" s="287"/>
      <c r="D255" s="284"/>
      <c r="E255" s="284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>
      <c r="A256" s="11"/>
      <c r="B256" s="287"/>
      <c r="C256" s="287"/>
      <c r="D256" s="284"/>
      <c r="E256" s="284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>
      <c r="A257" s="11"/>
      <c r="B257" s="287"/>
      <c r="C257" s="287"/>
      <c r="D257" s="284"/>
      <c r="E257" s="284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>
      <c r="A258" s="11"/>
      <c r="B258" s="287"/>
      <c r="C258" s="287"/>
      <c r="D258" s="284"/>
      <c r="E258" s="284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>
      <c r="A259" s="11"/>
      <c r="B259" s="287"/>
      <c r="C259" s="287"/>
      <c r="D259" s="284"/>
      <c r="E259" s="284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>
      <c r="A260" s="11"/>
      <c r="B260" s="287"/>
      <c r="C260" s="287"/>
      <c r="D260" s="284"/>
      <c r="E260" s="284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>
      <c r="A261" s="11"/>
      <c r="B261" s="287"/>
      <c r="C261" s="287"/>
      <c r="D261" s="284"/>
      <c r="E261" s="284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>
      <c r="A262" s="11"/>
      <c r="B262" s="287"/>
      <c r="C262" s="287"/>
      <c r="D262" s="284"/>
      <c r="E262" s="284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>
      <c r="A263" s="11"/>
      <c r="B263" s="287"/>
      <c r="C263" s="287"/>
      <c r="D263" s="284"/>
      <c r="E263" s="284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>
      <c r="A264" s="11"/>
      <c r="B264" s="287"/>
      <c r="C264" s="287"/>
      <c r="D264" s="284"/>
      <c r="E264" s="284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>
      <c r="A265" s="11"/>
      <c r="B265" s="287"/>
      <c r="C265" s="287"/>
      <c r="D265" s="284"/>
      <c r="E265" s="284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>
      <c r="A266" s="11"/>
      <c r="B266" s="287"/>
      <c r="C266" s="287"/>
      <c r="D266" s="284"/>
      <c r="E266" s="284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>
      <c r="A267" s="11"/>
      <c r="B267" s="287"/>
      <c r="C267" s="287"/>
      <c r="D267" s="284"/>
      <c r="E267" s="284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>
      <c r="A268" s="11"/>
      <c r="B268" s="287"/>
      <c r="C268" s="287"/>
      <c r="D268" s="284"/>
      <c r="E268" s="284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>
      <c r="A269" s="11"/>
      <c r="B269" s="287"/>
      <c r="C269" s="287"/>
      <c r="D269" s="284"/>
      <c r="E269" s="284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>
      <c r="A270" s="11"/>
      <c r="B270" s="287"/>
      <c r="C270" s="287"/>
      <c r="D270" s="284"/>
      <c r="E270" s="284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>
      <c r="A271" s="11"/>
      <c r="B271" s="287"/>
      <c r="C271" s="287"/>
      <c r="D271" s="284"/>
      <c r="E271" s="284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>
      <c r="A272" s="11"/>
      <c r="B272" s="287"/>
      <c r="C272" s="287"/>
      <c r="D272" s="284"/>
      <c r="E272" s="284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>
      <c r="A273" s="11"/>
      <c r="B273" s="287"/>
      <c r="C273" s="287"/>
      <c r="D273" s="284"/>
      <c r="E273" s="284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>
      <c r="A274" s="11"/>
      <c r="B274" s="287"/>
      <c r="C274" s="287"/>
      <c r="D274" s="284"/>
      <c r="E274" s="284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>
      <c r="A275" s="11"/>
      <c r="B275" s="287"/>
      <c r="C275" s="287"/>
      <c r="D275" s="284"/>
      <c r="E275" s="284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>
      <c r="A276" s="11"/>
      <c r="B276" s="287"/>
      <c r="C276" s="287"/>
      <c r="D276" s="284"/>
      <c r="E276" s="284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>
      <c r="A277" s="11"/>
      <c r="B277" s="287"/>
      <c r="C277" s="287"/>
      <c r="D277" s="284"/>
      <c r="E277" s="284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>
      <c r="A278" s="11"/>
      <c r="B278" s="287"/>
      <c r="C278" s="287"/>
      <c r="D278" s="284"/>
      <c r="E278" s="284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>
      <c r="A279" s="11"/>
      <c r="B279" s="287"/>
      <c r="C279" s="287"/>
      <c r="D279" s="284"/>
      <c r="E279" s="284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>
      <c r="A280" s="11"/>
      <c r="B280" s="287"/>
      <c r="C280" s="287"/>
      <c r="D280" s="284"/>
      <c r="E280" s="284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>
      <c r="A281" s="11"/>
      <c r="B281" s="287"/>
      <c r="C281" s="287"/>
      <c r="D281" s="284"/>
      <c r="E281" s="284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>
      <c r="A282" s="11"/>
      <c r="B282" s="287"/>
      <c r="C282" s="287"/>
      <c r="D282" s="284"/>
      <c r="E282" s="284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>
      <c r="A283" s="11"/>
      <c r="B283" s="287"/>
      <c r="C283" s="287"/>
      <c r="D283" s="284"/>
      <c r="E283" s="284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>
      <c r="A284" s="11"/>
      <c r="B284" s="287"/>
      <c r="C284" s="287"/>
      <c r="D284" s="284"/>
      <c r="E284" s="284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>
      <c r="A285" s="11"/>
      <c r="B285" s="287"/>
      <c r="C285" s="287"/>
      <c r="D285" s="284"/>
      <c r="E285" s="284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>
      <c r="A286" s="11"/>
      <c r="B286" s="287"/>
      <c r="C286" s="287"/>
      <c r="D286" s="284"/>
      <c r="E286" s="284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>
      <c r="A287" s="11"/>
      <c r="B287" s="287"/>
      <c r="C287" s="287"/>
      <c r="D287" s="284"/>
      <c r="E287" s="284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>
      <c r="A288" s="11"/>
      <c r="B288" s="287"/>
      <c r="C288" s="287"/>
      <c r="D288" s="284"/>
      <c r="E288" s="284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>
      <c r="A289" s="11"/>
      <c r="B289" s="287"/>
      <c r="C289" s="287"/>
      <c r="D289" s="284"/>
      <c r="E289" s="284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>
      <c r="A290" s="11"/>
      <c r="B290" s="287"/>
      <c r="C290" s="287"/>
      <c r="D290" s="284"/>
      <c r="E290" s="284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>
      <c r="A291" s="11"/>
      <c r="B291" s="287"/>
      <c r="C291" s="287"/>
      <c r="D291" s="284"/>
      <c r="E291" s="284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>
      <c r="A292" s="11"/>
      <c r="B292" s="287"/>
      <c r="C292" s="287"/>
      <c r="D292" s="284"/>
      <c r="E292" s="284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>
      <c r="A293" s="11"/>
      <c r="B293" s="287"/>
      <c r="C293" s="287"/>
      <c r="D293" s="284"/>
      <c r="E293" s="284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>
      <c r="A294" s="11"/>
      <c r="B294" s="287"/>
      <c r="C294" s="287"/>
      <c r="D294" s="284"/>
      <c r="E294" s="284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>
      <c r="A295" s="11"/>
      <c r="B295" s="287"/>
      <c r="C295" s="287"/>
      <c r="D295" s="284"/>
      <c r="E295" s="284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>
      <c r="A296" s="11"/>
      <c r="B296" s="287"/>
      <c r="C296" s="287"/>
      <c r="D296" s="284"/>
      <c r="E296" s="284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>
      <c r="A297" s="11"/>
      <c r="B297" s="287"/>
      <c r="C297" s="287"/>
      <c r="D297" s="284"/>
      <c r="E297" s="284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>
      <c r="A298" s="11"/>
      <c r="B298" s="287"/>
      <c r="C298" s="287"/>
      <c r="D298" s="284"/>
      <c r="E298" s="284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>
      <c r="A299" s="11"/>
      <c r="B299" s="287"/>
      <c r="C299" s="287"/>
      <c r="D299" s="284"/>
      <c r="E299" s="284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>
      <c r="A300" s="11"/>
      <c r="B300" s="287"/>
      <c r="C300" s="287"/>
      <c r="D300" s="284"/>
      <c r="E300" s="284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>
      <c r="A301" s="11"/>
      <c r="B301" s="287"/>
      <c r="C301" s="287"/>
      <c r="D301" s="284"/>
      <c r="E301" s="284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>
      <c r="A302" s="11"/>
      <c r="B302" s="287"/>
      <c r="C302" s="287"/>
      <c r="D302" s="284"/>
      <c r="E302" s="284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>
      <c r="A303" s="11"/>
      <c r="B303" s="287"/>
      <c r="C303" s="287"/>
      <c r="D303" s="284"/>
      <c r="E303" s="284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>
      <c r="A304" s="11"/>
      <c r="B304" s="287"/>
      <c r="C304" s="287"/>
      <c r="D304" s="284"/>
      <c r="E304" s="284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>
      <c r="A305" s="11"/>
      <c r="B305" s="287"/>
      <c r="C305" s="287"/>
      <c r="D305" s="284"/>
      <c r="E305" s="284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>
      <c r="A306" s="11"/>
      <c r="B306" s="287"/>
      <c r="C306" s="287"/>
      <c r="D306" s="284"/>
      <c r="E306" s="284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>
      <c r="A307" s="11"/>
      <c r="B307" s="287"/>
      <c r="C307" s="287"/>
      <c r="D307" s="284"/>
      <c r="E307" s="284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>
      <c r="A308" s="11"/>
      <c r="B308" s="287"/>
      <c r="C308" s="287"/>
      <c r="D308" s="284"/>
      <c r="E308" s="284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>
      <c r="A309" s="11"/>
      <c r="B309" s="287"/>
      <c r="C309" s="287"/>
      <c r="D309" s="284"/>
      <c r="E309" s="284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>
      <c r="A310" s="11"/>
      <c r="B310" s="287"/>
      <c r="C310" s="287"/>
      <c r="D310" s="284"/>
      <c r="E310" s="284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>
      <c r="A311" s="11"/>
      <c r="B311" s="287"/>
      <c r="C311" s="287"/>
      <c r="D311" s="284"/>
      <c r="E311" s="284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>
      <c r="A312" s="11"/>
      <c r="B312" s="287"/>
      <c r="C312" s="287"/>
      <c r="D312" s="284"/>
      <c r="E312" s="284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>
      <c r="A313" s="11"/>
      <c r="B313" s="287"/>
      <c r="C313" s="287"/>
      <c r="D313" s="284"/>
      <c r="E313" s="284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>
      <c r="A314" s="11"/>
      <c r="B314" s="287"/>
      <c r="C314" s="287"/>
      <c r="D314" s="284"/>
      <c r="E314" s="284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>
      <c r="A315" s="11"/>
      <c r="B315" s="287"/>
      <c r="C315" s="287"/>
      <c r="D315" s="284"/>
      <c r="E315" s="284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>
      <c r="A316" s="11"/>
      <c r="B316" s="287"/>
      <c r="C316" s="287"/>
      <c r="D316" s="284"/>
      <c r="E316" s="284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>
      <c r="A317" s="11"/>
      <c r="B317" s="287"/>
      <c r="C317" s="287"/>
      <c r="D317" s="284"/>
      <c r="E317" s="284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>
      <c r="A318" s="11"/>
      <c r="B318" s="287"/>
      <c r="C318" s="287"/>
      <c r="D318" s="284"/>
      <c r="E318" s="284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>
      <c r="A319" s="11"/>
      <c r="B319" s="287"/>
      <c r="C319" s="287"/>
      <c r="D319" s="284"/>
      <c r="E319" s="284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>
      <c r="A320" s="11"/>
      <c r="B320" s="287"/>
      <c r="C320" s="287"/>
      <c r="D320" s="284"/>
      <c r="E320" s="284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>
      <c r="A321" s="11"/>
      <c r="B321" s="287"/>
      <c r="C321" s="287"/>
      <c r="D321" s="284"/>
      <c r="E321" s="284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>
      <c r="A322" s="11"/>
      <c r="B322" s="287"/>
      <c r="C322" s="287"/>
      <c r="D322" s="284"/>
      <c r="E322" s="284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>
      <c r="A323" s="11"/>
      <c r="B323" s="287"/>
      <c r="C323" s="287"/>
      <c r="D323" s="284"/>
      <c r="E323" s="284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>
      <c r="A324" s="11"/>
      <c r="B324" s="287"/>
      <c r="C324" s="287"/>
      <c r="D324" s="284"/>
      <c r="E324" s="284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>
      <c r="A325" s="11"/>
      <c r="B325" s="287"/>
      <c r="C325" s="287"/>
      <c r="D325" s="284"/>
      <c r="E325" s="284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>
      <c r="A326" s="11"/>
      <c r="B326" s="287"/>
      <c r="C326" s="287"/>
      <c r="D326" s="284"/>
      <c r="E326" s="284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>
      <c r="A327" s="11"/>
      <c r="B327" s="287"/>
      <c r="C327" s="287"/>
      <c r="D327" s="284"/>
      <c r="E327" s="284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>
      <c r="A328" s="11"/>
      <c r="B328" s="287"/>
      <c r="C328" s="287"/>
      <c r="D328" s="284"/>
      <c r="E328" s="284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>
      <c r="A329" s="11"/>
      <c r="B329" s="287"/>
      <c r="C329" s="287"/>
      <c r="D329" s="284"/>
      <c r="E329" s="284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>
      <c r="A330" s="11"/>
      <c r="B330" s="287"/>
      <c r="C330" s="287"/>
      <c r="D330" s="284"/>
      <c r="E330" s="284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>
      <c r="A331" s="11"/>
      <c r="B331" s="287"/>
      <c r="C331" s="287"/>
      <c r="D331" s="284"/>
      <c r="E331" s="284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>
      <c r="A332" s="11"/>
      <c r="B332" s="287"/>
      <c r="C332" s="287"/>
      <c r="D332" s="284"/>
      <c r="E332" s="284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>
      <c r="A333" s="11"/>
      <c r="B333" s="287"/>
      <c r="C333" s="287"/>
      <c r="D333" s="284"/>
      <c r="E333" s="284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>
      <c r="A334" s="11"/>
      <c r="B334" s="287"/>
      <c r="C334" s="287"/>
      <c r="D334" s="284"/>
      <c r="E334" s="284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>
      <c r="A335" s="11"/>
      <c r="B335" s="287"/>
      <c r="C335" s="287"/>
      <c r="D335" s="284"/>
      <c r="E335" s="284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>
      <c r="A336" s="11"/>
      <c r="B336" s="287"/>
      <c r="C336" s="287"/>
      <c r="D336" s="284"/>
      <c r="E336" s="284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>
      <c r="A337" s="11"/>
      <c r="B337" s="287"/>
      <c r="C337" s="287"/>
      <c r="D337" s="284"/>
      <c r="E337" s="284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>
      <c r="A338" s="11"/>
      <c r="B338" s="287"/>
      <c r="C338" s="287"/>
      <c r="D338" s="284"/>
      <c r="E338" s="284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>
      <c r="A339" s="11"/>
      <c r="B339" s="287"/>
      <c r="C339" s="287"/>
      <c r="D339" s="284"/>
      <c r="E339" s="284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>
      <c r="A340" s="11"/>
      <c r="B340" s="287"/>
      <c r="C340" s="287"/>
      <c r="D340" s="284"/>
      <c r="E340" s="284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>
      <c r="A341" s="11"/>
      <c r="B341" s="287"/>
      <c r="C341" s="287"/>
      <c r="D341" s="284"/>
      <c r="E341" s="284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>
      <c r="A342" s="11"/>
      <c r="B342" s="287"/>
      <c r="C342" s="287"/>
      <c r="D342" s="284"/>
      <c r="E342" s="284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>
      <c r="A343" s="11"/>
      <c r="B343" s="287"/>
      <c r="C343" s="287"/>
      <c r="D343" s="284"/>
      <c r="E343" s="284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>
      <c r="A344" s="11"/>
      <c r="B344" s="287"/>
      <c r="C344" s="287"/>
      <c r="D344" s="284"/>
      <c r="E344" s="284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>
      <c r="A345" s="11"/>
      <c r="B345" s="287"/>
      <c r="C345" s="287"/>
      <c r="D345" s="284"/>
      <c r="E345" s="284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>
      <c r="A346" s="11"/>
      <c r="B346" s="287"/>
      <c r="C346" s="287"/>
      <c r="D346" s="284"/>
      <c r="E346" s="284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>
      <c r="A347" s="11"/>
      <c r="B347" s="287"/>
      <c r="C347" s="287"/>
      <c r="D347" s="284"/>
      <c r="E347" s="284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>
      <c r="A348" s="11"/>
      <c r="B348" s="287"/>
      <c r="C348" s="287"/>
      <c r="D348" s="284"/>
      <c r="E348" s="284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>
      <c r="A349" s="11"/>
      <c r="B349" s="287"/>
      <c r="C349" s="287"/>
      <c r="D349" s="284"/>
      <c r="E349" s="284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>
      <c r="A350" s="11"/>
      <c r="B350" s="287"/>
      <c r="C350" s="287"/>
      <c r="D350" s="284"/>
      <c r="E350" s="284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>
      <c r="A351" s="11"/>
      <c r="B351" s="287"/>
      <c r="C351" s="287"/>
      <c r="D351" s="284"/>
      <c r="E351" s="284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>
      <c r="A352" s="11"/>
      <c r="B352" s="287"/>
      <c r="C352" s="287"/>
      <c r="D352" s="284"/>
      <c r="E352" s="284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>
      <c r="A353" s="11"/>
      <c r="B353" s="287"/>
      <c r="C353" s="287"/>
      <c r="D353" s="284"/>
      <c r="E353" s="284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>
      <c r="A354" s="11"/>
      <c r="B354" s="287"/>
      <c r="C354" s="287"/>
      <c r="D354" s="284"/>
      <c r="E354" s="284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>
      <c r="A355" s="11"/>
      <c r="B355" s="287"/>
      <c r="C355" s="287"/>
      <c r="D355" s="284"/>
      <c r="E355" s="284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>
      <c r="A356" s="11"/>
      <c r="B356" s="287"/>
      <c r="C356" s="287"/>
      <c r="D356" s="284"/>
      <c r="E356" s="284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>
      <c r="A357" s="11"/>
      <c r="B357" s="287"/>
      <c r="C357" s="287"/>
      <c r="D357" s="284"/>
      <c r="E357" s="284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>
      <c r="A358" s="11"/>
      <c r="B358" s="287"/>
      <c r="C358" s="287"/>
      <c r="D358" s="284"/>
      <c r="E358" s="284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>
      <c r="A359" s="11"/>
      <c r="B359" s="287"/>
      <c r="C359" s="287"/>
      <c r="D359" s="284"/>
      <c r="E359" s="284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>
      <c r="A360" s="11"/>
      <c r="B360" s="287"/>
      <c r="C360" s="287"/>
      <c r="D360" s="284"/>
      <c r="E360" s="284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>
      <c r="A361" s="11"/>
      <c r="B361" s="287"/>
      <c r="C361" s="287"/>
      <c r="D361" s="284"/>
      <c r="E361" s="284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>
      <c r="A362" s="11"/>
      <c r="B362" s="287"/>
      <c r="C362" s="287"/>
      <c r="D362" s="284"/>
      <c r="E362" s="284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>
      <c r="A363" s="11"/>
      <c r="B363" s="287"/>
      <c r="C363" s="287"/>
      <c r="D363" s="284"/>
      <c r="E363" s="284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>
      <c r="A364" s="11"/>
      <c r="B364" s="287"/>
      <c r="C364" s="287"/>
      <c r="D364" s="284"/>
      <c r="E364" s="284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>
      <c r="A365" s="11"/>
      <c r="B365" s="287"/>
      <c r="C365" s="287"/>
      <c r="D365" s="284"/>
      <c r="E365" s="284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>
      <c r="A366" s="11"/>
      <c r="B366" s="287"/>
      <c r="C366" s="287"/>
      <c r="D366" s="284"/>
      <c r="E366" s="284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>
      <c r="A367" s="11"/>
      <c r="B367" s="287"/>
      <c r="C367" s="287"/>
      <c r="D367" s="284"/>
      <c r="E367" s="284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>
      <c r="A368" s="11"/>
      <c r="B368" s="287"/>
      <c r="C368" s="287"/>
      <c r="D368" s="284"/>
      <c r="E368" s="284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>
      <c r="A369" s="11"/>
      <c r="B369" s="287"/>
      <c r="C369" s="287"/>
      <c r="D369" s="284"/>
      <c r="E369" s="284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>
      <c r="A370" s="11"/>
      <c r="B370" s="287"/>
      <c r="C370" s="287"/>
      <c r="D370" s="284"/>
      <c r="E370" s="284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>
      <c r="A371" s="11"/>
      <c r="B371" s="287"/>
      <c r="C371" s="287"/>
      <c r="D371" s="284"/>
      <c r="E371" s="284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>
      <c r="A372" s="11"/>
      <c r="B372" s="287"/>
      <c r="C372" s="287"/>
      <c r="D372" s="284"/>
      <c r="E372" s="284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>
      <c r="A373" s="11"/>
      <c r="B373" s="287"/>
      <c r="C373" s="287"/>
      <c r="D373" s="284"/>
      <c r="E373" s="284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>
      <c r="A374" s="11"/>
      <c r="B374" s="287"/>
      <c r="C374" s="287"/>
      <c r="D374" s="284"/>
      <c r="E374" s="284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>
      <c r="A375" s="11"/>
      <c r="B375" s="287"/>
      <c r="C375" s="287"/>
      <c r="D375" s="284"/>
      <c r="E375" s="284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>
      <c r="A376" s="11"/>
      <c r="B376" s="287"/>
      <c r="C376" s="287"/>
      <c r="D376" s="284"/>
      <c r="E376" s="284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>
      <c r="A377" s="11"/>
      <c r="B377" s="287"/>
      <c r="C377" s="287"/>
      <c r="D377" s="284"/>
      <c r="E377" s="284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>
      <c r="A378" s="11"/>
      <c r="B378" s="287"/>
      <c r="C378" s="287"/>
      <c r="D378" s="284"/>
      <c r="E378" s="284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>
      <c r="A379" s="11"/>
      <c r="B379" s="287"/>
      <c r="C379" s="287"/>
      <c r="D379" s="284"/>
      <c r="E379" s="284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>
      <c r="A380" s="11"/>
      <c r="B380" s="287"/>
      <c r="C380" s="287"/>
      <c r="D380" s="284"/>
      <c r="E380" s="284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>
      <c r="A381" s="11"/>
      <c r="B381" s="287"/>
      <c r="C381" s="287"/>
      <c r="D381" s="284"/>
      <c r="E381" s="284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>
      <c r="A382" s="11"/>
      <c r="B382" s="287"/>
      <c r="C382" s="287"/>
      <c r="D382" s="284"/>
      <c r="E382" s="284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>
      <c r="A383" s="11"/>
      <c r="B383" s="287"/>
      <c r="C383" s="287"/>
      <c r="D383" s="284"/>
      <c r="E383" s="284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>
      <c r="A384" s="11"/>
      <c r="B384" s="287"/>
      <c r="C384" s="287"/>
      <c r="D384" s="284"/>
      <c r="E384" s="284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>
      <c r="A385" s="11"/>
      <c r="B385" s="287"/>
      <c r="C385" s="287"/>
      <c r="D385" s="284"/>
      <c r="E385" s="284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>
      <c r="A386" s="11"/>
      <c r="B386" s="287"/>
      <c r="C386" s="287"/>
      <c r="D386" s="284"/>
      <c r="E386" s="284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>
      <c r="A387" s="11"/>
      <c r="B387" s="287"/>
      <c r="C387" s="287"/>
      <c r="D387" s="284"/>
      <c r="E387" s="284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>
      <c r="A388" s="11"/>
      <c r="B388" s="287"/>
      <c r="C388" s="287"/>
      <c r="D388" s="284"/>
      <c r="E388" s="284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>
      <c r="A389" s="11"/>
      <c r="B389" s="287"/>
      <c r="C389" s="287"/>
      <c r="D389" s="284"/>
      <c r="E389" s="284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>
      <c r="A390" s="11"/>
      <c r="B390" s="287"/>
      <c r="C390" s="287"/>
      <c r="D390" s="284"/>
      <c r="E390" s="284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>
      <c r="A391" s="11"/>
      <c r="B391" s="287"/>
      <c r="C391" s="287"/>
      <c r="D391" s="284"/>
      <c r="E391" s="284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>
      <c r="A392" s="11"/>
      <c r="B392" s="287"/>
      <c r="C392" s="287"/>
      <c r="D392" s="284"/>
      <c r="E392" s="284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>
      <c r="A393" s="11"/>
      <c r="B393" s="287"/>
      <c r="C393" s="287"/>
      <c r="D393" s="284"/>
      <c r="E393" s="284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>
      <c r="A394" s="11"/>
      <c r="B394" s="287"/>
      <c r="C394" s="287"/>
      <c r="D394" s="284"/>
      <c r="E394" s="284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>
      <c r="A395" s="11"/>
      <c r="B395" s="287"/>
      <c r="C395" s="287"/>
      <c r="D395" s="284"/>
      <c r="E395" s="284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>
      <c r="A396" s="11"/>
      <c r="B396" s="287"/>
      <c r="C396" s="287"/>
      <c r="D396" s="284"/>
      <c r="E396" s="284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>
      <c r="A397" s="11"/>
      <c r="B397" s="287"/>
      <c r="C397" s="287"/>
      <c r="D397" s="284"/>
      <c r="E397" s="284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>
      <c r="A398" s="11"/>
      <c r="B398" s="287"/>
      <c r="C398" s="287"/>
      <c r="D398" s="284"/>
      <c r="E398" s="284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>
      <c r="A399" s="11"/>
      <c r="B399" s="287"/>
      <c r="C399" s="287"/>
      <c r="D399" s="284"/>
      <c r="E399" s="284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>
      <c r="A400" s="11"/>
      <c r="B400" s="287"/>
      <c r="C400" s="287"/>
      <c r="D400" s="284"/>
      <c r="E400" s="284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>
      <c r="A401" s="11"/>
      <c r="B401" s="287"/>
      <c r="C401" s="287"/>
      <c r="D401" s="284"/>
      <c r="E401" s="284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>
      <c r="A402" s="11"/>
      <c r="B402" s="287"/>
      <c r="C402" s="287"/>
      <c r="D402" s="284"/>
      <c r="E402" s="284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>
      <c r="A403" s="11"/>
      <c r="B403" s="287"/>
      <c r="C403" s="287"/>
      <c r="D403" s="284"/>
      <c r="E403" s="284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>
      <c r="A404" s="11"/>
      <c r="B404" s="287"/>
      <c r="C404" s="287"/>
      <c r="D404" s="284"/>
      <c r="E404" s="284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>
      <c r="A405" s="11"/>
      <c r="B405" s="287"/>
      <c r="C405" s="287"/>
      <c r="D405" s="284"/>
      <c r="E405" s="284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>
      <c r="A406" s="11"/>
      <c r="B406" s="287"/>
      <c r="C406" s="287"/>
      <c r="D406" s="284"/>
      <c r="E406" s="284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>
      <c r="A407" s="11"/>
      <c r="B407" s="287"/>
      <c r="C407" s="287"/>
      <c r="D407" s="284"/>
      <c r="E407" s="284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>
      <c r="A408" s="11"/>
      <c r="B408" s="287"/>
      <c r="C408" s="287"/>
      <c r="D408" s="284"/>
      <c r="E408" s="284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>
      <c r="A409" s="11"/>
      <c r="B409" s="287"/>
      <c r="C409" s="287"/>
      <c r="D409" s="284"/>
      <c r="E409" s="284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>
      <c r="A410" s="11"/>
      <c r="B410" s="287"/>
      <c r="C410" s="287"/>
      <c r="D410" s="284"/>
      <c r="E410" s="284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>
      <c r="A411" s="11"/>
      <c r="B411" s="287"/>
      <c r="C411" s="287"/>
      <c r="D411" s="284"/>
      <c r="E411" s="284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>
      <c r="A412" s="11"/>
      <c r="B412" s="287"/>
      <c r="C412" s="287"/>
      <c r="D412" s="284"/>
      <c r="E412" s="284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>
      <c r="A413" s="11"/>
      <c r="B413" s="287"/>
      <c r="C413" s="287"/>
      <c r="D413" s="284"/>
      <c r="E413" s="284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>
      <c r="A414" s="11"/>
      <c r="B414" s="287"/>
      <c r="C414" s="287"/>
      <c r="D414" s="284"/>
      <c r="E414" s="284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>
      <c r="A415" s="11"/>
      <c r="B415" s="287"/>
      <c r="C415" s="287"/>
      <c r="D415" s="284"/>
      <c r="E415" s="284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>
      <c r="A416" s="11"/>
      <c r="B416" s="287"/>
      <c r="C416" s="287"/>
      <c r="D416" s="284"/>
      <c r="E416" s="284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>
      <c r="A417" s="11"/>
      <c r="B417" s="287"/>
      <c r="C417" s="287"/>
      <c r="D417" s="284"/>
      <c r="E417" s="284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>
      <c r="A418" s="11"/>
      <c r="B418" s="287"/>
      <c r="C418" s="287"/>
      <c r="D418" s="284"/>
      <c r="E418" s="284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>
      <c r="A419" s="11"/>
      <c r="B419" s="287"/>
      <c r="C419" s="287"/>
      <c r="D419" s="284"/>
      <c r="E419" s="284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>
      <c r="A420" s="11"/>
      <c r="B420" s="287"/>
      <c r="C420" s="287"/>
      <c r="D420" s="284"/>
      <c r="E420" s="284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>
      <c r="A421" s="11"/>
      <c r="B421" s="287"/>
      <c r="C421" s="287"/>
      <c r="D421" s="284"/>
      <c r="E421" s="284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>
      <c r="A422" s="11"/>
      <c r="B422" s="287"/>
      <c r="C422" s="287"/>
      <c r="D422" s="284"/>
      <c r="E422" s="284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>
      <c r="A423" s="11"/>
      <c r="B423" s="287"/>
      <c r="C423" s="287"/>
      <c r="D423" s="284"/>
      <c r="E423" s="284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>
      <c r="A424" s="11"/>
      <c r="B424" s="287"/>
      <c r="C424" s="287"/>
      <c r="D424" s="284"/>
      <c r="E424" s="284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>
      <c r="A425" s="11"/>
      <c r="B425" s="287"/>
      <c r="C425" s="287"/>
      <c r="D425" s="284"/>
      <c r="E425" s="284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>
      <c r="A426" s="11"/>
      <c r="B426" s="287"/>
      <c r="C426" s="287"/>
      <c r="D426" s="284"/>
      <c r="E426" s="284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>
      <c r="A427" s="11"/>
      <c r="B427" s="287"/>
      <c r="C427" s="287"/>
      <c r="D427" s="284"/>
      <c r="E427" s="284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>
      <c r="A428" s="11"/>
      <c r="B428" s="287"/>
      <c r="C428" s="287"/>
      <c r="D428" s="284"/>
      <c r="E428" s="284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>
      <c r="A429" s="11"/>
      <c r="B429" s="287"/>
      <c r="C429" s="287"/>
      <c r="D429" s="284"/>
      <c r="E429" s="284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>
      <c r="A430" s="11"/>
      <c r="B430" s="287"/>
      <c r="C430" s="287"/>
      <c r="D430" s="284"/>
      <c r="E430" s="284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>
      <c r="A431" s="11"/>
      <c r="B431" s="287"/>
      <c r="C431" s="287"/>
      <c r="D431" s="284"/>
      <c r="E431" s="284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>
      <c r="A432" s="11"/>
      <c r="B432" s="287"/>
      <c r="C432" s="287"/>
      <c r="D432" s="284"/>
      <c r="E432" s="284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>
      <c r="A433" s="11"/>
      <c r="B433" s="287"/>
      <c r="C433" s="287"/>
      <c r="D433" s="284"/>
      <c r="E433" s="284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>
      <c r="A434" s="11"/>
      <c r="B434" s="287"/>
      <c r="C434" s="287"/>
      <c r="D434" s="284"/>
      <c r="E434" s="284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>
      <c r="A435" s="11"/>
      <c r="B435" s="287"/>
      <c r="C435" s="287"/>
      <c r="D435" s="284"/>
      <c r="E435" s="284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>
      <c r="A436" s="11"/>
      <c r="B436" s="287"/>
      <c r="C436" s="287"/>
      <c r="D436" s="284"/>
      <c r="E436" s="284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>
      <c r="A437" s="11"/>
      <c r="B437" s="287"/>
      <c r="C437" s="287"/>
      <c r="D437" s="284"/>
      <c r="E437" s="284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>
      <c r="A438" s="11"/>
      <c r="B438" s="287"/>
      <c r="C438" s="287"/>
      <c r="D438" s="284"/>
      <c r="E438" s="284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>
      <c r="A439" s="11"/>
      <c r="B439" s="287"/>
      <c r="C439" s="287"/>
      <c r="D439" s="284"/>
      <c r="E439" s="284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>
      <c r="A440" s="11"/>
      <c r="B440" s="287"/>
      <c r="C440" s="287"/>
      <c r="D440" s="284"/>
      <c r="E440" s="284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>
      <c r="A441" s="11"/>
      <c r="B441" s="287"/>
      <c r="C441" s="287"/>
      <c r="D441" s="284"/>
      <c r="E441" s="284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>
      <c r="A442" s="11"/>
      <c r="B442" s="287"/>
      <c r="C442" s="287"/>
      <c r="D442" s="284"/>
      <c r="E442" s="284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>
      <c r="A443" s="11"/>
      <c r="B443" s="287"/>
      <c r="C443" s="287"/>
      <c r="D443" s="284"/>
      <c r="E443" s="284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>
      <c r="A444" s="11"/>
      <c r="B444" s="287"/>
      <c r="C444" s="287"/>
      <c r="D444" s="284"/>
      <c r="E444" s="284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>
      <c r="A445" s="11"/>
      <c r="B445" s="287"/>
      <c r="C445" s="287"/>
      <c r="D445" s="284"/>
      <c r="E445" s="284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>
      <c r="A446" s="11"/>
      <c r="B446" s="287"/>
      <c r="C446" s="287"/>
      <c r="D446" s="284"/>
      <c r="E446" s="284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>
      <c r="A447" s="11"/>
      <c r="B447" s="287"/>
      <c r="C447" s="287"/>
      <c r="D447" s="284"/>
      <c r="E447" s="284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>
      <c r="A448" s="11"/>
      <c r="B448" s="287"/>
      <c r="C448" s="287"/>
      <c r="D448" s="284"/>
      <c r="E448" s="284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>
      <c r="A449" s="11"/>
      <c r="B449" s="287"/>
      <c r="C449" s="287"/>
      <c r="D449" s="284"/>
      <c r="E449" s="284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>
      <c r="A450" s="11"/>
      <c r="B450" s="287"/>
      <c r="C450" s="287"/>
      <c r="D450" s="284"/>
      <c r="E450" s="284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>
      <c r="A451" s="11"/>
      <c r="B451" s="287"/>
      <c r="C451" s="287"/>
      <c r="D451" s="284"/>
      <c r="E451" s="284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>
      <c r="A452" s="11"/>
      <c r="B452" s="287"/>
      <c r="C452" s="287"/>
      <c r="D452" s="284"/>
      <c r="E452" s="284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>
      <c r="A453" s="11"/>
      <c r="B453" s="287"/>
      <c r="C453" s="287"/>
      <c r="D453" s="284"/>
      <c r="E453" s="284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>
      <c r="A454" s="11"/>
      <c r="B454" s="287"/>
      <c r="C454" s="287"/>
      <c r="D454" s="284"/>
      <c r="E454" s="284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>
      <c r="A455" s="11"/>
      <c r="B455" s="287"/>
      <c r="C455" s="287"/>
      <c r="D455" s="284"/>
      <c r="E455" s="284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>
      <c r="A456" s="11"/>
      <c r="B456" s="287"/>
      <c r="C456" s="287"/>
      <c r="D456" s="284"/>
      <c r="E456" s="284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>
      <c r="A457" s="11"/>
      <c r="B457" s="287"/>
      <c r="C457" s="287"/>
      <c r="D457" s="284"/>
      <c r="E457" s="284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>
      <c r="A458" s="11"/>
      <c r="B458" s="287"/>
      <c r="C458" s="287"/>
      <c r="D458" s="284"/>
      <c r="E458" s="284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>
      <c r="A459" s="11"/>
      <c r="B459" s="287"/>
      <c r="C459" s="287"/>
      <c r="D459" s="284"/>
      <c r="E459" s="284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>
      <c r="A460" s="11"/>
      <c r="B460" s="287"/>
      <c r="C460" s="287"/>
      <c r="D460" s="284"/>
      <c r="E460" s="284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>
      <c r="A461" s="11"/>
      <c r="B461" s="287"/>
      <c r="C461" s="287"/>
      <c r="D461" s="284"/>
      <c r="E461" s="284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>
      <c r="A462" s="11"/>
      <c r="B462" s="287"/>
      <c r="C462" s="287"/>
      <c r="D462" s="284"/>
      <c r="E462" s="284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>
      <c r="A463" s="11"/>
      <c r="B463" s="287"/>
      <c r="C463" s="287"/>
      <c r="D463" s="284"/>
      <c r="E463" s="284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>
      <c r="A464" s="11"/>
      <c r="B464" s="287"/>
      <c r="C464" s="287"/>
      <c r="D464" s="284"/>
      <c r="E464" s="284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>
      <c r="A465" s="11"/>
      <c r="B465" s="287"/>
      <c r="C465" s="287"/>
      <c r="D465" s="284"/>
      <c r="E465" s="284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>
      <c r="A466" s="11"/>
      <c r="B466" s="287"/>
      <c r="C466" s="287"/>
      <c r="D466" s="284"/>
      <c r="E466" s="284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>
      <c r="A467" s="11"/>
      <c r="B467" s="287"/>
      <c r="C467" s="287"/>
      <c r="D467" s="284"/>
      <c r="E467" s="284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>
      <c r="A468" s="11"/>
      <c r="B468" s="287"/>
      <c r="C468" s="287"/>
      <c r="D468" s="284"/>
      <c r="E468" s="284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>
      <c r="A469" s="11"/>
      <c r="B469" s="287"/>
      <c r="C469" s="287"/>
      <c r="D469" s="284"/>
      <c r="E469" s="284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>
      <c r="A470" s="11"/>
      <c r="B470" s="287"/>
      <c r="C470" s="287"/>
      <c r="D470" s="284"/>
      <c r="E470" s="284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>
      <c r="A471" s="11"/>
      <c r="B471" s="287"/>
      <c r="C471" s="287"/>
      <c r="D471" s="284"/>
      <c r="E471" s="284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>
      <c r="A472" s="11"/>
      <c r="B472" s="287"/>
      <c r="C472" s="287"/>
      <c r="D472" s="284"/>
      <c r="E472" s="284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>
      <c r="A473" s="11"/>
      <c r="B473" s="287"/>
      <c r="C473" s="287"/>
      <c r="D473" s="284"/>
      <c r="E473" s="284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>
      <c r="A474" s="11"/>
      <c r="B474" s="287"/>
      <c r="C474" s="287"/>
      <c r="D474" s="284"/>
      <c r="E474" s="284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>
      <c r="A475" s="11"/>
      <c r="B475" s="287"/>
      <c r="C475" s="287"/>
      <c r="D475" s="284"/>
      <c r="E475" s="284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>
      <c r="A476" s="11"/>
      <c r="B476" s="287"/>
      <c r="C476" s="287"/>
      <c r="D476" s="284"/>
      <c r="E476" s="284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>
      <c r="A477" s="11"/>
      <c r="B477" s="287"/>
      <c r="C477" s="287"/>
      <c r="D477" s="284"/>
      <c r="E477" s="284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>
      <c r="A478" s="11"/>
      <c r="B478" s="287"/>
      <c r="C478" s="287"/>
      <c r="D478" s="284"/>
      <c r="E478" s="284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>
      <c r="A479" s="11"/>
      <c r="B479" s="287"/>
      <c r="C479" s="287"/>
      <c r="D479" s="284"/>
      <c r="E479" s="284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>
      <c r="A480" s="11"/>
      <c r="B480" s="287"/>
      <c r="C480" s="287"/>
      <c r="D480" s="284"/>
      <c r="E480" s="284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>
      <c r="A481" s="11"/>
      <c r="B481" s="287"/>
      <c r="C481" s="287"/>
      <c r="D481" s="284"/>
      <c r="E481" s="284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>
      <c r="A482" s="11"/>
      <c r="B482" s="287"/>
      <c r="C482" s="287"/>
      <c r="D482" s="284"/>
      <c r="E482" s="284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>
      <c r="A483" s="11"/>
      <c r="B483" s="287"/>
      <c r="C483" s="287"/>
      <c r="D483" s="284"/>
      <c r="E483" s="284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>
      <c r="A484" s="11"/>
      <c r="B484" s="287"/>
      <c r="C484" s="287"/>
      <c r="D484" s="284"/>
      <c r="E484" s="284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>
      <c r="A485" s="11"/>
      <c r="B485" s="287"/>
      <c r="C485" s="287"/>
      <c r="D485" s="284"/>
      <c r="E485" s="284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>
      <c r="A486" s="11"/>
      <c r="B486" s="287"/>
      <c r="C486" s="287"/>
      <c r="D486" s="284"/>
      <c r="E486" s="284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>
      <c r="A487" s="11"/>
      <c r="B487" s="287"/>
      <c r="C487" s="287"/>
      <c r="D487" s="284"/>
      <c r="E487" s="284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>
      <c r="A488" s="11"/>
      <c r="B488" s="287"/>
      <c r="C488" s="287"/>
      <c r="D488" s="284"/>
      <c r="E488" s="284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>
      <c r="A489" s="11"/>
      <c r="B489" s="287"/>
      <c r="C489" s="287"/>
      <c r="D489" s="284"/>
      <c r="E489" s="284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>
      <c r="A490" s="11"/>
      <c r="B490" s="287"/>
      <c r="C490" s="287"/>
      <c r="D490" s="284"/>
      <c r="E490" s="284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>
      <c r="A491" s="11"/>
      <c r="B491" s="287"/>
      <c r="C491" s="287"/>
      <c r="D491" s="284"/>
      <c r="E491" s="284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>
      <c r="A492" s="11"/>
      <c r="B492" s="287"/>
      <c r="C492" s="287"/>
      <c r="D492" s="284"/>
      <c r="E492" s="284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>
      <c r="A493" s="11"/>
      <c r="B493" s="287"/>
      <c r="C493" s="287"/>
      <c r="D493" s="284"/>
      <c r="E493" s="284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>
      <c r="A494" s="11"/>
      <c r="B494" s="287"/>
      <c r="C494" s="287"/>
      <c r="D494" s="284"/>
      <c r="E494" s="284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>
      <c r="A495" s="11"/>
      <c r="B495" s="287"/>
      <c r="C495" s="287"/>
      <c r="D495" s="284"/>
      <c r="E495" s="284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>
      <c r="A496" s="11"/>
      <c r="B496" s="287"/>
      <c r="C496" s="287"/>
      <c r="D496" s="284"/>
      <c r="E496" s="284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>
      <c r="A497" s="11"/>
      <c r="B497" s="287"/>
      <c r="C497" s="287"/>
      <c r="D497" s="284"/>
      <c r="E497" s="284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>
      <c r="A498" s="11"/>
      <c r="B498" s="287"/>
      <c r="C498" s="287"/>
      <c r="D498" s="284"/>
      <c r="E498" s="284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>
      <c r="A499" s="11"/>
      <c r="B499" s="287"/>
      <c r="C499" s="287"/>
      <c r="D499" s="284"/>
      <c r="E499" s="284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>
      <c r="A500" s="11"/>
      <c r="B500" s="287"/>
      <c r="C500" s="287"/>
      <c r="D500" s="284"/>
      <c r="E500" s="284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>
      <c r="A501" s="11"/>
      <c r="B501" s="287"/>
      <c r="C501" s="287"/>
      <c r="D501" s="284"/>
      <c r="E501" s="284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>
      <c r="A502" s="11"/>
      <c r="B502" s="287"/>
      <c r="C502" s="287"/>
      <c r="D502" s="284"/>
      <c r="E502" s="284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>
      <c r="A503" s="11"/>
      <c r="B503" s="287"/>
      <c r="C503" s="287"/>
      <c r="D503" s="284"/>
      <c r="E503" s="284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>
      <c r="A504" s="11"/>
      <c r="B504" s="287"/>
      <c r="C504" s="287"/>
      <c r="D504" s="284"/>
      <c r="E504" s="284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>
      <c r="A505" s="11"/>
      <c r="B505" s="287"/>
      <c r="C505" s="287"/>
      <c r="D505" s="284"/>
      <c r="E505" s="284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>
      <c r="A506" s="11"/>
      <c r="B506" s="287"/>
      <c r="C506" s="287"/>
      <c r="D506" s="284"/>
      <c r="E506" s="284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>
      <c r="A507" s="11"/>
      <c r="B507" s="287"/>
      <c r="C507" s="287"/>
      <c r="D507" s="284"/>
      <c r="E507" s="284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>
      <c r="A508" s="11"/>
      <c r="B508" s="287"/>
      <c r="C508" s="287"/>
      <c r="D508" s="284"/>
      <c r="E508" s="284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>
      <c r="A509" s="11"/>
      <c r="B509" s="287"/>
      <c r="C509" s="287"/>
      <c r="D509" s="284"/>
      <c r="E509" s="284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>
      <c r="A510" s="11"/>
      <c r="B510" s="287"/>
      <c r="C510" s="287"/>
      <c r="D510" s="284"/>
      <c r="E510" s="284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>
      <c r="A511" s="11"/>
      <c r="B511" s="287"/>
      <c r="C511" s="287"/>
      <c r="D511" s="284"/>
      <c r="E511" s="284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>
      <c r="A512" s="11"/>
      <c r="B512" s="287"/>
      <c r="C512" s="287"/>
      <c r="D512" s="284"/>
      <c r="E512" s="284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>
      <c r="A513" s="11"/>
      <c r="B513" s="287"/>
      <c r="C513" s="287"/>
      <c r="D513" s="284"/>
      <c r="E513" s="284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>
      <c r="A514" s="11"/>
      <c r="B514" s="287"/>
      <c r="C514" s="287"/>
      <c r="D514" s="284"/>
      <c r="E514" s="284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>
      <c r="A515" s="11"/>
      <c r="B515" s="287"/>
      <c r="C515" s="287"/>
      <c r="D515" s="284"/>
      <c r="E515" s="284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>
      <c r="A516" s="11"/>
      <c r="B516" s="287"/>
      <c r="C516" s="287"/>
      <c r="D516" s="284"/>
      <c r="E516" s="284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>
      <c r="A517" s="11"/>
      <c r="B517" s="287"/>
      <c r="C517" s="287"/>
      <c r="D517" s="284"/>
      <c r="E517" s="284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>
      <c r="A518" s="11"/>
      <c r="B518" s="287"/>
      <c r="C518" s="287"/>
      <c r="D518" s="284"/>
      <c r="E518" s="284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>
      <c r="A519" s="11"/>
      <c r="B519" s="287"/>
      <c r="C519" s="287"/>
      <c r="D519" s="284"/>
      <c r="E519" s="284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>
      <c r="A520" s="11"/>
      <c r="B520" s="287"/>
      <c r="C520" s="287"/>
      <c r="D520" s="284"/>
      <c r="E520" s="284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>
      <c r="A521" s="11"/>
      <c r="B521" s="287"/>
      <c r="C521" s="287"/>
      <c r="D521" s="284"/>
      <c r="E521" s="284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>
      <c r="A522" s="11"/>
      <c r="B522" s="287"/>
      <c r="C522" s="287"/>
      <c r="D522" s="284"/>
      <c r="E522" s="284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>
      <c r="A523" s="11"/>
      <c r="B523" s="287"/>
      <c r="C523" s="287"/>
      <c r="D523" s="284"/>
      <c r="E523" s="284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>
      <c r="A524" s="11"/>
      <c r="B524" s="287"/>
      <c r="C524" s="287"/>
      <c r="D524" s="284"/>
      <c r="E524" s="284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>
      <c r="A525" s="11"/>
      <c r="B525" s="287"/>
      <c r="C525" s="287"/>
      <c r="D525" s="284"/>
      <c r="E525" s="284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>
      <c r="A526" s="11"/>
      <c r="B526" s="287"/>
      <c r="C526" s="287"/>
      <c r="D526" s="284"/>
      <c r="E526" s="284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>
      <c r="A527" s="11"/>
      <c r="B527" s="287"/>
      <c r="C527" s="287"/>
      <c r="D527" s="284"/>
      <c r="E527" s="284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>
      <c r="A528" s="11"/>
      <c r="B528" s="287"/>
      <c r="C528" s="287"/>
      <c r="D528" s="284"/>
      <c r="E528" s="284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>
      <c r="A529" s="11"/>
      <c r="B529" s="287"/>
      <c r="C529" s="287"/>
      <c r="D529" s="284"/>
      <c r="E529" s="284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>
      <c r="A530" s="11"/>
      <c r="B530" s="287"/>
      <c r="C530" s="287"/>
      <c r="D530" s="284"/>
      <c r="E530" s="284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>
      <c r="A531" s="11"/>
      <c r="B531" s="287"/>
      <c r="C531" s="287"/>
      <c r="D531" s="284"/>
      <c r="E531" s="284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>
      <c r="A532" s="11"/>
      <c r="B532" s="287"/>
      <c r="C532" s="287"/>
      <c r="D532" s="284"/>
      <c r="E532" s="284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>
      <c r="A533" s="11"/>
      <c r="B533" s="287"/>
      <c r="C533" s="287"/>
      <c r="D533" s="284"/>
      <c r="E533" s="284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>
      <c r="A534" s="11"/>
      <c r="B534" s="287"/>
      <c r="C534" s="287"/>
      <c r="D534" s="284"/>
      <c r="E534" s="284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>
      <c r="A535" s="11"/>
      <c r="B535" s="287"/>
      <c r="C535" s="287"/>
      <c r="D535" s="284"/>
      <c r="E535" s="284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>
      <c r="A536" s="11"/>
      <c r="B536" s="287"/>
      <c r="C536" s="287"/>
      <c r="D536" s="284"/>
      <c r="E536" s="284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>
      <c r="A537" s="11"/>
      <c r="B537" s="287"/>
      <c r="C537" s="287"/>
      <c r="D537" s="284"/>
      <c r="E537" s="284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>
      <c r="A538" s="11"/>
      <c r="B538" s="287"/>
      <c r="C538" s="287"/>
      <c r="D538" s="284"/>
      <c r="E538" s="284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>
      <c r="A539" s="11"/>
      <c r="B539" s="287"/>
      <c r="C539" s="287"/>
      <c r="D539" s="284"/>
      <c r="E539" s="284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>
      <c r="A540" s="11"/>
      <c r="B540" s="287"/>
      <c r="C540" s="287"/>
      <c r="D540" s="284"/>
      <c r="E540" s="284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>
      <c r="A541" s="11"/>
      <c r="B541" s="287"/>
      <c r="C541" s="287"/>
      <c r="D541" s="284"/>
      <c r="E541" s="284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>
      <c r="A542" s="11"/>
      <c r="B542" s="287"/>
      <c r="C542" s="287"/>
      <c r="D542" s="284"/>
      <c r="E542" s="284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>
      <c r="A543" s="11"/>
      <c r="B543" s="287"/>
      <c r="C543" s="287"/>
      <c r="D543" s="284"/>
      <c r="E543" s="284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>
      <c r="A544" s="11"/>
      <c r="B544" s="287"/>
      <c r="C544" s="287"/>
      <c r="D544" s="284"/>
      <c r="E544" s="284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>
      <c r="A545" s="11"/>
      <c r="B545" s="287"/>
      <c r="C545" s="287"/>
      <c r="D545" s="284"/>
      <c r="E545" s="284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>
      <c r="A546" s="11"/>
      <c r="B546" s="287"/>
      <c r="C546" s="287"/>
      <c r="D546" s="284"/>
      <c r="E546" s="284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>
      <c r="A547" s="11"/>
      <c r="B547" s="287"/>
      <c r="C547" s="287"/>
      <c r="D547" s="284"/>
      <c r="E547" s="284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>
      <c r="A548" s="11"/>
      <c r="B548" s="287"/>
      <c r="C548" s="287"/>
      <c r="D548" s="284"/>
      <c r="E548" s="284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>
      <c r="A549" s="11"/>
      <c r="B549" s="287"/>
      <c r="C549" s="287"/>
      <c r="D549" s="284"/>
      <c r="E549" s="284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>
      <c r="A550" s="11"/>
      <c r="B550" s="287"/>
      <c r="C550" s="287"/>
      <c r="D550" s="284"/>
      <c r="E550" s="284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>
      <c r="A551" s="11"/>
      <c r="B551" s="287"/>
      <c r="C551" s="287"/>
      <c r="D551" s="284"/>
      <c r="E551" s="284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>
      <c r="A552" s="11"/>
      <c r="B552" s="287"/>
      <c r="C552" s="287"/>
      <c r="D552" s="284"/>
      <c r="E552" s="284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>
      <c r="A553" s="11"/>
      <c r="B553" s="287"/>
      <c r="C553" s="287"/>
      <c r="D553" s="284"/>
      <c r="E553" s="284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>
      <c r="A554" s="11"/>
      <c r="B554" s="287"/>
      <c r="C554" s="287"/>
      <c r="D554" s="284"/>
      <c r="E554" s="284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>
      <c r="A555" s="11"/>
      <c r="B555" s="287"/>
      <c r="C555" s="287"/>
      <c r="D555" s="284"/>
      <c r="E555" s="284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>
      <c r="A556" s="11"/>
      <c r="B556" s="287"/>
      <c r="C556" s="287"/>
      <c r="D556" s="284"/>
      <c r="E556" s="284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>
      <c r="A557" s="11"/>
      <c r="B557" s="287"/>
      <c r="C557" s="287"/>
      <c r="D557" s="284"/>
      <c r="E557" s="284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>
      <c r="A558" s="11"/>
      <c r="B558" s="287"/>
      <c r="C558" s="287"/>
      <c r="D558" s="284"/>
      <c r="E558" s="284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>
      <c r="A559" s="11"/>
      <c r="B559" s="287"/>
      <c r="C559" s="287"/>
      <c r="D559" s="284"/>
      <c r="E559" s="284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>
      <c r="A560" s="11"/>
      <c r="B560" s="287"/>
      <c r="C560" s="287"/>
      <c r="D560" s="284"/>
      <c r="E560" s="284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>
      <c r="A561" s="11"/>
      <c r="B561" s="287"/>
      <c r="C561" s="287"/>
      <c r="D561" s="284"/>
      <c r="E561" s="284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>
      <c r="A562" s="11"/>
      <c r="B562" s="287"/>
      <c r="C562" s="287"/>
      <c r="D562" s="284"/>
      <c r="E562" s="284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>
      <c r="A563" s="11"/>
      <c r="B563" s="287"/>
      <c r="C563" s="287"/>
      <c r="D563" s="284"/>
      <c r="E563" s="284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>
      <c r="A564" s="11"/>
      <c r="B564" s="287"/>
      <c r="C564" s="287"/>
      <c r="D564" s="284"/>
      <c r="E564" s="284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>
      <c r="A565" s="11"/>
      <c r="B565" s="287"/>
      <c r="C565" s="287"/>
      <c r="D565" s="284"/>
      <c r="E565" s="284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>
      <c r="A566" s="11"/>
      <c r="B566" s="287"/>
      <c r="C566" s="287"/>
      <c r="D566" s="284"/>
      <c r="E566" s="284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>
      <c r="A567" s="11"/>
      <c r="B567" s="287"/>
      <c r="C567" s="287"/>
      <c r="D567" s="284"/>
      <c r="E567" s="284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>
      <c r="A568" s="11"/>
      <c r="B568" s="287"/>
      <c r="C568" s="287"/>
      <c r="D568" s="284"/>
      <c r="E568" s="284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>
      <c r="A569" s="11"/>
      <c r="B569" s="287"/>
      <c r="C569" s="287"/>
      <c r="D569" s="284"/>
      <c r="E569" s="284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>
      <c r="A570" s="11"/>
      <c r="B570" s="287"/>
      <c r="C570" s="287"/>
      <c r="D570" s="284"/>
      <c r="E570" s="284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>
      <c r="A571" s="11"/>
      <c r="B571" s="287"/>
      <c r="C571" s="287"/>
      <c r="D571" s="284"/>
      <c r="E571" s="284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>
      <c r="A572" s="11"/>
      <c r="B572" s="287"/>
      <c r="C572" s="287"/>
      <c r="D572" s="284"/>
      <c r="E572" s="284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>
      <c r="A573" s="11"/>
      <c r="B573" s="287"/>
      <c r="C573" s="287"/>
      <c r="D573" s="284"/>
      <c r="E573" s="284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>
      <c r="A574" s="11"/>
      <c r="B574" s="287"/>
      <c r="C574" s="287"/>
      <c r="D574" s="284"/>
      <c r="E574" s="284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>
      <c r="A575" s="11"/>
      <c r="B575" s="287"/>
      <c r="C575" s="287"/>
      <c r="D575" s="284"/>
      <c r="E575" s="284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>
      <c r="A576" s="11"/>
      <c r="B576" s="287"/>
      <c r="C576" s="287"/>
      <c r="D576" s="284"/>
      <c r="E576" s="284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>
      <c r="A577" s="11"/>
      <c r="B577" s="287"/>
      <c r="C577" s="287"/>
      <c r="D577" s="284"/>
      <c r="E577" s="284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>
      <c r="A578" s="11"/>
      <c r="B578" s="287"/>
      <c r="C578" s="287"/>
      <c r="D578" s="284"/>
      <c r="E578" s="284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>
      <c r="A579" s="11"/>
      <c r="B579" s="287"/>
      <c r="C579" s="287"/>
      <c r="D579" s="284"/>
      <c r="E579" s="284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>
      <c r="A580" s="11"/>
      <c r="B580" s="287"/>
      <c r="C580" s="287"/>
      <c r="D580" s="284"/>
      <c r="E580" s="284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>
      <c r="A581" s="11"/>
      <c r="B581" s="287"/>
      <c r="C581" s="287"/>
      <c r="D581" s="284"/>
      <c r="E581" s="284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>
      <c r="A582" s="11"/>
      <c r="B582" s="287"/>
      <c r="C582" s="287"/>
      <c r="D582" s="284"/>
      <c r="E582" s="284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>
      <c r="A583" s="11"/>
      <c r="B583" s="287"/>
      <c r="C583" s="287"/>
      <c r="D583" s="284"/>
      <c r="E583" s="284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>
      <c r="A584" s="11"/>
      <c r="B584" s="287"/>
      <c r="C584" s="287"/>
      <c r="D584" s="284"/>
      <c r="E584" s="284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>
      <c r="A585" s="11"/>
      <c r="B585" s="287"/>
      <c r="C585" s="287"/>
      <c r="D585" s="284"/>
      <c r="E585" s="284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>
      <c r="A586" s="11"/>
      <c r="B586" s="287"/>
      <c r="C586" s="287"/>
      <c r="D586" s="284"/>
      <c r="E586" s="284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>
      <c r="A587" s="11"/>
      <c r="B587" s="287"/>
      <c r="C587" s="287"/>
      <c r="D587" s="284"/>
      <c r="E587" s="284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>
      <c r="A588" s="11"/>
      <c r="B588" s="287"/>
      <c r="C588" s="287"/>
      <c r="D588" s="284"/>
      <c r="E588" s="284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>
      <c r="A589" s="11"/>
      <c r="B589" s="287"/>
      <c r="C589" s="287"/>
      <c r="D589" s="284"/>
      <c r="E589" s="284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>
      <c r="A590" s="11"/>
      <c r="B590" s="287"/>
      <c r="C590" s="287"/>
      <c r="D590" s="284"/>
      <c r="E590" s="284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>
      <c r="A591" s="11"/>
      <c r="B591" s="287"/>
      <c r="C591" s="287"/>
      <c r="D591" s="284"/>
      <c r="E591" s="284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>
      <c r="A592" s="11"/>
      <c r="B592" s="287"/>
      <c r="C592" s="287"/>
      <c r="D592" s="284"/>
      <c r="E592" s="284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>
      <c r="A593" s="11"/>
      <c r="B593" s="287"/>
      <c r="C593" s="287"/>
      <c r="D593" s="284"/>
      <c r="E593" s="284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>
      <c r="A594" s="11"/>
      <c r="B594" s="287"/>
      <c r="C594" s="287"/>
      <c r="D594" s="284"/>
      <c r="E594" s="284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>
      <c r="A595" s="11"/>
      <c r="B595" s="287"/>
      <c r="C595" s="287"/>
      <c r="D595" s="284"/>
      <c r="E595" s="284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>
      <c r="A596" s="11"/>
      <c r="B596" s="287"/>
      <c r="C596" s="287"/>
      <c r="D596" s="284"/>
      <c r="E596" s="284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>
      <c r="A597" s="11"/>
      <c r="B597" s="287"/>
      <c r="C597" s="287"/>
      <c r="D597" s="284"/>
      <c r="E597" s="284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>
      <c r="A598" s="11"/>
      <c r="B598" s="287"/>
      <c r="C598" s="287"/>
      <c r="D598" s="284"/>
      <c r="E598" s="284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>
      <c r="A599" s="11"/>
      <c r="B599" s="287"/>
      <c r="C599" s="287"/>
      <c r="D599" s="284"/>
      <c r="E599" s="284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>
      <c r="A600" s="11"/>
      <c r="B600" s="287"/>
      <c r="C600" s="287"/>
      <c r="D600" s="284"/>
      <c r="E600" s="284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>
      <c r="A601" s="11"/>
      <c r="B601" s="287"/>
      <c r="C601" s="287"/>
      <c r="D601" s="284"/>
      <c r="E601" s="284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>
      <c r="A602" s="11"/>
      <c r="B602" s="287"/>
      <c r="C602" s="287"/>
      <c r="D602" s="284"/>
      <c r="E602" s="284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>
      <c r="A603" s="11"/>
      <c r="B603" s="287"/>
      <c r="C603" s="287"/>
      <c r="D603" s="284"/>
      <c r="E603" s="284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>
      <c r="A604" s="11"/>
      <c r="B604" s="287"/>
      <c r="C604" s="287"/>
      <c r="D604" s="284"/>
      <c r="E604" s="284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>
      <c r="A605" s="11"/>
      <c r="B605" s="287"/>
      <c r="C605" s="287"/>
      <c r="D605" s="284"/>
      <c r="E605" s="284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>
      <c r="A606" s="11"/>
      <c r="B606" s="287"/>
      <c r="C606" s="287"/>
      <c r="D606" s="284"/>
      <c r="E606" s="284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>
      <c r="A607" s="11"/>
      <c r="B607" s="287"/>
      <c r="C607" s="287"/>
      <c r="D607" s="284"/>
      <c r="E607" s="284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>
      <c r="A608" s="11"/>
      <c r="B608" s="287"/>
      <c r="C608" s="287"/>
      <c r="D608" s="284"/>
      <c r="E608" s="284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>
      <c r="A609" s="11"/>
      <c r="B609" s="287"/>
      <c r="C609" s="287"/>
      <c r="D609" s="284"/>
      <c r="E609" s="284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>
      <c r="A610" s="11"/>
      <c r="B610" s="287"/>
      <c r="C610" s="287"/>
      <c r="D610" s="284"/>
      <c r="E610" s="284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>
      <c r="A611" s="11"/>
      <c r="B611" s="287"/>
      <c r="C611" s="287"/>
      <c r="D611" s="284"/>
      <c r="E611" s="284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>
      <c r="A612" s="11"/>
      <c r="B612" s="287"/>
      <c r="C612" s="287"/>
      <c r="D612" s="284"/>
      <c r="E612" s="284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>
      <c r="A613" s="11"/>
      <c r="B613" s="287"/>
      <c r="C613" s="287"/>
      <c r="D613" s="284"/>
      <c r="E613" s="284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>
      <c r="A614" s="11"/>
      <c r="B614" s="287"/>
      <c r="C614" s="287"/>
      <c r="D614" s="284"/>
      <c r="E614" s="284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>
      <c r="A615" s="11"/>
      <c r="B615" s="287"/>
      <c r="C615" s="287"/>
      <c r="D615" s="284"/>
      <c r="E615" s="284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>
      <c r="A616" s="11"/>
      <c r="B616" s="287"/>
      <c r="C616" s="287"/>
      <c r="D616" s="284"/>
      <c r="E616" s="284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>
      <c r="A617" s="11"/>
      <c r="B617" s="287"/>
      <c r="C617" s="287"/>
      <c r="D617" s="284"/>
      <c r="E617" s="284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>
      <c r="A618" s="11"/>
      <c r="B618" s="287"/>
      <c r="C618" s="287"/>
      <c r="D618" s="284"/>
      <c r="E618" s="284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>
      <c r="A619" s="11"/>
      <c r="B619" s="287"/>
      <c r="C619" s="287"/>
      <c r="D619" s="284"/>
      <c r="E619" s="284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>
      <c r="A620" s="11"/>
      <c r="B620" s="287"/>
      <c r="C620" s="287"/>
      <c r="D620" s="284"/>
      <c r="E620" s="284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>
      <c r="A621" s="11"/>
      <c r="B621" s="287"/>
      <c r="C621" s="287"/>
      <c r="D621" s="284"/>
      <c r="E621" s="284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>
      <c r="A622" s="11"/>
      <c r="B622" s="287"/>
      <c r="C622" s="287"/>
      <c r="D622" s="284"/>
      <c r="E622" s="284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>
      <c r="A623" s="11"/>
      <c r="B623" s="287"/>
      <c r="C623" s="287"/>
      <c r="D623" s="284"/>
      <c r="E623" s="284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>
      <c r="A624" s="11"/>
      <c r="B624" s="287"/>
      <c r="C624" s="287"/>
      <c r="D624" s="284"/>
      <c r="E624" s="284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>
      <c r="A625" s="11"/>
      <c r="B625" s="287"/>
      <c r="C625" s="287"/>
      <c r="D625" s="284"/>
      <c r="E625" s="284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>
      <c r="A626" s="11"/>
      <c r="B626" s="287"/>
      <c r="C626" s="287"/>
      <c r="D626" s="284"/>
      <c r="E626" s="284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>
      <c r="A627" s="11"/>
      <c r="B627" s="287"/>
      <c r="C627" s="287"/>
      <c r="D627" s="284"/>
      <c r="E627" s="284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>
      <c r="A628" s="11"/>
      <c r="B628" s="287"/>
      <c r="C628" s="287"/>
      <c r="D628" s="284"/>
      <c r="E628" s="284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>
      <c r="A629" s="11"/>
      <c r="B629" s="287"/>
      <c r="C629" s="287"/>
      <c r="D629" s="284"/>
      <c r="E629" s="284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>
      <c r="A630" s="11"/>
      <c r="B630" s="287"/>
      <c r="C630" s="287"/>
      <c r="D630" s="284"/>
      <c r="E630" s="284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>
      <c r="A631" s="11"/>
      <c r="B631" s="287"/>
      <c r="C631" s="287"/>
      <c r="D631" s="284"/>
      <c r="E631" s="284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>
      <c r="A632" s="11"/>
      <c r="B632" s="287"/>
      <c r="C632" s="287"/>
      <c r="D632" s="284"/>
      <c r="E632" s="284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>
      <c r="A633" s="11"/>
      <c r="B633" s="287"/>
      <c r="C633" s="287"/>
      <c r="D633" s="284"/>
      <c r="E633" s="284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>
      <c r="A634" s="11"/>
      <c r="B634" s="287"/>
      <c r="C634" s="287"/>
      <c r="D634" s="284"/>
      <c r="E634" s="284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>
      <c r="A635" s="11"/>
      <c r="B635" s="287"/>
      <c r="C635" s="287"/>
      <c r="D635" s="284"/>
      <c r="E635" s="284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>
      <c r="A636" s="11"/>
      <c r="B636" s="287"/>
      <c r="C636" s="287"/>
      <c r="D636" s="284"/>
      <c r="E636" s="284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>
      <c r="A637" s="11"/>
      <c r="B637" s="287"/>
      <c r="C637" s="287"/>
      <c r="D637" s="284"/>
      <c r="E637" s="284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>
      <c r="A638" s="11"/>
      <c r="B638" s="287"/>
      <c r="C638" s="287"/>
      <c r="D638" s="284"/>
      <c r="E638" s="284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>
      <c r="A639" s="11"/>
      <c r="B639" s="287"/>
      <c r="C639" s="287"/>
      <c r="D639" s="284"/>
      <c r="E639" s="284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>
      <c r="A640" s="11"/>
      <c r="B640" s="287"/>
      <c r="C640" s="287"/>
      <c r="D640" s="284"/>
      <c r="E640" s="284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>
      <c r="A641" s="11"/>
      <c r="B641" s="287"/>
      <c r="C641" s="287"/>
      <c r="D641" s="284"/>
      <c r="E641" s="284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>
      <c r="A642" s="11"/>
      <c r="B642" s="287"/>
      <c r="C642" s="287"/>
      <c r="D642" s="284"/>
      <c r="E642" s="284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>
      <c r="A643" s="11"/>
      <c r="B643" s="287"/>
      <c r="C643" s="287"/>
      <c r="D643" s="284"/>
      <c r="E643" s="284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>
      <c r="A644" s="11"/>
      <c r="B644" s="287"/>
      <c r="C644" s="287"/>
      <c r="D644" s="284"/>
      <c r="E644" s="284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>
      <c r="A645" s="11"/>
      <c r="B645" s="287"/>
      <c r="C645" s="287"/>
      <c r="D645" s="284"/>
      <c r="E645" s="284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>
      <c r="A646" s="11"/>
      <c r="B646" s="287"/>
      <c r="C646" s="287"/>
      <c r="D646" s="284"/>
      <c r="E646" s="284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>
      <c r="A647" s="11"/>
      <c r="B647" s="287"/>
      <c r="C647" s="287"/>
      <c r="D647" s="284"/>
      <c r="E647" s="284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>
      <c r="A648" s="11"/>
      <c r="B648" s="287"/>
      <c r="C648" s="287"/>
      <c r="D648" s="284"/>
      <c r="E648" s="284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>
      <c r="A649" s="11"/>
      <c r="B649" s="287"/>
      <c r="C649" s="287"/>
      <c r="D649" s="284"/>
      <c r="E649" s="284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>
      <c r="A650" s="11"/>
      <c r="B650" s="287"/>
      <c r="C650" s="287"/>
      <c r="D650" s="284"/>
      <c r="E650" s="284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>
      <c r="A651" s="11"/>
      <c r="B651" s="287"/>
      <c r="C651" s="287"/>
      <c r="D651" s="284"/>
      <c r="E651" s="284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>
      <c r="A652" s="11"/>
      <c r="B652" s="287"/>
      <c r="C652" s="287"/>
      <c r="D652" s="284"/>
      <c r="E652" s="284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>
      <c r="A653" s="11"/>
      <c r="B653" s="287"/>
      <c r="C653" s="287"/>
      <c r="D653" s="284"/>
      <c r="E653" s="284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>
      <c r="A654" s="11"/>
      <c r="B654" s="287"/>
      <c r="C654" s="287"/>
      <c r="D654" s="284"/>
      <c r="E654" s="284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>
      <c r="A655" s="11"/>
      <c r="B655" s="287"/>
      <c r="C655" s="287"/>
      <c r="D655" s="284"/>
      <c r="E655" s="284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>
      <c r="A656" s="11"/>
      <c r="B656" s="287"/>
      <c r="C656" s="287"/>
      <c r="D656" s="284"/>
      <c r="E656" s="284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>
      <c r="A657" s="11"/>
      <c r="B657" s="287"/>
      <c r="C657" s="287"/>
      <c r="D657" s="284"/>
      <c r="E657" s="284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>
      <c r="A658" s="11"/>
      <c r="B658" s="287"/>
      <c r="C658" s="287"/>
      <c r="D658" s="284"/>
      <c r="E658" s="284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>
      <c r="A659" s="11"/>
      <c r="B659" s="287"/>
      <c r="C659" s="287"/>
      <c r="D659" s="284"/>
      <c r="E659" s="284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>
      <c r="A660" s="11"/>
      <c r="B660" s="287"/>
      <c r="C660" s="287"/>
      <c r="D660" s="284"/>
      <c r="E660" s="284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>
      <c r="A661" s="11"/>
      <c r="B661" s="287"/>
      <c r="C661" s="287"/>
      <c r="D661" s="284"/>
      <c r="E661" s="284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>
      <c r="A662" s="11"/>
      <c r="B662" s="287"/>
      <c r="C662" s="287"/>
      <c r="D662" s="284"/>
      <c r="E662" s="284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>
      <c r="A663" s="11"/>
      <c r="B663" s="287"/>
      <c r="C663" s="287"/>
      <c r="D663" s="284"/>
      <c r="E663" s="284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>
      <c r="A664" s="11"/>
      <c r="B664" s="287"/>
      <c r="C664" s="287"/>
      <c r="D664" s="284"/>
      <c r="E664" s="284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>
      <c r="A665" s="11"/>
      <c r="B665" s="287"/>
      <c r="C665" s="287"/>
      <c r="D665" s="284"/>
      <c r="E665" s="284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>
      <c r="A666" s="11"/>
      <c r="B666" s="287"/>
      <c r="C666" s="287"/>
      <c r="D666" s="284"/>
      <c r="E666" s="284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>
      <c r="A667" s="11"/>
      <c r="B667" s="287"/>
      <c r="C667" s="287"/>
      <c r="D667" s="284"/>
      <c r="E667" s="284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>
      <c r="A668" s="11"/>
      <c r="B668" s="287"/>
      <c r="C668" s="287"/>
      <c r="D668" s="284"/>
      <c r="E668" s="284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>
      <c r="A669" s="11"/>
      <c r="B669" s="287"/>
      <c r="C669" s="287"/>
      <c r="D669" s="284"/>
      <c r="E669" s="284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>
      <c r="A670" s="11"/>
      <c r="B670" s="287"/>
      <c r="C670" s="287"/>
      <c r="D670" s="284"/>
      <c r="E670" s="284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>
      <c r="A671" s="11"/>
      <c r="B671" s="287"/>
      <c r="C671" s="287"/>
      <c r="D671" s="284"/>
      <c r="E671" s="284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>
      <c r="A672" s="11"/>
      <c r="B672" s="287"/>
      <c r="C672" s="287"/>
      <c r="D672" s="284"/>
      <c r="E672" s="284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>
      <c r="A673" s="11"/>
      <c r="B673" s="287"/>
      <c r="C673" s="287"/>
      <c r="D673" s="284"/>
      <c r="E673" s="284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>
      <c r="A674" s="11"/>
      <c r="B674" s="287"/>
      <c r="C674" s="287"/>
      <c r="D674" s="284"/>
      <c r="E674" s="284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>
      <c r="A675" s="11"/>
      <c r="B675" s="287"/>
      <c r="C675" s="287"/>
      <c r="D675" s="284"/>
      <c r="E675" s="284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>
      <c r="A676" s="11"/>
      <c r="B676" s="287"/>
      <c r="C676" s="287"/>
      <c r="D676" s="284"/>
      <c r="E676" s="284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>
      <c r="A677" s="11"/>
      <c r="B677" s="287"/>
      <c r="C677" s="287"/>
      <c r="D677" s="284"/>
      <c r="E677" s="284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>
      <c r="A678" s="11"/>
      <c r="B678" s="287"/>
      <c r="C678" s="287"/>
      <c r="D678" s="284"/>
      <c r="E678" s="284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>
      <c r="A679" s="11"/>
      <c r="B679" s="287"/>
      <c r="C679" s="287"/>
      <c r="D679" s="284"/>
      <c r="E679" s="284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>
      <c r="A680" s="11"/>
      <c r="B680" s="287"/>
      <c r="C680" s="287"/>
      <c r="D680" s="284"/>
      <c r="E680" s="284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>
      <c r="A681" s="11"/>
      <c r="B681" s="287"/>
      <c r="C681" s="287"/>
      <c r="D681" s="284"/>
      <c r="E681" s="284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>
      <c r="A682" s="11"/>
      <c r="B682" s="287"/>
      <c r="C682" s="287"/>
      <c r="D682" s="284"/>
      <c r="E682" s="284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>
      <c r="A683" s="11"/>
      <c r="B683" s="287"/>
      <c r="C683" s="287"/>
      <c r="D683" s="284"/>
      <c r="E683" s="284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>
      <c r="A684" s="11"/>
      <c r="B684" s="287"/>
      <c r="C684" s="287"/>
      <c r="D684" s="284"/>
      <c r="E684" s="284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>
      <c r="A685" s="11"/>
      <c r="B685" s="287"/>
      <c r="C685" s="287"/>
      <c r="D685" s="284"/>
      <c r="E685" s="284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>
      <c r="A686" s="11"/>
      <c r="B686" s="287"/>
      <c r="C686" s="287"/>
      <c r="D686" s="284"/>
      <c r="E686" s="284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>
      <c r="A687" s="11"/>
      <c r="B687" s="287"/>
      <c r="C687" s="287"/>
      <c r="D687" s="284"/>
      <c r="E687" s="284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>
      <c r="A688" s="11"/>
      <c r="B688" s="287"/>
      <c r="C688" s="287"/>
      <c r="D688" s="284"/>
      <c r="E688" s="284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>
      <c r="A689" s="11"/>
      <c r="B689" s="287"/>
      <c r="C689" s="287"/>
      <c r="D689" s="284"/>
      <c r="E689" s="284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>
      <c r="A690" s="11"/>
      <c r="B690" s="287"/>
      <c r="C690" s="287"/>
      <c r="D690" s="284"/>
      <c r="E690" s="284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>
      <c r="A691" s="11"/>
      <c r="B691" s="287"/>
      <c r="C691" s="287"/>
      <c r="D691" s="284"/>
      <c r="E691" s="284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>
      <c r="A692" s="11"/>
      <c r="B692" s="287"/>
      <c r="C692" s="287"/>
      <c r="D692" s="284"/>
      <c r="E692" s="284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>
      <c r="A693" s="11"/>
      <c r="B693" s="287"/>
      <c r="C693" s="287"/>
      <c r="D693" s="284"/>
      <c r="E693" s="284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>
      <c r="A694" s="11"/>
      <c r="B694" s="287"/>
      <c r="C694" s="287"/>
      <c r="D694" s="284"/>
      <c r="E694" s="284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>
      <c r="A695" s="11"/>
      <c r="B695" s="287"/>
      <c r="C695" s="287"/>
      <c r="D695" s="284"/>
      <c r="E695" s="284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>
      <c r="A696" s="11"/>
      <c r="B696" s="287"/>
      <c r="C696" s="287"/>
      <c r="D696" s="284"/>
      <c r="E696" s="284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>
      <c r="A697" s="11"/>
      <c r="B697" s="287"/>
      <c r="C697" s="287"/>
      <c r="D697" s="284"/>
      <c r="E697" s="284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>
      <c r="A698" s="11"/>
      <c r="B698" s="287"/>
      <c r="C698" s="287"/>
      <c r="D698" s="284"/>
      <c r="E698" s="284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>
      <c r="A699" s="11"/>
      <c r="B699" s="287"/>
      <c r="C699" s="287"/>
      <c r="D699" s="284"/>
      <c r="E699" s="284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>
      <c r="A700" s="11"/>
      <c r="B700" s="287"/>
      <c r="C700" s="287"/>
      <c r="D700" s="284"/>
      <c r="E700" s="284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>
      <c r="A701" s="11"/>
      <c r="B701" s="287"/>
      <c r="C701" s="287"/>
      <c r="D701" s="284"/>
      <c r="E701" s="284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>
      <c r="A702" s="11"/>
      <c r="B702" s="287"/>
      <c r="C702" s="287"/>
      <c r="D702" s="284"/>
      <c r="E702" s="284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>
      <c r="A703" s="11"/>
      <c r="B703" s="287"/>
      <c r="C703" s="287"/>
      <c r="D703" s="284"/>
      <c r="E703" s="284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>
      <c r="A704" s="11"/>
      <c r="B704" s="287"/>
      <c r="C704" s="287"/>
      <c r="D704" s="284"/>
      <c r="E704" s="284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>
      <c r="A705" s="11"/>
      <c r="B705" s="287"/>
      <c r="C705" s="287"/>
      <c r="D705" s="284"/>
      <c r="E705" s="284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>
      <c r="A706" s="11"/>
      <c r="B706" s="287"/>
      <c r="C706" s="287"/>
      <c r="D706" s="284"/>
      <c r="E706" s="284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>
      <c r="A707" s="11"/>
      <c r="B707" s="287"/>
      <c r="C707" s="287"/>
      <c r="D707" s="284"/>
      <c r="E707" s="284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>
      <c r="A708" s="11"/>
      <c r="B708" s="287"/>
      <c r="C708" s="287"/>
      <c r="D708" s="284"/>
      <c r="E708" s="284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>
      <c r="A709" s="11"/>
      <c r="B709" s="287"/>
      <c r="C709" s="287"/>
      <c r="D709" s="284"/>
      <c r="E709" s="284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>
      <c r="A710" s="11"/>
      <c r="B710" s="287"/>
      <c r="C710" s="287"/>
      <c r="D710" s="284"/>
      <c r="E710" s="284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>
      <c r="A711" s="11"/>
      <c r="B711" s="287"/>
      <c r="C711" s="287"/>
      <c r="D711" s="284"/>
      <c r="E711" s="284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>
      <c r="A712" s="11"/>
      <c r="B712" s="287"/>
      <c r="C712" s="287"/>
      <c r="D712" s="284"/>
      <c r="E712" s="284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>
      <c r="A713" s="11"/>
      <c r="B713" s="287"/>
      <c r="C713" s="287"/>
      <c r="D713" s="284"/>
      <c r="E713" s="284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>
      <c r="A714" s="11"/>
      <c r="B714" s="287"/>
      <c r="C714" s="287"/>
      <c r="D714" s="284"/>
      <c r="E714" s="284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>
      <c r="A715" s="11"/>
      <c r="B715" s="287"/>
      <c r="C715" s="287"/>
      <c r="D715" s="284"/>
      <c r="E715" s="284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>
      <c r="A716" s="11"/>
      <c r="B716" s="287"/>
      <c r="C716" s="287"/>
      <c r="D716" s="284"/>
      <c r="E716" s="284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>
      <c r="A717" s="11"/>
      <c r="B717" s="287"/>
      <c r="C717" s="287"/>
      <c r="D717" s="284"/>
      <c r="E717" s="284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>
      <c r="A718" s="11"/>
      <c r="B718" s="287"/>
      <c r="C718" s="287"/>
      <c r="D718" s="284"/>
      <c r="E718" s="284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>
      <c r="A719" s="11"/>
      <c r="B719" s="287"/>
      <c r="C719" s="287"/>
      <c r="D719" s="284"/>
      <c r="E719" s="284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>
      <c r="A720" s="11"/>
      <c r="B720" s="287"/>
      <c r="C720" s="287"/>
      <c r="D720" s="284"/>
      <c r="E720" s="284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>
      <c r="A721" s="11"/>
      <c r="B721" s="287"/>
      <c r="C721" s="287"/>
      <c r="D721" s="284"/>
      <c r="E721" s="284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>
      <c r="A722" s="11"/>
      <c r="B722" s="287"/>
      <c r="C722" s="287"/>
      <c r="D722" s="284"/>
      <c r="E722" s="284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>
      <c r="A723" s="11"/>
      <c r="B723" s="287"/>
      <c r="C723" s="287"/>
      <c r="D723" s="284"/>
      <c r="E723" s="284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>
      <c r="A724" s="11"/>
      <c r="B724" s="287"/>
      <c r="C724" s="287"/>
      <c r="D724" s="284"/>
      <c r="E724" s="284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>
      <c r="A725" s="11"/>
      <c r="B725" s="287"/>
      <c r="C725" s="287"/>
      <c r="D725" s="284"/>
      <c r="E725" s="284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>
      <c r="A726" s="11"/>
      <c r="B726" s="287"/>
      <c r="C726" s="287"/>
      <c r="D726" s="284"/>
      <c r="E726" s="284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>
      <c r="A727" s="11"/>
      <c r="B727" s="287"/>
      <c r="C727" s="287"/>
      <c r="D727" s="284"/>
      <c r="E727" s="284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>
      <c r="A728" s="11"/>
      <c r="B728" s="287"/>
      <c r="C728" s="287"/>
      <c r="D728" s="284"/>
      <c r="E728" s="284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>
      <c r="A729" s="11"/>
      <c r="B729" s="287"/>
      <c r="C729" s="287"/>
      <c r="D729" s="284"/>
      <c r="E729" s="284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>
      <c r="A730" s="11"/>
      <c r="B730" s="287"/>
      <c r="C730" s="287"/>
      <c r="D730" s="284"/>
      <c r="E730" s="284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>
      <c r="A731" s="11"/>
      <c r="B731" s="287"/>
      <c r="C731" s="287"/>
      <c r="D731" s="284"/>
      <c r="E731" s="284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>
      <c r="A732" s="11"/>
      <c r="B732" s="287"/>
      <c r="C732" s="287"/>
      <c r="D732" s="284"/>
      <c r="E732" s="284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>
      <c r="A733" s="11"/>
      <c r="B733" s="287"/>
      <c r="C733" s="287"/>
      <c r="D733" s="284"/>
      <c r="E733" s="284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>
      <c r="A734" s="11"/>
      <c r="B734" s="287"/>
      <c r="C734" s="287"/>
      <c r="D734" s="284"/>
      <c r="E734" s="284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>
      <c r="A735" s="11"/>
      <c r="B735" s="287"/>
      <c r="C735" s="287"/>
      <c r="D735" s="284"/>
      <c r="E735" s="284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>
      <c r="A736" s="11"/>
      <c r="B736" s="287"/>
      <c r="C736" s="287"/>
      <c r="D736" s="284"/>
      <c r="E736" s="284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>
      <c r="A737" s="11"/>
      <c r="B737" s="287"/>
      <c r="C737" s="287"/>
      <c r="D737" s="284"/>
      <c r="E737" s="284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>
      <c r="A738" s="11"/>
      <c r="B738" s="287"/>
      <c r="C738" s="287"/>
      <c r="D738" s="284"/>
      <c r="E738" s="284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>
      <c r="A739" s="11"/>
      <c r="B739" s="287"/>
      <c r="C739" s="287"/>
      <c r="D739" s="284"/>
      <c r="E739" s="284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>
      <c r="A740" s="11"/>
      <c r="B740" s="287"/>
      <c r="C740" s="287"/>
      <c r="D740" s="284"/>
      <c r="E740" s="284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>
      <c r="A741" s="11"/>
      <c r="B741" s="287"/>
      <c r="C741" s="287"/>
      <c r="D741" s="284"/>
      <c r="E741" s="284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>
      <c r="A742" s="11"/>
      <c r="B742" s="287"/>
      <c r="C742" s="287"/>
      <c r="D742" s="284"/>
      <c r="E742" s="284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>
      <c r="A743" s="11"/>
      <c r="B743" s="287"/>
      <c r="C743" s="287"/>
      <c r="D743" s="284"/>
      <c r="E743" s="284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>
      <c r="A744" s="11"/>
      <c r="B744" s="287"/>
      <c r="C744" s="287"/>
      <c r="D744" s="284"/>
      <c r="E744" s="284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>
      <c r="A745" s="11"/>
      <c r="B745" s="287"/>
      <c r="C745" s="287"/>
      <c r="D745" s="284"/>
      <c r="E745" s="284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>
      <c r="A746" s="11"/>
      <c r="B746" s="287"/>
      <c r="C746" s="287"/>
      <c r="D746" s="284"/>
      <c r="E746" s="284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>
      <c r="A747" s="11"/>
      <c r="B747" s="287"/>
      <c r="C747" s="287"/>
      <c r="D747" s="284"/>
      <c r="E747" s="284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>
      <c r="A748" s="11"/>
      <c r="B748" s="287"/>
      <c r="C748" s="287"/>
      <c r="D748" s="284"/>
      <c r="E748" s="284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>
      <c r="A749" s="11"/>
      <c r="B749" s="287"/>
      <c r="C749" s="287"/>
      <c r="D749" s="284"/>
      <c r="E749" s="284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>
      <c r="A750" s="11"/>
      <c r="B750" s="287"/>
      <c r="C750" s="287"/>
      <c r="D750" s="284"/>
      <c r="E750" s="284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>
      <c r="A751" s="11"/>
      <c r="B751" s="287"/>
      <c r="C751" s="287"/>
      <c r="D751" s="284"/>
      <c r="E751" s="284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>
      <c r="A752" s="11"/>
      <c r="B752" s="287"/>
      <c r="C752" s="287"/>
      <c r="D752" s="284"/>
      <c r="E752" s="284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>
      <c r="A753" s="11"/>
      <c r="B753" s="287"/>
      <c r="C753" s="287"/>
      <c r="D753" s="284"/>
      <c r="E753" s="284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>
      <c r="A754" s="11"/>
      <c r="B754" s="287"/>
      <c r="C754" s="287"/>
      <c r="D754" s="284"/>
      <c r="E754" s="284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>
      <c r="A755" s="11"/>
      <c r="B755" s="287"/>
      <c r="C755" s="287"/>
      <c r="D755" s="284"/>
      <c r="E755" s="284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>
      <c r="A756" s="11"/>
      <c r="B756" s="287"/>
      <c r="C756" s="287"/>
      <c r="D756" s="284"/>
      <c r="E756" s="284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>
      <c r="A757" s="11"/>
      <c r="B757" s="287"/>
      <c r="C757" s="287"/>
      <c r="D757" s="284"/>
      <c r="E757" s="284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>
      <c r="A758" s="11"/>
      <c r="B758" s="287"/>
      <c r="C758" s="287"/>
      <c r="D758" s="284"/>
      <c r="E758" s="284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>
      <c r="A759" s="11"/>
      <c r="B759" s="287"/>
      <c r="C759" s="287"/>
      <c r="D759" s="284"/>
      <c r="E759" s="284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>
      <c r="A760" s="11"/>
      <c r="B760" s="287"/>
      <c r="C760" s="287"/>
      <c r="D760" s="284"/>
      <c r="E760" s="284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>
      <c r="A761" s="11"/>
      <c r="B761" s="287"/>
      <c r="C761" s="287"/>
      <c r="D761" s="284"/>
      <c r="E761" s="284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>
      <c r="A762" s="11"/>
      <c r="B762" s="287"/>
      <c r="C762" s="287"/>
      <c r="D762" s="284"/>
      <c r="E762" s="284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>
      <c r="A763" s="11"/>
      <c r="B763" s="287"/>
      <c r="C763" s="287"/>
      <c r="D763" s="284"/>
      <c r="E763" s="284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>
      <c r="A764" s="11"/>
      <c r="B764" s="287"/>
      <c r="C764" s="287"/>
      <c r="D764" s="284"/>
      <c r="E764" s="284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>
      <c r="A765" s="11"/>
      <c r="B765" s="287"/>
      <c r="C765" s="287"/>
      <c r="D765" s="284"/>
      <c r="E765" s="284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>
      <c r="A766" s="11"/>
      <c r="B766" s="287"/>
      <c r="C766" s="287"/>
      <c r="D766" s="284"/>
      <c r="E766" s="284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>
      <c r="A767" s="11"/>
      <c r="B767" s="287"/>
      <c r="C767" s="287"/>
      <c r="D767" s="284"/>
      <c r="E767" s="284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>
      <c r="A768" s="11"/>
      <c r="B768" s="287"/>
      <c r="C768" s="287"/>
      <c r="D768" s="284"/>
      <c r="E768" s="284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>
      <c r="A769" s="11"/>
      <c r="B769" s="287"/>
      <c r="C769" s="287"/>
      <c r="D769" s="284"/>
      <c r="E769" s="284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>
      <c r="A770" s="11"/>
      <c r="B770" s="287"/>
      <c r="C770" s="287"/>
      <c r="D770" s="284"/>
      <c r="E770" s="284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>
      <c r="A771" s="11"/>
      <c r="B771" s="287"/>
      <c r="C771" s="287"/>
      <c r="D771" s="284"/>
      <c r="E771" s="284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>
      <c r="A772" s="11"/>
      <c r="B772" s="287"/>
      <c r="C772" s="287"/>
      <c r="D772" s="284"/>
      <c r="E772" s="284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>
      <c r="A773" s="11"/>
      <c r="B773" s="287"/>
      <c r="C773" s="287"/>
      <c r="D773" s="284"/>
      <c r="E773" s="284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>
      <c r="A774" s="11"/>
      <c r="B774" s="287"/>
      <c r="C774" s="287"/>
      <c r="D774" s="284"/>
      <c r="E774" s="284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>
      <c r="A775" s="11"/>
      <c r="B775" s="287"/>
      <c r="C775" s="287"/>
      <c r="D775" s="284"/>
      <c r="E775" s="284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>
      <c r="A776" s="11"/>
      <c r="B776" s="287"/>
      <c r="C776" s="287"/>
      <c r="D776" s="284"/>
      <c r="E776" s="284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>
      <c r="A777" s="11"/>
      <c r="B777" s="287"/>
      <c r="C777" s="287"/>
      <c r="D777" s="284"/>
      <c r="E777" s="284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>
      <c r="A778" s="11"/>
      <c r="B778" s="287"/>
      <c r="C778" s="287"/>
      <c r="D778" s="284"/>
      <c r="E778" s="284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>
      <c r="A779" s="11"/>
      <c r="B779" s="287"/>
      <c r="C779" s="287"/>
      <c r="D779" s="284"/>
      <c r="E779" s="284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>
      <c r="A780" s="11"/>
      <c r="B780" s="287"/>
      <c r="C780" s="287"/>
      <c r="D780" s="284"/>
      <c r="E780" s="284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>
      <c r="A781" s="11"/>
      <c r="B781" s="287"/>
      <c r="C781" s="287"/>
      <c r="D781" s="284"/>
      <c r="E781" s="284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>
      <c r="A782" s="11"/>
      <c r="B782" s="287"/>
      <c r="C782" s="287"/>
      <c r="D782" s="284"/>
      <c r="E782" s="284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>
      <c r="A783" s="11"/>
      <c r="B783" s="287"/>
      <c r="C783" s="287"/>
      <c r="D783" s="284"/>
      <c r="E783" s="284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>
      <c r="A784" s="11"/>
      <c r="B784" s="287"/>
      <c r="C784" s="287"/>
      <c r="D784" s="284"/>
      <c r="E784" s="284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>
      <c r="A785" s="11"/>
      <c r="B785" s="287"/>
      <c r="C785" s="287"/>
      <c r="D785" s="284"/>
      <c r="E785" s="284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>
      <c r="A786" s="11"/>
      <c r="B786" s="287"/>
      <c r="C786" s="287"/>
      <c r="D786" s="284"/>
      <c r="E786" s="284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>
      <c r="A787" s="11"/>
      <c r="B787" s="287"/>
      <c r="C787" s="287"/>
      <c r="D787" s="284"/>
      <c r="E787" s="284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>
      <c r="A788" s="11"/>
      <c r="B788" s="287"/>
      <c r="C788" s="287"/>
      <c r="D788" s="284"/>
      <c r="E788" s="284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>
      <c r="A789" s="11"/>
      <c r="B789" s="287"/>
      <c r="C789" s="287"/>
      <c r="D789" s="284"/>
      <c r="E789" s="284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>
      <c r="A790" s="11"/>
      <c r="B790" s="287"/>
      <c r="C790" s="287"/>
      <c r="D790" s="284"/>
      <c r="E790" s="284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>
      <c r="A791" s="11"/>
      <c r="B791" s="287"/>
      <c r="C791" s="287"/>
      <c r="D791" s="284"/>
      <c r="E791" s="284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>
      <c r="A792" s="11"/>
      <c r="B792" s="287"/>
      <c r="C792" s="287"/>
      <c r="D792" s="284"/>
      <c r="E792" s="284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>
      <c r="A793" s="11"/>
      <c r="B793" s="287"/>
      <c r="C793" s="287"/>
      <c r="D793" s="284"/>
      <c r="E793" s="284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>
      <c r="A794" s="11"/>
      <c r="B794" s="287"/>
      <c r="C794" s="287"/>
      <c r="D794" s="284"/>
      <c r="E794" s="284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>
      <c r="A795" s="11"/>
      <c r="B795" s="287"/>
      <c r="C795" s="287"/>
      <c r="D795" s="284"/>
      <c r="E795" s="284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>
      <c r="A796" s="11"/>
      <c r="B796" s="287"/>
      <c r="C796" s="287"/>
      <c r="D796" s="284"/>
      <c r="E796" s="284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>
      <c r="A797" s="11"/>
      <c r="B797" s="287"/>
      <c r="C797" s="287"/>
      <c r="D797" s="284"/>
      <c r="E797" s="284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>
      <c r="A798" s="11"/>
      <c r="B798" s="287"/>
      <c r="C798" s="287"/>
      <c r="D798" s="284"/>
      <c r="E798" s="284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>
      <c r="A799" s="11"/>
      <c r="B799" s="287"/>
      <c r="C799" s="287"/>
      <c r="D799" s="284"/>
      <c r="E799" s="284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>
      <c r="A800" s="11"/>
      <c r="B800" s="287"/>
      <c r="C800" s="287"/>
      <c r="D800" s="284"/>
      <c r="E800" s="284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>
      <c r="A801" s="11"/>
      <c r="B801" s="287"/>
      <c r="C801" s="287"/>
      <c r="D801" s="284"/>
      <c r="E801" s="284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>
      <c r="A802" s="11"/>
      <c r="B802" s="287"/>
      <c r="C802" s="287"/>
      <c r="D802" s="284"/>
      <c r="E802" s="284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>
      <c r="A803" s="11"/>
      <c r="B803" s="287"/>
      <c r="C803" s="287"/>
      <c r="D803" s="284"/>
      <c r="E803" s="284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>
      <c r="A804" s="11"/>
      <c r="B804" s="287"/>
      <c r="C804" s="287"/>
      <c r="D804" s="284"/>
      <c r="E804" s="284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>
      <c r="A805" s="11"/>
      <c r="B805" s="287"/>
      <c r="C805" s="287"/>
      <c r="D805" s="284"/>
      <c r="E805" s="284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>
      <c r="A806" s="11"/>
      <c r="B806" s="287"/>
      <c r="C806" s="287"/>
      <c r="D806" s="284"/>
      <c r="E806" s="284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>
      <c r="A807" s="11"/>
      <c r="B807" s="287"/>
      <c r="C807" s="287"/>
      <c r="D807" s="284"/>
      <c r="E807" s="284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>
      <c r="A808" s="11"/>
      <c r="B808" s="287"/>
      <c r="C808" s="287"/>
      <c r="D808" s="284"/>
      <c r="E808" s="284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>
      <c r="A809" s="11"/>
      <c r="B809" s="287"/>
      <c r="C809" s="287"/>
      <c r="D809" s="284"/>
      <c r="E809" s="284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>
      <c r="A810" s="11"/>
      <c r="B810" s="287"/>
      <c r="C810" s="287"/>
      <c r="D810" s="284"/>
      <c r="E810" s="284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>
      <c r="A811" s="11"/>
      <c r="B811" s="287"/>
      <c r="C811" s="287"/>
      <c r="D811" s="284"/>
      <c r="E811" s="284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>
      <c r="A812" s="11"/>
      <c r="B812" s="287"/>
      <c r="C812" s="287"/>
      <c r="D812" s="284"/>
      <c r="E812" s="284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>
      <c r="A813" s="11"/>
      <c r="B813" s="287"/>
      <c r="C813" s="287"/>
      <c r="D813" s="284"/>
      <c r="E813" s="284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>
      <c r="A814" s="11"/>
      <c r="B814" s="287"/>
      <c r="C814" s="287"/>
      <c r="D814" s="284"/>
      <c r="E814" s="284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>
      <c r="A815" s="11"/>
      <c r="B815" s="287"/>
      <c r="C815" s="287"/>
      <c r="D815" s="284"/>
      <c r="E815" s="284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>
      <c r="A816" s="11"/>
      <c r="B816" s="287"/>
      <c r="C816" s="287"/>
      <c r="D816" s="284"/>
      <c r="E816" s="284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>
      <c r="A817" s="11"/>
      <c r="B817" s="287"/>
      <c r="C817" s="287"/>
      <c r="D817" s="284"/>
      <c r="E817" s="284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>
      <c r="A818" s="11"/>
      <c r="B818" s="287"/>
      <c r="C818" s="287"/>
      <c r="D818" s="284"/>
      <c r="E818" s="284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>
      <c r="A819" s="11"/>
      <c r="B819" s="287"/>
      <c r="C819" s="287"/>
      <c r="D819" s="284"/>
      <c r="E819" s="284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>
      <c r="A820" s="11"/>
      <c r="B820" s="287"/>
      <c r="C820" s="287"/>
      <c r="D820" s="284"/>
      <c r="E820" s="284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>
      <c r="A821" s="11"/>
      <c r="B821" s="287"/>
      <c r="C821" s="287"/>
      <c r="D821" s="284"/>
      <c r="E821" s="284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>
      <c r="A822" s="11"/>
      <c r="B822" s="287"/>
      <c r="C822" s="287"/>
      <c r="D822" s="284"/>
      <c r="E822" s="284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>
      <c r="A823" s="11"/>
      <c r="B823" s="287"/>
      <c r="C823" s="287"/>
      <c r="D823" s="284"/>
      <c r="E823" s="284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>
      <c r="A824" s="11"/>
      <c r="B824" s="287"/>
      <c r="C824" s="287"/>
      <c r="D824" s="284"/>
      <c r="E824" s="284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>
      <c r="A825" s="11"/>
      <c r="B825" s="287"/>
      <c r="C825" s="287"/>
      <c r="D825" s="284"/>
      <c r="E825" s="284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>
      <c r="A826" s="11"/>
      <c r="B826" s="287"/>
      <c r="C826" s="287"/>
      <c r="D826" s="284"/>
      <c r="E826" s="284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>
      <c r="A827" s="11"/>
      <c r="B827" s="287"/>
      <c r="C827" s="287"/>
      <c r="D827" s="284"/>
      <c r="E827" s="284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>
      <c r="A828" s="11"/>
      <c r="B828" s="287"/>
      <c r="C828" s="287"/>
      <c r="D828" s="284"/>
      <c r="E828" s="284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>
      <c r="A829" s="11"/>
      <c r="B829" s="287"/>
      <c r="C829" s="287"/>
      <c r="D829" s="284"/>
      <c r="E829" s="284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>
      <c r="A830" s="11"/>
      <c r="B830" s="287"/>
      <c r="C830" s="287"/>
      <c r="D830" s="284"/>
      <c r="E830" s="284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>
      <c r="A831" s="11"/>
      <c r="B831" s="287"/>
      <c r="C831" s="287"/>
      <c r="D831" s="284"/>
      <c r="E831" s="284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>
      <c r="A832" s="11"/>
      <c r="B832" s="287"/>
      <c r="C832" s="287"/>
      <c r="D832" s="284"/>
      <c r="E832" s="284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>
      <c r="A833" s="11"/>
      <c r="B833" s="287"/>
      <c r="C833" s="287"/>
      <c r="D833" s="284"/>
      <c r="E833" s="284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>
      <c r="A834" s="11"/>
      <c r="B834" s="287"/>
      <c r="C834" s="287"/>
      <c r="D834" s="284"/>
      <c r="E834" s="284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>
      <c r="A835" s="11"/>
      <c r="B835" s="287"/>
      <c r="C835" s="287"/>
      <c r="D835" s="284"/>
      <c r="E835" s="284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>
      <c r="A836" s="11"/>
      <c r="B836" s="287"/>
      <c r="C836" s="287"/>
      <c r="D836" s="284"/>
      <c r="E836" s="284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>
      <c r="A837" s="11"/>
      <c r="B837" s="287"/>
      <c r="C837" s="287"/>
      <c r="D837" s="284"/>
      <c r="E837" s="284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>
      <c r="A838" s="11"/>
      <c r="B838" s="287"/>
      <c r="C838" s="287"/>
      <c r="D838" s="284"/>
      <c r="E838" s="284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>
      <c r="A839" s="11"/>
      <c r="B839" s="287"/>
      <c r="C839" s="287"/>
      <c r="D839" s="284"/>
      <c r="E839" s="284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>
      <c r="A840" s="11"/>
      <c r="B840" s="287"/>
      <c r="C840" s="287"/>
      <c r="D840" s="284"/>
      <c r="E840" s="284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>
      <c r="A841" s="11"/>
      <c r="B841" s="287"/>
      <c r="C841" s="287"/>
      <c r="D841" s="284"/>
      <c r="E841" s="284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>
      <c r="A842" s="11"/>
      <c r="B842" s="287"/>
      <c r="C842" s="287"/>
      <c r="D842" s="284"/>
      <c r="E842" s="284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>
      <c r="A843" s="11"/>
      <c r="B843" s="287"/>
      <c r="C843" s="287"/>
      <c r="D843" s="284"/>
      <c r="E843" s="284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>
      <c r="A844" s="11"/>
      <c r="B844" s="287"/>
      <c r="C844" s="287"/>
      <c r="D844" s="284"/>
      <c r="E844" s="284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>
      <c r="A845" s="11"/>
      <c r="B845" s="287"/>
      <c r="C845" s="287"/>
      <c r="D845" s="284"/>
      <c r="E845" s="284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>
      <c r="A846" s="11"/>
      <c r="B846" s="287"/>
      <c r="C846" s="287"/>
      <c r="D846" s="284"/>
      <c r="E846" s="284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>
      <c r="A847" s="11"/>
      <c r="B847" s="287"/>
      <c r="C847" s="287"/>
      <c r="D847" s="284"/>
      <c r="E847" s="284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>
      <c r="A848" s="11"/>
      <c r="B848" s="287"/>
      <c r="C848" s="287"/>
      <c r="D848" s="284"/>
      <c r="E848" s="284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>
      <c r="A849" s="11"/>
      <c r="B849" s="287"/>
      <c r="C849" s="287"/>
      <c r="D849" s="284"/>
      <c r="E849" s="284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>
      <c r="A850" s="11"/>
      <c r="B850" s="287"/>
      <c r="C850" s="287"/>
      <c r="D850" s="284"/>
      <c r="E850" s="284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>
      <c r="A851" s="11"/>
      <c r="B851" s="287"/>
      <c r="C851" s="287"/>
      <c r="D851" s="284"/>
      <c r="E851" s="284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>
      <c r="A852" s="11"/>
      <c r="B852" s="287"/>
      <c r="C852" s="287"/>
      <c r="D852" s="284"/>
      <c r="E852" s="284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>
      <c r="A853" s="11"/>
      <c r="B853" s="287"/>
      <c r="C853" s="287"/>
      <c r="D853" s="284"/>
      <c r="E853" s="284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>
      <c r="A854" s="11"/>
      <c r="B854" s="287"/>
      <c r="C854" s="287"/>
      <c r="D854" s="284"/>
      <c r="E854" s="284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>
      <c r="A855" s="11"/>
      <c r="B855" s="287"/>
      <c r="C855" s="287"/>
      <c r="D855" s="284"/>
      <c r="E855" s="284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>
      <c r="A856" s="11"/>
      <c r="B856" s="287"/>
      <c r="C856" s="287"/>
      <c r="D856" s="284"/>
      <c r="E856" s="284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>
      <c r="A857" s="11"/>
      <c r="B857" s="287"/>
      <c r="C857" s="287"/>
      <c r="D857" s="284"/>
      <c r="E857" s="284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>
      <c r="A858" s="11"/>
      <c r="B858" s="287"/>
      <c r="C858" s="287"/>
      <c r="D858" s="284"/>
      <c r="E858" s="284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>
      <c r="A859" s="11"/>
      <c r="B859" s="287"/>
      <c r="C859" s="287"/>
      <c r="D859" s="284"/>
      <c r="E859" s="284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>
      <c r="A860" s="11"/>
      <c r="B860" s="287"/>
      <c r="C860" s="287"/>
      <c r="D860" s="284"/>
      <c r="E860" s="284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>
      <c r="A861" s="11"/>
      <c r="B861" s="287"/>
      <c r="C861" s="287"/>
      <c r="D861" s="284"/>
      <c r="E861" s="284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>
      <c r="A862" s="11"/>
      <c r="B862" s="287"/>
      <c r="C862" s="287"/>
      <c r="D862" s="284"/>
      <c r="E862" s="284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>
      <c r="A863" s="11"/>
      <c r="B863" s="287"/>
      <c r="C863" s="287"/>
      <c r="D863" s="284"/>
      <c r="E863" s="284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>
      <c r="A864" s="11"/>
      <c r="B864" s="287"/>
      <c r="C864" s="287"/>
      <c r="D864" s="284"/>
      <c r="E864" s="284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>
      <c r="A865" s="11"/>
      <c r="B865" s="287"/>
      <c r="C865" s="287"/>
      <c r="D865" s="284"/>
      <c r="E865" s="284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>
      <c r="A866" s="11"/>
      <c r="B866" s="287"/>
      <c r="C866" s="287"/>
      <c r="D866" s="284"/>
      <c r="E866" s="284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>
      <c r="A867" s="11"/>
      <c r="B867" s="287"/>
      <c r="C867" s="287"/>
      <c r="D867" s="284"/>
      <c r="E867" s="284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>
      <c r="A868" s="11"/>
      <c r="B868" s="287"/>
      <c r="C868" s="287"/>
      <c r="D868" s="284"/>
      <c r="E868" s="284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>
      <c r="A869" s="11"/>
      <c r="B869" s="287"/>
      <c r="C869" s="287"/>
      <c r="D869" s="284"/>
      <c r="E869" s="284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>
      <c r="A870" s="11"/>
      <c r="B870" s="287"/>
      <c r="C870" s="287"/>
      <c r="D870" s="284"/>
      <c r="E870" s="284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>
      <c r="A871" s="11"/>
      <c r="B871" s="287"/>
      <c r="C871" s="287"/>
      <c r="D871" s="284"/>
      <c r="E871" s="284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>
      <c r="A872" s="11"/>
      <c r="B872" s="287"/>
      <c r="C872" s="287"/>
      <c r="D872" s="284"/>
      <c r="E872" s="284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>
      <c r="A873" s="11"/>
      <c r="B873" s="287"/>
      <c r="C873" s="287"/>
      <c r="D873" s="284"/>
      <c r="E873" s="284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>
      <c r="A874" s="11"/>
      <c r="B874" s="287"/>
      <c r="C874" s="287"/>
      <c r="D874" s="284"/>
      <c r="E874" s="284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>
      <c r="A875" s="11"/>
      <c r="B875" s="287"/>
      <c r="C875" s="287"/>
      <c r="D875" s="284"/>
      <c r="E875" s="284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>
      <c r="A876" s="11"/>
      <c r="B876" s="287"/>
      <c r="C876" s="287"/>
      <c r="D876" s="284"/>
      <c r="E876" s="284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>
      <c r="A877" s="11"/>
      <c r="B877" s="287"/>
      <c r="C877" s="287"/>
      <c r="D877" s="284"/>
      <c r="E877" s="284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>
      <c r="A878" s="11"/>
      <c r="B878" s="287"/>
      <c r="C878" s="287"/>
      <c r="D878" s="284"/>
      <c r="E878" s="284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>
      <c r="A879" s="11"/>
      <c r="B879" s="287"/>
      <c r="C879" s="287"/>
      <c r="D879" s="284"/>
      <c r="E879" s="284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>
      <c r="A880" s="11"/>
      <c r="B880" s="287"/>
      <c r="C880" s="287"/>
      <c r="D880" s="284"/>
      <c r="E880" s="284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>
      <c r="A881" s="11"/>
      <c r="B881" s="287"/>
      <c r="C881" s="287"/>
      <c r="D881" s="284"/>
      <c r="E881" s="284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>
      <c r="A882" s="11"/>
      <c r="B882" s="287"/>
      <c r="C882" s="287"/>
      <c r="D882" s="284"/>
      <c r="E882" s="284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>
      <c r="A883" s="11"/>
      <c r="B883" s="287"/>
      <c r="C883" s="287"/>
      <c r="D883" s="284"/>
      <c r="E883" s="284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>
      <c r="A884" s="11"/>
      <c r="B884" s="287"/>
      <c r="C884" s="287"/>
      <c r="D884" s="284"/>
      <c r="E884" s="284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>
      <c r="A885" s="11"/>
      <c r="B885" s="287"/>
      <c r="C885" s="287"/>
      <c r="D885" s="284"/>
      <c r="E885" s="284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>
      <c r="A886" s="11"/>
      <c r="B886" s="287"/>
      <c r="C886" s="287"/>
      <c r="D886" s="284"/>
      <c r="E886" s="284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>
      <c r="A887" s="11"/>
      <c r="B887" s="287"/>
      <c r="C887" s="287"/>
      <c r="D887" s="284"/>
      <c r="E887" s="284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>
      <c r="A888" s="11"/>
      <c r="B888" s="287"/>
      <c r="C888" s="287"/>
      <c r="D888" s="284"/>
      <c r="E888" s="284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>
      <c r="A889" s="11"/>
      <c r="B889" s="287"/>
      <c r="C889" s="287"/>
      <c r="D889" s="284"/>
      <c r="E889" s="284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>
      <c r="A890" s="11"/>
      <c r="B890" s="287"/>
      <c r="C890" s="287"/>
      <c r="D890" s="284"/>
      <c r="E890" s="284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>
      <c r="A891" s="11"/>
      <c r="B891" s="287"/>
      <c r="C891" s="287"/>
      <c r="D891" s="284"/>
      <c r="E891" s="284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>
      <c r="A892" s="11"/>
      <c r="B892" s="287"/>
      <c r="C892" s="287"/>
      <c r="D892" s="284"/>
      <c r="E892" s="284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>
      <c r="A893" s="11"/>
      <c r="B893" s="287"/>
      <c r="C893" s="287"/>
      <c r="D893" s="284"/>
      <c r="E893" s="284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>
      <c r="A894" s="11"/>
      <c r="B894" s="287"/>
      <c r="C894" s="287"/>
      <c r="D894" s="284"/>
      <c r="E894" s="284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>
      <c r="A895" s="11"/>
      <c r="B895" s="287"/>
      <c r="C895" s="287"/>
      <c r="D895" s="284"/>
      <c r="E895" s="284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>
      <c r="A896" s="11"/>
      <c r="B896" s="287"/>
      <c r="C896" s="287"/>
      <c r="D896" s="284"/>
      <c r="E896" s="284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>
      <c r="A897" s="11"/>
      <c r="B897" s="287"/>
      <c r="C897" s="287"/>
      <c r="D897" s="284"/>
      <c r="E897" s="284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>
      <c r="A898" s="11"/>
      <c r="B898" s="287"/>
      <c r="C898" s="287"/>
      <c r="D898" s="284"/>
      <c r="E898" s="284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>
      <c r="A899" s="11"/>
      <c r="B899" s="287"/>
      <c r="C899" s="287"/>
      <c r="D899" s="284"/>
      <c r="E899" s="284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>
      <c r="A900" s="11"/>
      <c r="B900" s="287"/>
      <c r="C900" s="287"/>
      <c r="D900" s="284"/>
      <c r="E900" s="284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>
      <c r="A901" s="11"/>
      <c r="B901" s="287"/>
      <c r="C901" s="287"/>
      <c r="D901" s="284"/>
      <c r="E901" s="284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>
      <c r="A902" s="11"/>
      <c r="B902" s="287"/>
      <c r="C902" s="287"/>
      <c r="D902" s="284"/>
      <c r="E902" s="284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>
      <c r="A903" s="11"/>
      <c r="B903" s="287"/>
      <c r="C903" s="287"/>
      <c r="D903" s="284"/>
      <c r="E903" s="284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>
      <c r="A904" s="11"/>
      <c r="B904" s="287"/>
      <c r="C904" s="287"/>
      <c r="D904" s="284"/>
      <c r="E904" s="284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>
      <c r="A905" s="11"/>
      <c r="B905" s="287"/>
      <c r="C905" s="287"/>
      <c r="D905" s="284"/>
      <c r="E905" s="284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>
      <c r="A906" s="11"/>
      <c r="B906" s="287"/>
      <c r="C906" s="287"/>
      <c r="D906" s="284"/>
      <c r="E906" s="284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>
      <c r="A907" s="11"/>
      <c r="B907" s="287"/>
      <c r="C907" s="287"/>
      <c r="D907" s="284"/>
      <c r="E907" s="284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>
      <c r="A908" s="11"/>
      <c r="B908" s="287"/>
      <c r="C908" s="287"/>
      <c r="D908" s="284"/>
      <c r="E908" s="284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>
      <c r="A909" s="11"/>
      <c r="B909" s="287"/>
      <c r="C909" s="287"/>
      <c r="D909" s="284"/>
      <c r="E909" s="284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>
      <c r="A910" s="11"/>
      <c r="B910" s="287"/>
      <c r="C910" s="287"/>
      <c r="D910" s="284"/>
      <c r="E910" s="284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>
      <c r="A911" s="11"/>
      <c r="B911" s="287"/>
      <c r="C911" s="287"/>
      <c r="D911" s="284"/>
      <c r="E911" s="284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>
      <c r="A912" s="11"/>
      <c r="B912" s="287"/>
      <c r="C912" s="287"/>
      <c r="D912" s="284"/>
      <c r="E912" s="284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>
      <c r="A913" s="11"/>
      <c r="B913" s="287"/>
      <c r="C913" s="287"/>
      <c r="D913" s="284"/>
      <c r="E913" s="284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>
      <c r="A914" s="11"/>
      <c r="B914" s="287"/>
      <c r="C914" s="287"/>
      <c r="D914" s="284"/>
      <c r="E914" s="284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>
      <c r="A915" s="11"/>
      <c r="B915" s="287"/>
      <c r="C915" s="287"/>
      <c r="D915" s="284"/>
      <c r="E915" s="284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>
      <c r="A916" s="11"/>
      <c r="B916" s="287"/>
      <c r="C916" s="287"/>
      <c r="D916" s="284"/>
      <c r="E916" s="284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>
      <c r="A917" s="11"/>
      <c r="B917" s="287"/>
      <c r="C917" s="287"/>
      <c r="D917" s="284"/>
      <c r="E917" s="284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>
      <c r="A918" s="11"/>
      <c r="B918" s="287"/>
      <c r="C918" s="287"/>
      <c r="D918" s="284"/>
      <c r="E918" s="284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>
      <c r="A919" s="11"/>
      <c r="B919" s="287"/>
      <c r="C919" s="287"/>
      <c r="D919" s="284"/>
      <c r="E919" s="284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>
      <c r="A920" s="11"/>
      <c r="B920" s="287"/>
      <c r="C920" s="287"/>
      <c r="D920" s="284"/>
      <c r="E920" s="284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>
      <c r="A921" s="11"/>
      <c r="B921" s="287"/>
      <c r="C921" s="287"/>
      <c r="D921" s="284"/>
      <c r="E921" s="284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>
      <c r="A922" s="11"/>
      <c r="B922" s="287"/>
      <c r="C922" s="287"/>
      <c r="D922" s="284"/>
      <c r="E922" s="284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>
      <c r="A923" s="11"/>
      <c r="B923" s="287"/>
      <c r="C923" s="287"/>
      <c r="D923" s="284"/>
      <c r="E923" s="284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>
      <c r="A924" s="11"/>
      <c r="B924" s="287"/>
      <c r="C924" s="287"/>
      <c r="D924" s="284"/>
      <c r="E924" s="284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>
      <c r="A925" s="11"/>
      <c r="B925" s="287"/>
      <c r="C925" s="287"/>
      <c r="D925" s="284"/>
      <c r="E925" s="284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>
      <c r="A926" s="11"/>
      <c r="B926" s="287"/>
      <c r="C926" s="287"/>
      <c r="D926" s="284"/>
      <c r="E926" s="284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>
      <c r="A927" s="11"/>
      <c r="B927" s="287"/>
      <c r="C927" s="287"/>
      <c r="D927" s="284"/>
      <c r="E927" s="284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>
      <c r="A928" s="11"/>
      <c r="B928" s="287"/>
      <c r="C928" s="287"/>
      <c r="D928" s="284"/>
      <c r="E928" s="284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>
      <c r="A929" s="11"/>
      <c r="B929" s="287"/>
      <c r="C929" s="287"/>
      <c r="D929" s="284"/>
      <c r="E929" s="284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>
      <c r="A930" s="11"/>
      <c r="B930" s="287"/>
      <c r="C930" s="287"/>
      <c r="D930" s="284"/>
      <c r="E930" s="284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>
      <c r="A931" s="11"/>
      <c r="B931" s="287"/>
      <c r="C931" s="287"/>
      <c r="D931" s="284"/>
      <c r="E931" s="284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>
      <c r="A932" s="11"/>
      <c r="B932" s="287"/>
      <c r="C932" s="287"/>
      <c r="D932" s="284"/>
      <c r="E932" s="284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>
      <c r="A933" s="11"/>
      <c r="B933" s="287"/>
      <c r="C933" s="287"/>
      <c r="D933" s="284"/>
      <c r="E933" s="284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>
      <c r="A934" s="11"/>
      <c r="B934" s="287"/>
      <c r="C934" s="287"/>
      <c r="D934" s="284"/>
      <c r="E934" s="284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>
      <c r="A935" s="11"/>
      <c r="B935" s="287"/>
      <c r="C935" s="287"/>
      <c r="D935" s="284"/>
      <c r="E935" s="284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>
      <c r="A936" s="11"/>
      <c r="B936" s="287"/>
      <c r="C936" s="287"/>
      <c r="D936" s="284"/>
      <c r="E936" s="284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>
      <c r="A937" s="11"/>
      <c r="B937" s="287"/>
      <c r="C937" s="287"/>
      <c r="D937" s="284"/>
      <c r="E937" s="284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>
      <c r="A938" s="11"/>
      <c r="B938" s="287"/>
      <c r="C938" s="287"/>
      <c r="D938" s="284"/>
      <c r="E938" s="284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>
      <c r="A939" s="11"/>
      <c r="B939" s="287"/>
      <c r="C939" s="287"/>
      <c r="D939" s="284"/>
      <c r="E939" s="284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>
      <c r="A940" s="11"/>
      <c r="B940" s="287"/>
      <c r="C940" s="287"/>
      <c r="D940" s="284"/>
      <c r="E940" s="284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>
      <c r="A941" s="11"/>
      <c r="B941" s="287"/>
      <c r="C941" s="287"/>
      <c r="D941" s="284"/>
      <c r="E941" s="284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>
      <c r="A942" s="11"/>
      <c r="B942" s="287"/>
      <c r="C942" s="287"/>
      <c r="D942" s="284"/>
      <c r="E942" s="284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>
      <c r="A943" s="11"/>
      <c r="B943" s="287"/>
      <c r="C943" s="287"/>
      <c r="D943" s="284"/>
      <c r="E943" s="284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>
      <c r="A944" s="11"/>
      <c r="B944" s="287"/>
      <c r="C944" s="287"/>
      <c r="D944" s="284"/>
      <c r="E944" s="284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>
      <c r="A945" s="11"/>
      <c r="B945" s="287"/>
      <c r="C945" s="287"/>
      <c r="D945" s="284"/>
      <c r="E945" s="284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>
      <c r="A946" s="11"/>
      <c r="B946" s="287"/>
      <c r="C946" s="287"/>
      <c r="D946" s="284"/>
      <c r="E946" s="284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>
      <c r="A947" s="11"/>
      <c r="B947" s="287"/>
      <c r="C947" s="287"/>
      <c r="D947" s="284"/>
      <c r="E947" s="284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>
      <c r="A948" s="11"/>
      <c r="B948" s="287"/>
      <c r="C948" s="287"/>
      <c r="D948" s="284"/>
      <c r="E948" s="284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>
      <c r="A949" s="11"/>
      <c r="B949" s="287"/>
      <c r="C949" s="287"/>
      <c r="D949" s="284"/>
      <c r="E949" s="284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>
      <c r="A950" s="11"/>
      <c r="B950" s="287"/>
      <c r="C950" s="287"/>
      <c r="D950" s="284"/>
      <c r="E950" s="284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>
      <c r="A951" s="11"/>
      <c r="B951" s="287"/>
      <c r="C951" s="287"/>
      <c r="D951" s="284"/>
      <c r="E951" s="284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>
      <c r="A952" s="11"/>
      <c r="B952" s="287"/>
      <c r="C952" s="287"/>
      <c r="D952" s="284"/>
      <c r="E952" s="284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>
      <c r="A953" s="11"/>
      <c r="B953" s="287"/>
      <c r="C953" s="287"/>
      <c r="D953" s="284"/>
      <c r="E953" s="284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>
      <c r="A954" s="11"/>
      <c r="B954" s="287"/>
      <c r="C954" s="287"/>
      <c r="D954" s="284"/>
      <c r="E954" s="284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>
      <c r="A955" s="11"/>
      <c r="B955" s="287"/>
      <c r="C955" s="287"/>
      <c r="D955" s="284"/>
      <c r="E955" s="284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>
      <c r="A956" s="11"/>
      <c r="B956" s="287"/>
      <c r="C956" s="287"/>
      <c r="D956" s="284"/>
      <c r="E956" s="284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>
      <c r="A957" s="11"/>
      <c r="B957" s="287"/>
      <c r="C957" s="287"/>
      <c r="D957" s="284"/>
      <c r="E957" s="284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>
      <c r="A958" s="11"/>
      <c r="B958" s="287"/>
      <c r="C958" s="287"/>
      <c r="D958" s="284"/>
      <c r="E958" s="284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>
      <c r="A959" s="11"/>
      <c r="B959" s="287"/>
      <c r="C959" s="287"/>
      <c r="D959" s="284"/>
      <c r="E959" s="284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>
      <c r="A960" s="11"/>
      <c r="B960" s="287"/>
      <c r="C960" s="287"/>
      <c r="D960" s="284"/>
      <c r="E960" s="284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>
      <c r="A961" s="11"/>
      <c r="B961" s="287"/>
      <c r="C961" s="287"/>
      <c r="D961" s="284"/>
      <c r="E961" s="284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>
      <c r="A962" s="11"/>
      <c r="B962" s="287"/>
      <c r="C962" s="287"/>
      <c r="D962" s="284"/>
      <c r="E962" s="284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>
      <c r="A963" s="11"/>
      <c r="B963" s="287"/>
      <c r="C963" s="287"/>
      <c r="D963" s="284"/>
      <c r="E963" s="284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>
      <c r="A964" s="11"/>
      <c r="B964" s="287"/>
      <c r="C964" s="287"/>
      <c r="D964" s="284"/>
      <c r="E964" s="284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>
      <c r="A965" s="11"/>
      <c r="B965" s="287"/>
      <c r="C965" s="287"/>
      <c r="D965" s="284"/>
      <c r="E965" s="284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>
      <c r="A966" s="11"/>
      <c r="B966" s="287"/>
      <c r="C966" s="287"/>
      <c r="D966" s="284"/>
      <c r="E966" s="284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>
      <c r="A967" s="11"/>
      <c r="B967" s="287"/>
      <c r="C967" s="287"/>
      <c r="D967" s="284"/>
      <c r="E967" s="284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>
      <c r="A968" s="11"/>
      <c r="B968" s="287"/>
      <c r="C968" s="287"/>
      <c r="D968" s="284"/>
      <c r="E968" s="284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>
      <c r="A969" s="11"/>
      <c r="B969" s="287"/>
      <c r="C969" s="287"/>
      <c r="D969" s="284"/>
      <c r="E969" s="284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>
      <c r="A970" s="11"/>
      <c r="B970" s="287"/>
      <c r="C970" s="287"/>
      <c r="D970" s="284"/>
      <c r="E970" s="284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>
      <c r="A971" s="11"/>
      <c r="B971" s="287"/>
      <c r="C971" s="287"/>
      <c r="D971" s="284"/>
      <c r="E971" s="284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>
      <c r="A972" s="11"/>
      <c r="B972" s="287"/>
      <c r="C972" s="287"/>
      <c r="D972" s="284"/>
      <c r="E972" s="284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>
      <c r="A973" s="11"/>
      <c r="B973" s="287"/>
      <c r="C973" s="287"/>
      <c r="D973" s="284"/>
      <c r="E973" s="284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>
      <c r="A974" s="11"/>
      <c r="B974" s="287"/>
      <c r="C974" s="287"/>
      <c r="D974" s="284"/>
      <c r="E974" s="284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>
      <c r="A975" s="11"/>
      <c r="B975" s="287"/>
      <c r="C975" s="287"/>
      <c r="D975" s="284"/>
      <c r="E975" s="284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>
      <c r="A976" s="11"/>
      <c r="B976" s="287"/>
      <c r="C976" s="287"/>
      <c r="D976" s="284"/>
      <c r="E976" s="284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>
      <c r="A977" s="11"/>
      <c r="B977" s="287"/>
      <c r="C977" s="287"/>
      <c r="D977" s="284"/>
      <c r="E977" s="284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>
      <c r="A978" s="11"/>
      <c r="B978" s="287"/>
      <c r="C978" s="287"/>
      <c r="D978" s="284"/>
      <c r="E978" s="284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</sheetData>
  <mergeCells count="13">
    <mergeCell ref="B12:C12"/>
    <mergeCell ref="B13:C13"/>
    <mergeCell ref="B3:C3"/>
    <mergeCell ref="B2:C2"/>
    <mergeCell ref="B14:C14"/>
    <mergeCell ref="B5:C5"/>
    <mergeCell ref="B6:C6"/>
    <mergeCell ref="B7:C7"/>
    <mergeCell ref="B8:C8"/>
    <mergeCell ref="B9:C9"/>
    <mergeCell ref="B10:C10"/>
    <mergeCell ref="B11:C11"/>
    <mergeCell ref="B4:C4"/>
  </mergeCell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7"/>
  <sheetViews>
    <sheetView workbookViewId="0">
      <selection activeCell="D11" sqref="D11"/>
    </sheetView>
  </sheetViews>
  <sheetFormatPr defaultColWidth="14.42578125" defaultRowHeight="15" customHeight="1"/>
  <cols>
    <col min="1" max="1" width="9.140625" style="214" customWidth="1"/>
    <col min="2" max="2" width="18.42578125" customWidth="1"/>
    <col min="3" max="3" width="16.85546875" customWidth="1"/>
    <col min="4" max="4" width="14.85546875" customWidth="1"/>
    <col min="5" max="5" width="9.140625" customWidth="1"/>
    <col min="6" max="6" width="9.28515625" customWidth="1"/>
    <col min="7" max="7" width="9.140625" customWidth="1"/>
    <col min="8" max="8" width="22.140625" customWidth="1"/>
    <col min="9" max="9" width="58.140625" customWidth="1"/>
    <col min="10" max="26" width="9.140625" customWidth="1"/>
  </cols>
  <sheetData>
    <row r="1" spans="1:26" s="293" customFormat="1" ht="54.75" customHeight="1">
      <c r="A1" s="292" t="s">
        <v>329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ht="12.75" customHeight="1">
      <c r="A2" s="134"/>
      <c r="B2" s="7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s="291" customFormat="1" ht="21" customHeight="1">
      <c r="A3" s="289" t="s">
        <v>797</v>
      </c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</row>
    <row r="4" spans="1:26" s="632" customFormat="1" ht="24.75" customHeight="1">
      <c r="A4" s="663" t="s">
        <v>909</v>
      </c>
      <c r="B4" s="1260"/>
      <c r="C4" s="1260"/>
      <c r="D4" s="1260"/>
      <c r="E4" s="1260"/>
      <c r="F4" s="1260"/>
      <c r="G4" s="1260"/>
      <c r="H4" s="1260"/>
      <c r="I4" s="1261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</row>
    <row r="5" spans="1:26" s="632" customFormat="1" ht="36.75" customHeight="1">
      <c r="A5" s="271" t="s">
        <v>89</v>
      </c>
      <c r="B5" s="271" t="s">
        <v>330</v>
      </c>
      <c r="C5" s="271" t="s">
        <v>331</v>
      </c>
      <c r="D5" s="271" t="s">
        <v>332</v>
      </c>
      <c r="E5" s="841" t="s">
        <v>333</v>
      </c>
      <c r="F5" s="1262"/>
      <c r="G5" s="1263"/>
      <c r="H5" s="271" t="s">
        <v>253</v>
      </c>
      <c r="I5" s="271" t="s">
        <v>334</v>
      </c>
      <c r="J5" s="363"/>
      <c r="K5" s="363"/>
      <c r="L5" s="363"/>
      <c r="M5" s="363"/>
      <c r="N5" s="363"/>
      <c r="O5" s="363"/>
      <c r="P5" s="363"/>
      <c r="Q5" s="363"/>
      <c r="R5" s="135"/>
      <c r="S5" s="135"/>
      <c r="T5" s="135"/>
      <c r="U5" s="135"/>
      <c r="V5" s="135"/>
      <c r="W5" s="135"/>
      <c r="X5" s="135"/>
      <c r="Y5" s="135"/>
      <c r="Z5" s="135"/>
    </row>
    <row r="6" spans="1:26" s="214" customFormat="1" ht="86.25" customHeight="1">
      <c r="A6" s="274">
        <v>1</v>
      </c>
      <c r="B6" s="274" t="s">
        <v>513</v>
      </c>
      <c r="C6" s="140" t="s">
        <v>515</v>
      </c>
      <c r="D6" s="152">
        <v>4.43</v>
      </c>
      <c r="E6" s="661" t="s">
        <v>1081</v>
      </c>
      <c r="F6" s="1266"/>
      <c r="G6" s="662"/>
      <c r="H6" s="182" t="s">
        <v>514</v>
      </c>
      <c r="I6" s="1264"/>
      <c r="J6" s="198"/>
      <c r="K6" s="198"/>
      <c r="L6" s="198"/>
      <c r="M6" s="198"/>
      <c r="N6" s="198"/>
      <c r="O6" s="198"/>
      <c r="P6" s="198"/>
      <c r="Q6" s="198"/>
      <c r="R6" s="24"/>
      <c r="S6" s="24"/>
      <c r="T6" s="24"/>
      <c r="U6" s="24"/>
      <c r="V6" s="24"/>
      <c r="W6" s="24"/>
      <c r="X6" s="24"/>
      <c r="Y6" s="24"/>
      <c r="Z6" s="24"/>
    </row>
    <row r="7" spans="1:26" s="214" customFormat="1" ht="123" customHeight="1">
      <c r="A7" s="274">
        <v>2</v>
      </c>
      <c r="B7" s="310" t="s">
        <v>518</v>
      </c>
      <c r="C7" s="243" t="s">
        <v>517</v>
      </c>
      <c r="D7" s="633">
        <v>1576</v>
      </c>
      <c r="E7" s="1267" t="s">
        <v>519</v>
      </c>
      <c r="F7" s="1268"/>
      <c r="G7" s="1269"/>
      <c r="H7" s="182" t="s">
        <v>516</v>
      </c>
      <c r="I7" s="1265"/>
      <c r="J7" s="135"/>
      <c r="K7" s="135"/>
      <c r="L7" s="135"/>
      <c r="M7" s="135"/>
      <c r="N7" s="135"/>
      <c r="O7" s="135"/>
      <c r="P7" s="135"/>
      <c r="Q7" s="135"/>
      <c r="R7" s="24"/>
      <c r="S7" s="24"/>
      <c r="T7" s="24"/>
      <c r="U7" s="24"/>
      <c r="V7" s="24"/>
      <c r="W7" s="24"/>
      <c r="X7" s="24"/>
      <c r="Y7" s="24"/>
      <c r="Z7" s="24"/>
    </row>
    <row r="8" spans="1:26" ht="12.75" customHeight="1">
      <c r="A8" s="135"/>
      <c r="B8" s="136"/>
      <c r="C8" s="136"/>
      <c r="D8" s="136"/>
      <c r="E8" s="136"/>
      <c r="F8" s="136"/>
      <c r="G8" s="136"/>
      <c r="H8" s="136"/>
      <c r="I8" s="136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75" customHeight="1">
      <c r="A9" s="135"/>
      <c r="B9" s="136"/>
      <c r="C9" s="136"/>
      <c r="D9" s="136"/>
      <c r="E9" s="136"/>
      <c r="F9" s="136"/>
      <c r="G9" s="136"/>
      <c r="H9" s="136"/>
      <c r="I9" s="136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75" customHeight="1">
      <c r="A10" s="135"/>
      <c r="B10" s="136"/>
      <c r="C10" s="136"/>
      <c r="D10" s="136"/>
      <c r="E10" s="136"/>
      <c r="F10" s="136"/>
      <c r="G10" s="136"/>
      <c r="H10" s="136"/>
      <c r="I10" s="136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75" customHeight="1">
      <c r="A11" s="135"/>
      <c r="B11" s="136"/>
      <c r="C11" s="136"/>
      <c r="D11" s="136"/>
      <c r="E11" s="136"/>
      <c r="F11" s="136"/>
      <c r="G11" s="136"/>
      <c r="H11" s="136"/>
      <c r="I11" s="136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75" customHeight="1">
      <c r="A12" s="2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75" customHeight="1">
      <c r="A13" s="24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75" customHeight="1">
      <c r="A14" s="2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75" customHeight="1">
      <c r="A15" s="2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75" customHeight="1">
      <c r="A16" s="2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75" customHeight="1">
      <c r="A17" s="2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75" customHeight="1">
      <c r="A18" s="2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75" customHeight="1">
      <c r="A19" s="2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75" customHeight="1">
      <c r="A20" s="2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75" customHeight="1">
      <c r="A21" s="2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75" customHeight="1">
      <c r="A22" s="2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75" customHeight="1">
      <c r="A23" s="2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75" customHeight="1">
      <c r="A24" s="2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75" customHeight="1">
      <c r="A25" s="2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75" customHeight="1">
      <c r="A26" s="2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75" customHeight="1">
      <c r="A27" s="2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75" customHeight="1">
      <c r="A28" s="2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75" customHeight="1">
      <c r="A29" s="2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75" customHeight="1">
      <c r="A30" s="2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75" customHeight="1">
      <c r="A31" s="2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75" customHeight="1">
      <c r="A32" s="2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75" customHeight="1">
      <c r="A33" s="24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75" customHeight="1">
      <c r="A34" s="24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75" customHeight="1">
      <c r="A35" s="24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75" customHeight="1">
      <c r="A36" s="24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>
      <c r="A37" s="24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75" customHeight="1">
      <c r="A38" s="24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75" customHeight="1">
      <c r="A39" s="2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75" customHeight="1">
      <c r="A40" s="2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75" customHeight="1">
      <c r="A41" s="24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75" customHeight="1">
      <c r="A42" s="24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75" customHeight="1">
      <c r="A43" s="2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75" customHeight="1">
      <c r="A44" s="2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75" customHeight="1">
      <c r="A45" s="24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75" customHeight="1">
      <c r="A46" s="24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75" customHeight="1">
      <c r="A47" s="24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75" customHeight="1">
      <c r="A48" s="24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75" customHeight="1">
      <c r="A49" s="24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75" customHeight="1">
      <c r="A50" s="24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75" customHeight="1">
      <c r="A51" s="24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75" customHeight="1">
      <c r="A52" s="24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75" customHeight="1">
      <c r="A53" s="24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75" customHeight="1">
      <c r="A54" s="24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75" customHeight="1">
      <c r="A55" s="24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75" customHeight="1">
      <c r="A56" s="24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75" customHeight="1">
      <c r="A57" s="24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75" customHeight="1">
      <c r="A58" s="24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>
      <c r="A59" s="24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>
      <c r="A60" s="24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>
      <c r="A61" s="24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>
      <c r="A62" s="24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>
      <c r="A63" s="24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>
      <c r="A64" s="24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>
      <c r="A65" s="24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>
      <c r="A66" s="24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>
      <c r="A67" s="24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>
      <c r="A68" s="24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>
      <c r="A69" s="24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>
      <c r="A70" s="24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>
      <c r="A71" s="24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>
      <c r="A72" s="24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>
      <c r="A73" s="24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>
      <c r="A74" s="24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>
      <c r="A75" s="24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>
      <c r="A76" s="24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>
      <c r="A77" s="24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>
      <c r="A78" s="24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>
      <c r="A79" s="24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>
      <c r="A80" s="24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>
      <c r="A81" s="24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>
      <c r="A82" s="24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>
      <c r="A83" s="24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>
      <c r="A84" s="24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>
      <c r="A85" s="24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>
      <c r="A86" s="24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>
      <c r="A87" s="24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>
      <c r="A88" s="24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>
      <c r="A89" s="24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>
      <c r="A90" s="24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>
      <c r="A91" s="24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>
      <c r="A92" s="24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>
      <c r="A93" s="24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>
      <c r="A94" s="24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>
      <c r="A95" s="24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>
      <c r="A96" s="24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>
      <c r="A97" s="24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>
      <c r="A98" s="24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>
      <c r="A99" s="24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>
      <c r="A100" s="24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>
      <c r="A101" s="24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>
      <c r="A102" s="24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>
      <c r="A103" s="24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>
      <c r="A104" s="24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>
      <c r="A105" s="24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>
      <c r="A106" s="24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>
      <c r="A107" s="24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>
      <c r="A108" s="24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>
      <c r="A109" s="24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>
      <c r="A110" s="24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>
      <c r="A111" s="24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>
      <c r="A112" s="24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>
      <c r="A113" s="24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>
      <c r="A114" s="24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>
      <c r="A115" s="24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>
      <c r="A116" s="24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>
      <c r="A117" s="24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>
      <c r="A118" s="24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>
      <c r="A119" s="24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>
      <c r="A120" s="24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>
      <c r="A121" s="24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>
      <c r="A122" s="24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>
      <c r="A123" s="24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>
      <c r="A124" s="24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>
      <c r="A125" s="24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>
      <c r="A126" s="24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>
      <c r="A127" s="24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>
      <c r="A128" s="24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>
      <c r="A129" s="24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>
      <c r="A130" s="24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>
      <c r="A131" s="24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>
      <c r="A132" s="24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>
      <c r="A133" s="24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>
      <c r="A134" s="24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>
      <c r="A135" s="24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>
      <c r="A136" s="24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>
      <c r="A137" s="24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>
      <c r="A138" s="24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>
      <c r="A139" s="24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>
      <c r="A140" s="24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>
      <c r="A141" s="24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>
      <c r="A142" s="24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>
      <c r="A143" s="24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>
      <c r="A144" s="24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>
      <c r="A145" s="24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>
      <c r="A146" s="24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>
      <c r="A147" s="24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>
      <c r="A148" s="24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>
      <c r="A149" s="24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>
      <c r="A150" s="24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>
      <c r="A151" s="24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>
      <c r="A152" s="24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>
      <c r="A153" s="24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>
      <c r="A154" s="24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>
      <c r="A155" s="24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>
      <c r="A156" s="24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>
      <c r="A157" s="24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>
      <c r="A158" s="24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>
      <c r="A159" s="24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>
      <c r="A160" s="24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>
      <c r="A161" s="24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>
      <c r="A162" s="24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>
      <c r="A163" s="24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>
      <c r="A164" s="24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>
      <c r="A165" s="24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>
      <c r="A166" s="24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>
      <c r="A167" s="24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>
      <c r="A168" s="24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>
      <c r="A169" s="24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>
      <c r="A170" s="24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>
      <c r="A171" s="24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>
      <c r="A172" s="24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>
      <c r="A173" s="24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>
      <c r="A174" s="24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>
      <c r="A175" s="24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>
      <c r="A176" s="24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>
      <c r="A177" s="24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>
      <c r="A178" s="24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>
      <c r="A179" s="24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>
      <c r="A180" s="24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>
      <c r="A181" s="24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>
      <c r="A182" s="24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>
      <c r="A183" s="24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>
      <c r="A184" s="24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>
      <c r="A185" s="24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>
      <c r="A186" s="24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>
      <c r="A187" s="24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>
      <c r="A188" s="24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>
      <c r="A189" s="24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>
      <c r="A190" s="24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>
      <c r="A191" s="24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>
      <c r="A192" s="24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>
      <c r="A193" s="24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>
      <c r="A194" s="24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>
      <c r="A195" s="24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>
      <c r="A196" s="24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>
      <c r="A197" s="24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>
      <c r="A198" s="24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>
      <c r="A199" s="24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>
      <c r="A200" s="24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>
      <c r="A201" s="24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>
      <c r="A202" s="24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>
      <c r="A203" s="24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>
      <c r="A204" s="24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>
      <c r="A205" s="24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>
      <c r="A206" s="24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>
      <c r="A207" s="24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>
      <c r="A208" s="24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>
      <c r="A209" s="24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>
      <c r="A210" s="24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>
      <c r="A211" s="24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>
      <c r="A212" s="24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>
      <c r="A213" s="24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>
      <c r="A214" s="24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>
      <c r="A215" s="24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>
      <c r="A216" s="24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>
      <c r="A217" s="24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>
      <c r="A218" s="24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>
      <c r="A219" s="24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>
      <c r="A220" s="24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>
      <c r="A221" s="24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>
      <c r="A222" s="24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>
      <c r="A223" s="24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>
      <c r="A224" s="24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>
      <c r="A225" s="24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>
      <c r="A226" s="24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>
      <c r="A227" s="24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>
      <c r="A228" s="24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>
      <c r="A229" s="24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>
      <c r="A230" s="24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>
      <c r="A231" s="24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>
      <c r="A232" s="24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>
      <c r="A233" s="24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>
      <c r="A234" s="24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>
      <c r="A235" s="24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>
      <c r="A236" s="24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>
      <c r="A237" s="24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>
      <c r="A238" s="24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>
      <c r="A239" s="24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>
      <c r="A240" s="24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>
      <c r="A241" s="24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>
      <c r="A242" s="24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>
      <c r="A243" s="24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>
      <c r="A244" s="24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>
      <c r="A245" s="24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>
      <c r="A246" s="24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>
      <c r="A247" s="24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>
      <c r="A248" s="24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>
      <c r="A249" s="24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>
      <c r="A250" s="24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>
      <c r="A251" s="24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>
      <c r="A252" s="24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>
      <c r="A253" s="24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>
      <c r="A254" s="24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>
      <c r="A255" s="24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>
      <c r="A256" s="24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>
      <c r="A257" s="24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>
      <c r="A258" s="24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>
      <c r="A259" s="24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>
      <c r="A260" s="24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>
      <c r="A261" s="24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>
      <c r="A262" s="24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>
      <c r="A263" s="24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>
      <c r="A264" s="24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>
      <c r="A265" s="24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>
      <c r="A266" s="24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>
      <c r="A267" s="24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>
      <c r="A268" s="24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>
      <c r="A269" s="24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>
      <c r="A270" s="24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>
      <c r="A271" s="24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>
      <c r="A272" s="24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>
      <c r="A273" s="24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>
      <c r="A274" s="24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>
      <c r="A275" s="24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>
      <c r="A276" s="24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>
      <c r="A277" s="24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>
      <c r="A278" s="24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>
      <c r="A279" s="24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>
      <c r="A280" s="24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>
      <c r="A281" s="24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>
      <c r="A282" s="24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>
      <c r="A283" s="24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>
      <c r="A284" s="24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>
      <c r="A285" s="24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>
      <c r="A286" s="24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>
      <c r="A287" s="24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>
      <c r="A288" s="24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>
      <c r="A289" s="24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>
      <c r="A290" s="24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>
      <c r="A291" s="24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>
      <c r="A292" s="24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>
      <c r="A293" s="24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>
      <c r="A294" s="24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>
      <c r="A295" s="24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>
      <c r="A296" s="24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>
      <c r="A297" s="24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>
      <c r="A298" s="24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>
      <c r="A299" s="24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>
      <c r="A300" s="24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>
      <c r="A301" s="24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>
      <c r="A302" s="24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>
      <c r="A303" s="24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>
      <c r="A304" s="24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>
      <c r="A305" s="24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>
      <c r="A306" s="24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>
      <c r="A307" s="24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>
      <c r="A308" s="24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>
      <c r="A309" s="24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>
      <c r="A310" s="24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>
      <c r="A311" s="24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>
      <c r="A312" s="24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>
      <c r="A313" s="24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>
      <c r="A314" s="24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>
      <c r="A315" s="24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>
      <c r="A316" s="24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>
      <c r="A317" s="24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>
      <c r="A318" s="24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>
      <c r="A319" s="24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>
      <c r="A320" s="24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>
      <c r="A321" s="24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>
      <c r="A322" s="24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>
      <c r="A323" s="24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>
      <c r="A324" s="24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>
      <c r="A325" s="24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>
      <c r="A326" s="24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>
      <c r="A327" s="24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>
      <c r="A328" s="24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>
      <c r="A329" s="24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>
      <c r="A330" s="24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>
      <c r="A331" s="24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>
      <c r="A332" s="24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>
      <c r="A333" s="24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>
      <c r="A334" s="24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>
      <c r="A335" s="24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>
      <c r="A336" s="24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>
      <c r="A337" s="24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>
      <c r="A338" s="24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>
      <c r="A339" s="24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>
      <c r="A340" s="24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>
      <c r="A341" s="24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>
      <c r="A342" s="24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>
      <c r="A343" s="24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>
      <c r="A344" s="24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>
      <c r="A345" s="24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>
      <c r="A346" s="24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>
      <c r="A347" s="24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>
      <c r="A348" s="24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>
      <c r="A349" s="24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>
      <c r="A350" s="24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>
      <c r="A351" s="24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>
      <c r="A352" s="24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>
      <c r="A353" s="24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>
      <c r="A354" s="24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>
      <c r="A355" s="24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>
      <c r="A356" s="24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>
      <c r="A357" s="24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>
      <c r="A358" s="24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>
      <c r="A359" s="24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>
      <c r="A360" s="24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>
      <c r="A361" s="24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>
      <c r="A362" s="24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>
      <c r="A363" s="24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>
      <c r="A364" s="24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>
      <c r="A365" s="24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>
      <c r="A366" s="24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>
      <c r="A367" s="24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>
      <c r="A368" s="24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>
      <c r="A369" s="24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>
      <c r="A370" s="24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>
      <c r="A371" s="24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>
      <c r="A372" s="24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>
      <c r="A373" s="24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>
      <c r="A374" s="24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>
      <c r="A375" s="24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>
      <c r="A376" s="24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>
      <c r="A377" s="24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>
      <c r="A378" s="24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>
      <c r="A379" s="24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>
      <c r="A380" s="24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>
      <c r="A381" s="24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>
      <c r="A382" s="24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>
      <c r="A383" s="24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>
      <c r="A384" s="24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>
      <c r="A385" s="24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>
      <c r="A386" s="24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>
      <c r="A387" s="24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>
      <c r="A388" s="24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>
      <c r="A389" s="24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>
      <c r="A390" s="24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>
      <c r="A391" s="24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>
      <c r="A392" s="24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>
      <c r="A393" s="24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>
      <c r="A394" s="24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>
      <c r="A395" s="24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>
      <c r="A396" s="24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>
      <c r="A397" s="24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>
      <c r="A398" s="24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>
      <c r="A399" s="24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>
      <c r="A400" s="24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>
      <c r="A401" s="24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>
      <c r="A402" s="24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>
      <c r="A403" s="24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>
      <c r="A404" s="24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>
      <c r="A405" s="24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>
      <c r="A406" s="24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>
      <c r="A407" s="24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>
      <c r="A408" s="24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>
      <c r="A409" s="24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>
      <c r="A410" s="24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>
      <c r="A411" s="24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>
      <c r="A412" s="24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>
      <c r="A413" s="24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>
      <c r="A414" s="24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>
      <c r="A415" s="24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>
      <c r="A416" s="24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>
      <c r="A417" s="24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>
      <c r="A418" s="24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>
      <c r="A419" s="24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>
      <c r="A420" s="24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>
      <c r="A421" s="24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>
      <c r="A422" s="24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>
      <c r="A423" s="24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>
      <c r="A424" s="24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>
      <c r="A425" s="24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>
      <c r="A426" s="24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>
      <c r="A427" s="24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>
      <c r="A428" s="24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>
      <c r="A429" s="24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>
      <c r="A430" s="24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>
      <c r="A431" s="24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>
      <c r="A432" s="24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>
      <c r="A433" s="24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>
      <c r="A434" s="24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>
      <c r="A435" s="24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>
      <c r="A436" s="24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>
      <c r="A437" s="24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>
      <c r="A438" s="24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>
      <c r="A439" s="24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>
      <c r="A440" s="24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>
      <c r="A441" s="24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>
      <c r="A442" s="24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>
      <c r="A443" s="24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>
      <c r="A444" s="24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>
      <c r="A445" s="24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>
      <c r="A446" s="24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>
      <c r="A447" s="24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>
      <c r="A448" s="24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>
      <c r="A449" s="24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>
      <c r="A450" s="24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>
      <c r="A451" s="24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>
      <c r="A452" s="24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>
      <c r="A453" s="24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>
      <c r="A454" s="24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>
      <c r="A455" s="24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>
      <c r="A456" s="24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>
      <c r="A457" s="24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>
      <c r="A458" s="24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>
      <c r="A459" s="24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>
      <c r="A460" s="24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>
      <c r="A461" s="24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>
      <c r="A462" s="24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>
      <c r="A463" s="24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>
      <c r="A464" s="24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>
      <c r="A465" s="24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>
      <c r="A466" s="24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>
      <c r="A467" s="24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>
      <c r="A468" s="24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>
      <c r="A469" s="24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>
      <c r="A470" s="24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>
      <c r="A471" s="24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>
      <c r="A472" s="24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>
      <c r="A473" s="24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>
      <c r="A474" s="24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>
      <c r="A475" s="24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>
      <c r="A476" s="24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>
      <c r="A477" s="24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>
      <c r="A478" s="24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>
      <c r="A479" s="24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>
      <c r="A480" s="24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>
      <c r="A481" s="24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>
      <c r="A482" s="24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>
      <c r="A483" s="24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>
      <c r="A484" s="24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>
      <c r="A485" s="24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>
      <c r="A486" s="24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>
      <c r="A487" s="24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>
      <c r="A488" s="24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>
      <c r="A489" s="24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>
      <c r="A490" s="24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>
      <c r="A491" s="24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>
      <c r="A492" s="24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>
      <c r="A493" s="24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>
      <c r="A494" s="24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>
      <c r="A495" s="24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>
      <c r="A496" s="24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>
      <c r="A497" s="24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>
      <c r="A498" s="24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>
      <c r="A499" s="24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>
      <c r="A500" s="24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>
      <c r="A501" s="24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>
      <c r="A502" s="24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>
      <c r="A503" s="24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>
      <c r="A504" s="24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>
      <c r="A505" s="24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>
      <c r="A506" s="24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>
      <c r="A507" s="24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>
      <c r="A508" s="24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>
      <c r="A509" s="24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>
      <c r="A510" s="24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>
      <c r="A511" s="24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>
      <c r="A512" s="24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>
      <c r="A513" s="24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>
      <c r="A514" s="24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>
      <c r="A515" s="24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>
      <c r="A516" s="24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>
      <c r="A517" s="24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>
      <c r="A518" s="24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>
      <c r="A519" s="24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>
      <c r="A520" s="24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>
      <c r="A521" s="24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>
      <c r="A522" s="24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>
      <c r="A523" s="24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>
      <c r="A524" s="24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>
      <c r="A525" s="24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>
      <c r="A526" s="24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>
      <c r="A527" s="24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>
      <c r="A528" s="24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>
      <c r="A529" s="24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>
      <c r="A530" s="24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>
      <c r="A531" s="24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>
      <c r="A532" s="24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>
      <c r="A533" s="24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>
      <c r="A534" s="24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>
      <c r="A535" s="24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>
      <c r="A536" s="24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>
      <c r="A537" s="24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>
      <c r="A538" s="24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>
      <c r="A539" s="24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>
      <c r="A540" s="24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>
      <c r="A541" s="24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>
      <c r="A542" s="24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>
      <c r="A543" s="24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>
      <c r="A544" s="24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>
      <c r="A545" s="24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>
      <c r="A546" s="24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>
      <c r="A547" s="24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>
      <c r="A548" s="24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>
      <c r="A549" s="24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>
      <c r="A550" s="24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>
      <c r="A551" s="24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>
      <c r="A552" s="24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>
      <c r="A553" s="24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>
      <c r="A554" s="24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>
      <c r="A555" s="24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>
      <c r="A556" s="24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>
      <c r="A557" s="24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>
      <c r="A558" s="24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>
      <c r="A559" s="24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>
      <c r="A560" s="24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>
      <c r="A561" s="24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>
      <c r="A562" s="24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>
      <c r="A563" s="24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>
      <c r="A564" s="24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>
      <c r="A565" s="24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>
      <c r="A566" s="24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>
      <c r="A567" s="24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>
      <c r="A568" s="24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>
      <c r="A569" s="24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>
      <c r="A570" s="24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>
      <c r="A571" s="24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>
      <c r="A572" s="24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>
      <c r="A573" s="24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>
      <c r="A574" s="24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>
      <c r="A575" s="24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>
      <c r="A576" s="24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>
      <c r="A577" s="24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>
      <c r="A578" s="24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>
      <c r="A579" s="24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>
      <c r="A580" s="24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>
      <c r="A581" s="24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>
      <c r="A582" s="24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>
      <c r="A583" s="24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>
      <c r="A584" s="24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>
      <c r="A585" s="24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>
      <c r="A586" s="24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>
      <c r="A587" s="24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>
      <c r="A588" s="24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>
      <c r="A589" s="24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>
      <c r="A590" s="24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>
      <c r="A591" s="24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>
      <c r="A592" s="24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>
      <c r="A593" s="24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>
      <c r="A594" s="24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>
      <c r="A595" s="24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>
      <c r="A596" s="24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>
      <c r="A597" s="24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>
      <c r="A598" s="24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>
      <c r="A599" s="24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>
      <c r="A600" s="24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>
      <c r="A601" s="24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>
      <c r="A602" s="24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>
      <c r="A603" s="24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>
      <c r="A604" s="24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>
      <c r="A605" s="24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>
      <c r="A606" s="24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>
      <c r="A607" s="24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>
      <c r="A608" s="24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>
      <c r="A609" s="24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>
      <c r="A610" s="24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>
      <c r="A611" s="24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>
      <c r="A612" s="24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>
      <c r="A613" s="24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>
      <c r="A614" s="24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>
      <c r="A615" s="24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>
      <c r="A616" s="24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>
      <c r="A617" s="24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>
      <c r="A618" s="24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>
      <c r="A619" s="24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>
      <c r="A620" s="24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>
      <c r="A621" s="24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>
      <c r="A622" s="24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>
      <c r="A623" s="24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>
      <c r="A624" s="24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>
      <c r="A625" s="24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>
      <c r="A626" s="24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>
      <c r="A627" s="24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>
      <c r="A628" s="24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>
      <c r="A629" s="24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>
      <c r="A630" s="24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>
      <c r="A631" s="24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>
      <c r="A632" s="24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>
      <c r="A633" s="24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>
      <c r="A634" s="24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>
      <c r="A635" s="24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>
      <c r="A636" s="24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>
      <c r="A637" s="24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>
      <c r="A638" s="24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>
      <c r="A639" s="24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>
      <c r="A640" s="24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>
      <c r="A641" s="24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>
      <c r="A642" s="24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>
      <c r="A643" s="24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>
      <c r="A644" s="24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>
      <c r="A645" s="24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>
      <c r="A646" s="24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>
      <c r="A647" s="24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>
      <c r="A648" s="24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>
      <c r="A649" s="24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>
      <c r="A650" s="24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>
      <c r="A651" s="24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>
      <c r="A652" s="24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>
      <c r="A653" s="24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>
      <c r="A654" s="24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>
      <c r="A655" s="24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>
      <c r="A656" s="24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>
      <c r="A657" s="24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>
      <c r="A658" s="24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>
      <c r="A659" s="24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>
      <c r="A660" s="24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>
      <c r="A661" s="24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>
      <c r="A662" s="24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>
      <c r="A663" s="24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>
      <c r="A664" s="24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>
      <c r="A665" s="24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>
      <c r="A666" s="24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>
      <c r="A667" s="24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>
      <c r="A668" s="24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>
      <c r="A669" s="24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>
      <c r="A670" s="24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>
      <c r="A671" s="24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>
      <c r="A672" s="24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>
      <c r="A673" s="24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>
      <c r="A674" s="24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>
      <c r="A675" s="24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>
      <c r="A676" s="24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>
      <c r="A677" s="24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>
      <c r="A678" s="24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>
      <c r="A679" s="24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>
      <c r="A680" s="24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>
      <c r="A681" s="24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>
      <c r="A682" s="24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>
      <c r="A683" s="24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>
      <c r="A684" s="24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>
      <c r="A685" s="24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>
      <c r="A686" s="24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>
      <c r="A687" s="24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>
      <c r="A688" s="24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>
      <c r="A689" s="24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>
      <c r="A690" s="24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>
      <c r="A691" s="24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>
      <c r="A692" s="24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>
      <c r="A693" s="24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>
      <c r="A694" s="24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>
      <c r="A695" s="24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>
      <c r="A696" s="24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>
      <c r="A697" s="24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>
      <c r="A698" s="24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>
      <c r="A699" s="24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>
      <c r="A700" s="24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>
      <c r="A701" s="24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>
      <c r="A702" s="24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>
      <c r="A703" s="24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>
      <c r="A704" s="24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>
      <c r="A705" s="24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>
      <c r="A706" s="24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>
      <c r="A707" s="24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>
      <c r="A708" s="24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>
      <c r="A709" s="24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>
      <c r="A710" s="24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>
      <c r="A711" s="24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>
      <c r="A712" s="24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>
      <c r="A713" s="24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>
      <c r="A714" s="24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>
      <c r="A715" s="24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>
      <c r="A716" s="24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>
      <c r="A717" s="24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>
      <c r="A718" s="24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>
      <c r="A719" s="24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>
      <c r="A720" s="24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>
      <c r="A721" s="24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>
      <c r="A722" s="24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>
      <c r="A723" s="24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>
      <c r="A724" s="24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>
      <c r="A725" s="24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>
      <c r="A726" s="24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>
      <c r="A727" s="24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>
      <c r="A728" s="24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>
      <c r="A729" s="24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>
      <c r="A730" s="24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>
      <c r="A731" s="24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>
      <c r="A732" s="24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>
      <c r="A733" s="24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>
      <c r="A734" s="24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>
      <c r="A735" s="24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>
      <c r="A736" s="24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>
      <c r="A737" s="24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>
      <c r="A738" s="24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>
      <c r="A739" s="24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>
      <c r="A740" s="24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>
      <c r="A741" s="24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>
      <c r="A742" s="24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>
      <c r="A743" s="24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>
      <c r="A744" s="24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>
      <c r="A745" s="24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>
      <c r="A746" s="24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>
      <c r="A747" s="24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>
      <c r="A748" s="24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>
      <c r="A749" s="24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>
      <c r="A750" s="24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>
      <c r="A751" s="24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>
      <c r="A752" s="24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>
      <c r="A753" s="24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>
      <c r="A754" s="24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>
      <c r="A755" s="24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>
      <c r="A756" s="24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>
      <c r="A757" s="24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>
      <c r="A758" s="24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>
      <c r="A759" s="24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>
      <c r="A760" s="24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>
      <c r="A761" s="24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>
      <c r="A762" s="24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>
      <c r="A763" s="24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>
      <c r="A764" s="24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>
      <c r="A765" s="24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>
      <c r="A766" s="24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>
      <c r="A767" s="24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>
      <c r="A768" s="24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>
      <c r="A769" s="24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>
      <c r="A770" s="24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>
      <c r="A771" s="24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>
      <c r="A772" s="24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>
      <c r="A773" s="24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>
      <c r="A774" s="24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>
      <c r="A775" s="24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>
      <c r="A776" s="24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>
      <c r="A777" s="24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>
      <c r="A778" s="24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>
      <c r="A779" s="24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>
      <c r="A780" s="24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>
      <c r="A781" s="24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>
      <c r="A782" s="24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>
      <c r="A783" s="24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>
      <c r="A784" s="24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>
      <c r="A785" s="24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>
      <c r="A786" s="24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>
      <c r="A787" s="24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>
      <c r="A788" s="24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>
      <c r="A789" s="24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>
      <c r="A790" s="24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>
      <c r="A791" s="24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>
      <c r="A792" s="24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>
      <c r="A793" s="24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>
      <c r="A794" s="24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>
      <c r="A795" s="24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>
      <c r="A796" s="24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>
      <c r="A797" s="24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>
      <c r="A798" s="24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>
      <c r="A799" s="24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>
      <c r="A800" s="24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>
      <c r="A801" s="24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>
      <c r="A802" s="24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>
      <c r="A803" s="24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>
      <c r="A804" s="24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>
      <c r="A805" s="24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>
      <c r="A806" s="24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>
      <c r="A807" s="24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>
      <c r="A808" s="24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>
      <c r="A809" s="24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>
      <c r="A810" s="24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>
      <c r="A811" s="24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>
      <c r="A812" s="24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>
      <c r="A813" s="24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>
      <c r="A814" s="24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>
      <c r="A815" s="24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>
      <c r="A816" s="24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>
      <c r="A817" s="24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>
      <c r="A818" s="24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>
      <c r="A819" s="24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>
      <c r="A820" s="24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>
      <c r="A821" s="24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>
      <c r="A822" s="24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>
      <c r="A823" s="24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>
      <c r="A824" s="24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>
      <c r="A825" s="24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>
      <c r="A826" s="24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>
      <c r="A827" s="24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>
      <c r="A828" s="24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>
      <c r="A829" s="24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>
      <c r="A830" s="24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>
      <c r="A831" s="24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>
      <c r="A832" s="24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>
      <c r="A833" s="24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>
      <c r="A834" s="24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>
      <c r="A835" s="24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>
      <c r="A836" s="24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>
      <c r="A837" s="24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>
      <c r="A838" s="24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>
      <c r="A839" s="24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>
      <c r="A840" s="24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>
      <c r="A841" s="24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>
      <c r="A842" s="24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>
      <c r="A843" s="24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>
      <c r="A844" s="24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>
      <c r="A845" s="24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>
      <c r="A846" s="24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>
      <c r="A847" s="24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>
      <c r="A848" s="24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>
      <c r="A849" s="24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>
      <c r="A850" s="24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>
      <c r="A851" s="24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>
      <c r="A852" s="24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>
      <c r="A853" s="24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>
      <c r="A854" s="24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>
      <c r="A855" s="24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>
      <c r="A856" s="24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>
      <c r="A857" s="24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>
      <c r="A858" s="24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>
      <c r="A859" s="24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>
      <c r="A860" s="24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>
      <c r="A861" s="24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>
      <c r="A862" s="24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>
      <c r="A863" s="24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>
      <c r="A864" s="24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>
      <c r="A865" s="24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>
      <c r="A866" s="24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>
      <c r="A867" s="24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>
      <c r="A868" s="24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>
      <c r="A869" s="24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>
      <c r="A870" s="24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>
      <c r="A871" s="24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>
      <c r="A872" s="24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>
      <c r="A873" s="24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>
      <c r="A874" s="24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>
      <c r="A875" s="24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>
      <c r="A876" s="24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>
      <c r="A877" s="24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>
      <c r="A878" s="24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>
      <c r="A879" s="24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>
      <c r="A880" s="24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>
      <c r="A881" s="24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>
      <c r="A882" s="24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>
      <c r="A883" s="24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>
      <c r="A884" s="24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>
      <c r="A885" s="24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>
      <c r="A886" s="24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>
      <c r="A887" s="24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>
      <c r="A888" s="24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>
      <c r="A889" s="24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>
      <c r="A890" s="24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>
      <c r="A891" s="24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>
      <c r="A892" s="24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>
      <c r="A893" s="24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>
      <c r="A894" s="24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>
      <c r="A895" s="24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>
      <c r="A896" s="24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>
      <c r="A897" s="24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>
      <c r="A898" s="24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>
      <c r="A899" s="24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>
      <c r="A900" s="24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>
      <c r="A901" s="24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>
      <c r="A902" s="24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>
      <c r="A903" s="24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>
      <c r="A904" s="24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>
      <c r="A905" s="24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>
      <c r="A906" s="24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>
      <c r="A907" s="24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>
      <c r="A908" s="24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>
      <c r="A909" s="24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>
      <c r="A910" s="24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>
      <c r="A911" s="24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>
      <c r="A912" s="24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>
      <c r="A913" s="24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>
      <c r="A914" s="24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>
      <c r="A915" s="24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>
      <c r="A916" s="24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>
      <c r="A917" s="24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>
      <c r="A918" s="24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>
      <c r="A919" s="24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>
      <c r="A920" s="24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>
      <c r="A921" s="24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>
      <c r="A922" s="24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>
      <c r="A923" s="24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>
      <c r="A924" s="24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>
      <c r="A925" s="24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>
      <c r="A926" s="24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>
      <c r="A927" s="24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>
      <c r="A928" s="24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>
      <c r="A929" s="24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>
      <c r="A930" s="24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>
      <c r="A931" s="24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>
      <c r="A932" s="24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>
      <c r="A933" s="24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>
      <c r="A934" s="24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>
      <c r="A935" s="24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>
      <c r="A936" s="24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>
      <c r="A937" s="24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>
      <c r="A938" s="24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>
      <c r="A939" s="24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>
      <c r="A940" s="24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>
      <c r="A941" s="24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>
      <c r="A942" s="24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>
      <c r="A943" s="24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>
      <c r="A944" s="24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>
      <c r="A945" s="24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>
      <c r="A946" s="24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>
      <c r="A947" s="24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>
      <c r="A948" s="24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>
      <c r="A949" s="24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>
      <c r="A950" s="24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>
      <c r="A951" s="24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>
      <c r="A952" s="24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>
      <c r="A953" s="24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>
      <c r="A954" s="24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>
      <c r="A955" s="24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>
      <c r="A956" s="24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>
      <c r="A957" s="24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>
      <c r="A958" s="24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>
      <c r="A959" s="24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>
      <c r="A960" s="24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>
      <c r="A961" s="24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>
      <c r="A962" s="24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>
      <c r="A963" s="24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>
      <c r="A964" s="24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>
      <c r="A965" s="24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>
      <c r="A966" s="24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>
      <c r="A967" s="24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>
      <c r="A968" s="24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>
      <c r="A969" s="24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>
      <c r="A970" s="24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>
      <c r="A971" s="24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>
      <c r="A972" s="24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>
      <c r="A973" s="24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>
      <c r="A974" s="24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>
      <c r="A975" s="24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>
      <c r="A976" s="24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>
      <c r="A977" s="24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</sheetData>
  <mergeCells count="5">
    <mergeCell ref="A4:I4"/>
    <mergeCell ref="E5:G5"/>
    <mergeCell ref="I6:I7"/>
    <mergeCell ref="E6:G6"/>
    <mergeCell ref="E7:G7"/>
  </mergeCells>
  <pageMargins left="0.7" right="0.7" top="0.75" bottom="0.75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6"/>
  <sheetViews>
    <sheetView workbookViewId="0">
      <selection activeCell="L106" sqref="L106:M106"/>
    </sheetView>
  </sheetViews>
  <sheetFormatPr defaultColWidth="14.42578125" defaultRowHeight="15" customHeight="1"/>
  <cols>
    <col min="1" max="1" width="6.140625" style="430" customWidth="1"/>
    <col min="2" max="3" width="14.42578125" style="430"/>
    <col min="4" max="4" width="6.5703125" style="432" customWidth="1"/>
    <col min="5" max="6" width="14.42578125" style="432"/>
    <col min="7" max="7" width="7.7109375" style="432" customWidth="1"/>
    <col min="8" max="8" width="14.42578125" style="432"/>
    <col min="9" max="9" width="15.7109375" style="432" customWidth="1"/>
    <col min="10" max="10" width="6.42578125" style="432" customWidth="1"/>
    <col min="11" max="13" width="14.42578125" style="432"/>
  </cols>
  <sheetData>
    <row r="1" spans="1:13" s="640" customFormat="1" ht="39.75" customHeight="1">
      <c r="A1" s="490" t="s">
        <v>815</v>
      </c>
      <c r="B1" s="490"/>
      <c r="C1" s="638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224" customFormat="1" ht="38.25" customHeight="1">
      <c r="A2" s="12" t="s">
        <v>4</v>
      </c>
      <c r="B2" s="13" t="s">
        <v>5</v>
      </c>
      <c r="C2" s="10" t="s">
        <v>9</v>
      </c>
      <c r="D2" s="663" t="s">
        <v>546</v>
      </c>
      <c r="E2" s="1328"/>
      <c r="F2" s="1328"/>
      <c r="G2" s="1328"/>
      <c r="H2" s="1328"/>
      <c r="I2" s="1328"/>
      <c r="J2" s="1328"/>
      <c r="K2" s="1328"/>
      <c r="L2" s="1328"/>
      <c r="M2" s="1328"/>
    </row>
    <row r="3" spans="1:13">
      <c r="A3" s="727">
        <v>1</v>
      </c>
      <c r="B3" s="727" t="s">
        <v>83</v>
      </c>
      <c r="C3" s="727" t="s">
        <v>816</v>
      </c>
      <c r="D3" s="1329" t="s">
        <v>921</v>
      </c>
      <c r="E3" s="1330"/>
      <c r="F3" s="1330"/>
      <c r="G3" s="1330"/>
      <c r="H3" s="1330"/>
      <c r="I3" s="1330"/>
      <c r="J3" s="1330"/>
      <c r="K3" s="1330"/>
      <c r="L3" s="1330"/>
      <c r="M3" s="1330"/>
    </row>
    <row r="4" spans="1:13">
      <c r="A4" s="1307"/>
      <c r="B4" s="1307"/>
      <c r="C4" s="1307"/>
      <c r="D4" s="1331"/>
      <c r="E4" s="1324"/>
      <c r="F4" s="1324"/>
      <c r="G4" s="1324"/>
      <c r="H4" s="1324"/>
      <c r="I4" s="1324"/>
      <c r="J4" s="1324"/>
      <c r="K4" s="1324"/>
      <c r="L4" s="1324"/>
      <c r="M4" s="1324"/>
    </row>
    <row r="5" spans="1:13">
      <c r="A5" s="1307"/>
      <c r="B5" s="1307"/>
      <c r="C5" s="1307"/>
      <c r="D5" s="1331"/>
      <c r="E5" s="1324"/>
      <c r="F5" s="1324"/>
      <c r="G5" s="1324"/>
      <c r="H5" s="1324"/>
      <c r="I5" s="1324"/>
      <c r="J5" s="1324"/>
      <c r="K5" s="1324"/>
      <c r="L5" s="1324"/>
      <c r="M5" s="1324"/>
    </row>
    <row r="6" spans="1:13">
      <c r="A6" s="1307"/>
      <c r="B6" s="1307"/>
      <c r="C6" s="1307"/>
      <c r="D6" s="1331"/>
      <c r="E6" s="1324"/>
      <c r="F6" s="1324"/>
      <c r="G6" s="1324"/>
      <c r="H6" s="1324"/>
      <c r="I6" s="1324"/>
      <c r="J6" s="1324"/>
      <c r="K6" s="1324"/>
      <c r="L6" s="1324"/>
      <c r="M6" s="1324"/>
    </row>
    <row r="7" spans="1:13">
      <c r="A7" s="1349"/>
      <c r="B7" s="1349"/>
      <c r="C7" s="1349"/>
      <c r="D7" s="1332"/>
      <c r="E7" s="1333"/>
      <c r="F7" s="1333"/>
      <c r="G7" s="1333"/>
      <c r="H7" s="1333"/>
      <c r="I7" s="1333"/>
      <c r="J7" s="1333"/>
      <c r="K7" s="1333"/>
      <c r="L7" s="1333"/>
      <c r="M7" s="1333"/>
    </row>
    <row r="8" spans="1:13">
      <c r="A8" s="727">
        <v>2</v>
      </c>
      <c r="B8" s="727" t="s">
        <v>84</v>
      </c>
      <c r="C8" s="727" t="s">
        <v>817</v>
      </c>
      <c r="D8" s="1352" t="s">
        <v>817</v>
      </c>
      <c r="E8" s="1353"/>
      <c r="F8" s="1353"/>
      <c r="G8" s="1353"/>
      <c r="H8" s="1353"/>
      <c r="I8" s="1353"/>
      <c r="J8" s="1353"/>
      <c r="K8" s="1353"/>
      <c r="L8" s="1353"/>
      <c r="M8" s="1353"/>
    </row>
    <row r="9" spans="1:13">
      <c r="A9" s="1307"/>
      <c r="B9" s="1307"/>
      <c r="C9" s="1307"/>
      <c r="D9" s="242" t="s">
        <v>335</v>
      </c>
      <c r="E9" s="852" t="s">
        <v>541</v>
      </c>
      <c r="F9" s="1351"/>
      <c r="G9" s="1351"/>
      <c r="H9" s="1351"/>
      <c r="I9" s="1351"/>
      <c r="J9" s="1351"/>
      <c r="K9" s="1351"/>
      <c r="L9" s="1351"/>
      <c r="M9" s="1351"/>
    </row>
    <row r="10" spans="1:13">
      <c r="A10" s="1307"/>
      <c r="B10" s="1307"/>
      <c r="C10" s="1307"/>
      <c r="D10" s="242" t="s">
        <v>165</v>
      </c>
      <c r="E10" s="852" t="s">
        <v>542</v>
      </c>
      <c r="F10" s="1351"/>
      <c r="G10" s="1351"/>
      <c r="H10" s="1351"/>
      <c r="I10" s="1351"/>
      <c r="J10" s="1351"/>
      <c r="K10" s="1351"/>
      <c r="L10" s="1351"/>
      <c r="M10" s="1351"/>
    </row>
    <row r="11" spans="1:13">
      <c r="A11" s="1307"/>
      <c r="B11" s="1307"/>
      <c r="C11" s="1307"/>
      <c r="D11" s="242" t="s">
        <v>167</v>
      </c>
      <c r="E11" s="852" t="s">
        <v>543</v>
      </c>
      <c r="F11" s="1351"/>
      <c r="G11" s="1351"/>
      <c r="H11" s="1351"/>
      <c r="I11" s="1351"/>
      <c r="J11" s="1351"/>
      <c r="K11" s="1351"/>
      <c r="L11" s="1351"/>
      <c r="M11" s="1351"/>
    </row>
    <row r="12" spans="1:13">
      <c r="A12" s="1307"/>
      <c r="B12" s="1307"/>
      <c r="C12" s="1307"/>
      <c r="D12" s="242" t="s">
        <v>336</v>
      </c>
      <c r="E12" s="852" t="s">
        <v>360</v>
      </c>
      <c r="F12" s="1351"/>
      <c r="G12" s="1351"/>
      <c r="H12" s="1351"/>
      <c r="I12" s="1351"/>
      <c r="J12" s="1351"/>
      <c r="K12" s="1351"/>
      <c r="L12" s="1351"/>
      <c r="M12" s="1351"/>
    </row>
    <row r="13" spans="1:13">
      <c r="A13" s="1307"/>
      <c r="B13" s="1307"/>
      <c r="C13" s="1307"/>
      <c r="D13" s="242" t="s">
        <v>337</v>
      </c>
      <c r="E13" s="852" t="s">
        <v>544</v>
      </c>
      <c r="F13" s="1351"/>
      <c r="G13" s="1351"/>
      <c r="H13" s="1351"/>
      <c r="I13" s="1351"/>
      <c r="J13" s="1351"/>
      <c r="K13" s="1351"/>
      <c r="L13" s="1351"/>
      <c r="M13" s="1351"/>
    </row>
    <row r="14" spans="1:13">
      <c r="A14" s="1350"/>
      <c r="B14" s="1350"/>
      <c r="C14" s="1350"/>
      <c r="D14" s="242" t="s">
        <v>338</v>
      </c>
      <c r="E14" s="852" t="s">
        <v>361</v>
      </c>
      <c r="F14" s="1351"/>
      <c r="G14" s="1351"/>
      <c r="H14" s="1351"/>
      <c r="I14" s="1351"/>
      <c r="J14" s="1351"/>
      <c r="K14" s="1351"/>
      <c r="L14" s="1351"/>
      <c r="M14" s="1351"/>
    </row>
    <row r="15" spans="1:13">
      <c r="A15" s="714">
        <v>3</v>
      </c>
      <c r="B15" s="717" t="s">
        <v>85</v>
      </c>
      <c r="C15" s="717" t="s">
        <v>339</v>
      </c>
      <c r="D15" s="742" t="s">
        <v>402</v>
      </c>
      <c r="E15" s="1334"/>
      <c r="F15" s="1334"/>
      <c r="G15" s="1334"/>
      <c r="H15" s="1334"/>
      <c r="I15" s="1334"/>
      <c r="J15" s="1334"/>
      <c r="K15" s="1334"/>
      <c r="L15" s="1334"/>
      <c r="M15" s="1335"/>
    </row>
    <row r="16" spans="1:13">
      <c r="A16" s="1307"/>
      <c r="B16" s="1307"/>
      <c r="C16" s="1307"/>
      <c r="D16" s="1336"/>
      <c r="E16" s="1337"/>
      <c r="F16" s="1337"/>
      <c r="G16" s="1337"/>
      <c r="H16" s="1337"/>
      <c r="I16" s="1337"/>
      <c r="J16" s="1337"/>
      <c r="K16" s="1337"/>
      <c r="L16" s="1337"/>
      <c r="M16" s="1338"/>
    </row>
    <row r="17" spans="1:13">
      <c r="A17" s="1307"/>
      <c r="B17" s="1307"/>
      <c r="C17" s="1307"/>
      <c r="D17" s="1336"/>
      <c r="E17" s="1337"/>
      <c r="F17" s="1337"/>
      <c r="G17" s="1337"/>
      <c r="H17" s="1337"/>
      <c r="I17" s="1337"/>
      <c r="J17" s="1337"/>
      <c r="K17" s="1337"/>
      <c r="L17" s="1337"/>
      <c r="M17" s="1338"/>
    </row>
    <row r="18" spans="1:13">
      <c r="A18" s="1307"/>
      <c r="B18" s="1307"/>
      <c r="C18" s="1307"/>
      <c r="D18" s="1336"/>
      <c r="E18" s="1337"/>
      <c r="F18" s="1337"/>
      <c r="G18" s="1337"/>
      <c r="H18" s="1337"/>
      <c r="I18" s="1337"/>
      <c r="J18" s="1337"/>
      <c r="K18" s="1337"/>
      <c r="L18" s="1337"/>
      <c r="M18" s="1338"/>
    </row>
    <row r="19" spans="1:13" ht="8.25" customHeight="1">
      <c r="A19" s="1307"/>
      <c r="B19" s="1307"/>
      <c r="C19" s="1307"/>
      <c r="D19" s="1336"/>
      <c r="E19" s="1337"/>
      <c r="F19" s="1337"/>
      <c r="G19" s="1337"/>
      <c r="H19" s="1337"/>
      <c r="I19" s="1337"/>
      <c r="J19" s="1337"/>
      <c r="K19" s="1337"/>
      <c r="L19" s="1337"/>
      <c r="M19" s="1338"/>
    </row>
    <row r="20" spans="1:13" hidden="1">
      <c r="A20" s="1307"/>
      <c r="B20" s="1307"/>
      <c r="C20" s="1307"/>
      <c r="D20" s="1336"/>
      <c r="E20" s="1337"/>
      <c r="F20" s="1337"/>
      <c r="G20" s="1337"/>
      <c r="H20" s="1337"/>
      <c r="I20" s="1337"/>
      <c r="J20" s="1337"/>
      <c r="K20" s="1337"/>
      <c r="L20" s="1337"/>
      <c r="M20" s="1338"/>
    </row>
    <row r="21" spans="1:13" hidden="1">
      <c r="A21" s="1307"/>
      <c r="B21" s="1307"/>
      <c r="C21" s="1307"/>
      <c r="D21" s="1336"/>
      <c r="E21" s="1337"/>
      <c r="F21" s="1337"/>
      <c r="G21" s="1337"/>
      <c r="H21" s="1337"/>
      <c r="I21" s="1337"/>
      <c r="J21" s="1337"/>
      <c r="K21" s="1337"/>
      <c r="L21" s="1337"/>
      <c r="M21" s="1338"/>
    </row>
    <row r="22" spans="1:13" hidden="1">
      <c r="A22" s="1350"/>
      <c r="B22" s="1350"/>
      <c r="C22" s="1350"/>
      <c r="D22" s="1339"/>
      <c r="E22" s="1340"/>
      <c r="F22" s="1340"/>
      <c r="G22" s="1340"/>
      <c r="H22" s="1340"/>
      <c r="I22" s="1340"/>
      <c r="J22" s="1340"/>
      <c r="K22" s="1340"/>
      <c r="L22" s="1340"/>
      <c r="M22" s="1341"/>
    </row>
    <row r="23" spans="1:13" ht="29.25" customHeight="1">
      <c r="A23" s="714">
        <v>4</v>
      </c>
      <c r="B23" s="717" t="s">
        <v>86</v>
      </c>
      <c r="C23" s="717" t="s">
        <v>1082</v>
      </c>
      <c r="D23" s="1355" t="s">
        <v>340</v>
      </c>
      <c r="E23" s="1356"/>
      <c r="F23" s="1356"/>
      <c r="G23" s="1356"/>
      <c r="H23" s="1356"/>
      <c r="I23" s="1356"/>
      <c r="J23" s="1356"/>
      <c r="K23" s="1356"/>
      <c r="L23" s="1356"/>
      <c r="M23" s="1357"/>
    </row>
    <row r="24" spans="1:13" s="202" customFormat="1" ht="28.5" customHeight="1">
      <c r="A24" s="1307"/>
      <c r="B24" s="1307"/>
      <c r="C24" s="1307"/>
      <c r="D24" s="634" t="s">
        <v>89</v>
      </c>
      <c r="E24" s="1360" t="s">
        <v>341</v>
      </c>
      <c r="F24" s="1361"/>
      <c r="G24" s="634" t="s">
        <v>4</v>
      </c>
      <c r="H24" s="1360" t="s">
        <v>342</v>
      </c>
      <c r="I24" s="1361"/>
      <c r="J24" s="634" t="s">
        <v>4</v>
      </c>
      <c r="K24" s="1342" t="s">
        <v>343</v>
      </c>
      <c r="L24" s="1343"/>
      <c r="M24" s="1344"/>
    </row>
    <row r="25" spans="1:13" ht="27.75" hidden="1" customHeight="1">
      <c r="A25" s="1307"/>
      <c r="B25" s="1307"/>
      <c r="C25" s="1307"/>
      <c r="D25" s="1264">
        <v>1</v>
      </c>
      <c r="E25" s="903" t="s">
        <v>359</v>
      </c>
      <c r="F25" s="1312"/>
      <c r="G25" s="138"/>
      <c r="H25" s="1362"/>
      <c r="I25" s="1363"/>
      <c r="J25" s="138"/>
      <c r="K25" s="1362"/>
      <c r="L25" s="1364"/>
      <c r="M25" s="1363"/>
    </row>
    <row r="26" spans="1:13" ht="43.5" customHeight="1">
      <c r="A26" s="1307"/>
      <c r="B26" s="1307"/>
      <c r="C26" s="1307"/>
      <c r="D26" s="1367"/>
      <c r="E26" s="1313"/>
      <c r="F26" s="1314"/>
      <c r="G26" s="137" t="s">
        <v>344</v>
      </c>
      <c r="H26" s="1358" t="s">
        <v>362</v>
      </c>
      <c r="I26" s="1359"/>
      <c r="J26" s="137" t="s">
        <v>344</v>
      </c>
      <c r="K26" s="708" t="s">
        <v>389</v>
      </c>
      <c r="L26" s="1325"/>
      <c r="M26" s="1326"/>
    </row>
    <row r="27" spans="1:13" ht="35.25" customHeight="1">
      <c r="A27" s="1307"/>
      <c r="B27" s="1307"/>
      <c r="C27" s="1307"/>
      <c r="D27" s="1367"/>
      <c r="E27" s="1313"/>
      <c r="F27" s="1314"/>
      <c r="G27" s="137" t="s">
        <v>345</v>
      </c>
      <c r="H27" s="1358" t="s">
        <v>363</v>
      </c>
      <c r="I27" s="1359"/>
      <c r="J27" s="137" t="s">
        <v>345</v>
      </c>
      <c r="K27" s="708" t="s">
        <v>390</v>
      </c>
      <c r="L27" s="1325"/>
      <c r="M27" s="1326"/>
    </row>
    <row r="28" spans="1:13" ht="39" customHeight="1">
      <c r="A28" s="1308"/>
      <c r="B28" s="1308"/>
      <c r="C28" s="1308"/>
      <c r="D28" s="1367"/>
      <c r="E28" s="1313"/>
      <c r="F28" s="1314"/>
      <c r="G28" s="637" t="s">
        <v>346</v>
      </c>
      <c r="H28" s="903" t="s">
        <v>364</v>
      </c>
      <c r="I28" s="1312"/>
      <c r="J28" s="637" t="s">
        <v>346</v>
      </c>
      <c r="K28" s="903" t="s">
        <v>391</v>
      </c>
      <c r="L28" s="1354"/>
      <c r="M28" s="1067"/>
    </row>
    <row r="29" spans="1:13" ht="42" customHeight="1">
      <c r="A29" s="1307"/>
      <c r="B29" s="1307"/>
      <c r="C29" s="1307"/>
      <c r="D29" s="1368"/>
      <c r="E29" s="1315"/>
      <c r="F29" s="1323"/>
      <c r="G29" s="389" t="s">
        <v>365</v>
      </c>
      <c r="H29" s="847" t="s">
        <v>366</v>
      </c>
      <c r="I29" s="1345"/>
      <c r="J29" s="389" t="s">
        <v>365</v>
      </c>
      <c r="K29" s="847" t="s">
        <v>392</v>
      </c>
      <c r="L29" s="847"/>
      <c r="M29" s="847"/>
    </row>
    <row r="30" spans="1:13" ht="0.75" customHeight="1">
      <c r="A30" s="1307"/>
      <c r="B30" s="1307"/>
      <c r="C30" s="1307"/>
      <c r="D30" s="1264">
        <v>2</v>
      </c>
      <c r="E30" s="903" t="s">
        <v>367</v>
      </c>
      <c r="F30" s="1312"/>
      <c r="G30" s="635"/>
      <c r="H30" s="1346"/>
      <c r="I30" s="1348"/>
      <c r="J30" s="635"/>
      <c r="K30" s="1346"/>
      <c r="L30" s="1347"/>
      <c r="M30" s="1348"/>
    </row>
    <row r="31" spans="1:13" ht="42" customHeight="1">
      <c r="A31" s="1307"/>
      <c r="B31" s="1307"/>
      <c r="C31" s="1307"/>
      <c r="D31" s="1310"/>
      <c r="E31" s="1313"/>
      <c r="F31" s="1324"/>
      <c r="G31" s="508" t="s">
        <v>347</v>
      </c>
      <c r="H31" s="847" t="s">
        <v>368</v>
      </c>
      <c r="I31" s="1345"/>
      <c r="J31" s="508" t="s">
        <v>347</v>
      </c>
      <c r="K31" s="847" t="s">
        <v>394</v>
      </c>
      <c r="L31" s="847"/>
      <c r="M31" s="847"/>
    </row>
    <row r="32" spans="1:13" ht="58.5" customHeight="1">
      <c r="A32" s="1307"/>
      <c r="B32" s="1307"/>
      <c r="C32" s="1307"/>
      <c r="D32" s="1310"/>
      <c r="E32" s="1313"/>
      <c r="F32" s="1314"/>
      <c r="G32" s="636" t="s">
        <v>348</v>
      </c>
      <c r="H32" s="1321" t="s">
        <v>369</v>
      </c>
      <c r="I32" s="1322"/>
      <c r="J32" s="636" t="s">
        <v>348</v>
      </c>
      <c r="K32" s="1321" t="s">
        <v>393</v>
      </c>
      <c r="L32" s="1365"/>
      <c r="M32" s="1366"/>
    </row>
    <row r="33" spans="1:13" ht="40.5" customHeight="1">
      <c r="A33" s="1307"/>
      <c r="B33" s="1307"/>
      <c r="C33" s="1307"/>
      <c r="D33" s="1311"/>
      <c r="E33" s="1315"/>
      <c r="F33" s="1316"/>
      <c r="G33" s="338" t="s">
        <v>349</v>
      </c>
      <c r="H33" s="708" t="s">
        <v>370</v>
      </c>
      <c r="I33" s="1327"/>
      <c r="J33" s="338" t="s">
        <v>349</v>
      </c>
      <c r="K33" s="708" t="s">
        <v>401</v>
      </c>
      <c r="L33" s="1325"/>
      <c r="M33" s="1326"/>
    </row>
    <row r="34" spans="1:13" ht="51" customHeight="1">
      <c r="A34" s="1307"/>
      <c r="B34" s="1307"/>
      <c r="C34" s="1307"/>
      <c r="D34" s="1309">
        <v>3</v>
      </c>
      <c r="E34" s="903" t="s">
        <v>371</v>
      </c>
      <c r="F34" s="1312"/>
      <c r="G34" s="54" t="s">
        <v>372</v>
      </c>
      <c r="H34" s="708" t="s">
        <v>373</v>
      </c>
      <c r="I34" s="1327"/>
      <c r="J34" s="54" t="s">
        <v>372</v>
      </c>
      <c r="K34" s="708" t="s">
        <v>818</v>
      </c>
      <c r="L34" s="1325"/>
      <c r="M34" s="1326"/>
    </row>
    <row r="35" spans="1:13" ht="74.25" customHeight="1">
      <c r="A35" s="1307"/>
      <c r="B35" s="1307"/>
      <c r="C35" s="1307"/>
      <c r="D35" s="1310"/>
      <c r="E35" s="1313"/>
      <c r="F35" s="1314"/>
      <c r="G35" s="54" t="s">
        <v>374</v>
      </c>
      <c r="H35" s="708" t="s">
        <v>375</v>
      </c>
      <c r="I35" s="1327"/>
      <c r="J35" s="54" t="s">
        <v>374</v>
      </c>
      <c r="K35" s="708" t="s">
        <v>395</v>
      </c>
      <c r="L35" s="1325"/>
      <c r="M35" s="1326"/>
    </row>
    <row r="36" spans="1:13" ht="75" customHeight="1">
      <c r="A36" s="1307"/>
      <c r="B36" s="1307"/>
      <c r="C36" s="1307"/>
      <c r="D36" s="1310"/>
      <c r="E36" s="1313"/>
      <c r="F36" s="1314"/>
      <c r="G36" s="54" t="s">
        <v>376</v>
      </c>
      <c r="H36" s="708" t="s">
        <v>377</v>
      </c>
      <c r="I36" s="1327"/>
      <c r="J36" s="54" t="s">
        <v>376</v>
      </c>
      <c r="K36" s="708" t="s">
        <v>396</v>
      </c>
      <c r="L36" s="1325"/>
      <c r="M36" s="1326"/>
    </row>
    <row r="37" spans="1:13" ht="92.25" customHeight="1">
      <c r="A37" s="1307"/>
      <c r="B37" s="1307"/>
      <c r="C37" s="1307"/>
      <c r="D37" s="1310"/>
      <c r="E37" s="1313"/>
      <c r="F37" s="1314"/>
      <c r="G37" s="54" t="s">
        <v>378</v>
      </c>
      <c r="H37" s="708" t="s">
        <v>379</v>
      </c>
      <c r="I37" s="1327"/>
      <c r="J37" s="54" t="s">
        <v>378</v>
      </c>
      <c r="K37" s="708" t="s">
        <v>397</v>
      </c>
      <c r="L37" s="1325"/>
      <c r="M37" s="1326"/>
    </row>
    <row r="38" spans="1:13" ht="54" customHeight="1">
      <c r="A38" s="1307"/>
      <c r="B38" s="1307"/>
      <c r="C38" s="1307"/>
      <c r="D38" s="1311"/>
      <c r="E38" s="1315"/>
      <c r="F38" s="1316"/>
      <c r="G38" s="54" t="s">
        <v>380</v>
      </c>
      <c r="H38" s="708" t="s">
        <v>381</v>
      </c>
      <c r="I38" s="1327"/>
      <c r="J38" s="54" t="s">
        <v>380</v>
      </c>
      <c r="K38" s="708" t="s">
        <v>398</v>
      </c>
      <c r="L38" s="1325"/>
      <c r="M38" s="1326"/>
    </row>
    <row r="39" spans="1:13" ht="66" customHeight="1">
      <c r="A39" s="1307"/>
      <c r="B39" s="1307"/>
      <c r="C39" s="1307"/>
      <c r="D39" s="1309">
        <v>4</v>
      </c>
      <c r="E39" s="903" t="s">
        <v>382</v>
      </c>
      <c r="F39" s="1312"/>
      <c r="G39" s="54" t="s">
        <v>383</v>
      </c>
      <c r="H39" s="708" t="s">
        <v>384</v>
      </c>
      <c r="I39" s="1327"/>
      <c r="J39" s="54" t="s">
        <v>383</v>
      </c>
      <c r="K39" s="708" t="s">
        <v>819</v>
      </c>
      <c r="L39" s="1325"/>
      <c r="M39" s="1326"/>
    </row>
    <row r="40" spans="1:13" ht="66" customHeight="1">
      <c r="A40" s="1307"/>
      <c r="B40" s="1307"/>
      <c r="C40" s="1307"/>
      <c r="D40" s="1310"/>
      <c r="E40" s="1313"/>
      <c r="F40" s="1314"/>
      <c r="G40" s="54" t="s">
        <v>385</v>
      </c>
      <c r="H40" s="708" t="s">
        <v>386</v>
      </c>
      <c r="I40" s="1327"/>
      <c r="J40" s="54" t="s">
        <v>385</v>
      </c>
      <c r="K40" s="708" t="s">
        <v>399</v>
      </c>
      <c r="L40" s="1325"/>
      <c r="M40" s="1326"/>
    </row>
    <row r="41" spans="1:13" ht="60.75" customHeight="1">
      <c r="A41" s="1307"/>
      <c r="B41" s="1307"/>
      <c r="C41" s="1307"/>
      <c r="D41" s="1311"/>
      <c r="E41" s="1315"/>
      <c r="F41" s="1316"/>
      <c r="G41" s="54" t="s">
        <v>387</v>
      </c>
      <c r="H41" s="708" t="s">
        <v>388</v>
      </c>
      <c r="I41" s="1327"/>
      <c r="J41" s="54" t="s">
        <v>387</v>
      </c>
      <c r="K41" s="708" t="s">
        <v>400</v>
      </c>
      <c r="L41" s="1325"/>
      <c r="M41" s="1326"/>
    </row>
    <row r="42" spans="1:13" ht="44.25" customHeight="1">
      <c r="A42" s="932">
        <v>5</v>
      </c>
      <c r="B42" s="1047" t="s">
        <v>87</v>
      </c>
      <c r="C42" s="1047" t="s">
        <v>854</v>
      </c>
      <c r="D42" s="275" t="s">
        <v>89</v>
      </c>
      <c r="E42" s="1317" t="s">
        <v>820</v>
      </c>
      <c r="F42" s="1319"/>
      <c r="G42" s="1320"/>
      <c r="H42" s="1317" t="s">
        <v>350</v>
      </c>
      <c r="I42" s="1320"/>
      <c r="J42" s="1317" t="s">
        <v>351</v>
      </c>
      <c r="K42" s="1320"/>
      <c r="L42" s="1317" t="s">
        <v>352</v>
      </c>
      <c r="M42" s="1318"/>
    </row>
    <row r="43" spans="1:13">
      <c r="A43" s="932"/>
      <c r="B43" s="1047"/>
      <c r="C43" s="1047"/>
      <c r="D43" s="1291">
        <v>1</v>
      </c>
      <c r="E43" s="1283" t="s">
        <v>858</v>
      </c>
      <c r="F43" s="1284"/>
      <c r="G43" s="1285"/>
      <c r="H43" s="1293" t="s">
        <v>403</v>
      </c>
      <c r="I43" s="1294"/>
      <c r="J43" s="761" t="s">
        <v>806</v>
      </c>
      <c r="K43" s="1280"/>
      <c r="L43" s="761"/>
      <c r="M43" s="1280"/>
    </row>
    <row r="44" spans="1:13">
      <c r="A44" s="932"/>
      <c r="B44" s="1047"/>
      <c r="C44" s="1047"/>
      <c r="D44" s="1292"/>
      <c r="E44" s="1286"/>
      <c r="F44" s="1287"/>
      <c r="G44" s="1288"/>
      <c r="H44" s="1295"/>
      <c r="I44" s="1296"/>
      <c r="J44" s="1276"/>
      <c r="K44" s="1277"/>
      <c r="L44" s="1276"/>
      <c r="M44" s="1277"/>
    </row>
    <row r="45" spans="1:13">
      <c r="A45" s="932"/>
      <c r="B45" s="1047"/>
      <c r="C45" s="1047"/>
      <c r="D45" s="1292"/>
      <c r="E45" s="1286"/>
      <c r="F45" s="1287"/>
      <c r="G45" s="1288"/>
      <c r="H45" s="1295"/>
      <c r="I45" s="1296"/>
      <c r="J45" s="1276"/>
      <c r="K45" s="1277"/>
      <c r="L45" s="1276"/>
      <c r="M45" s="1277"/>
    </row>
    <row r="46" spans="1:13" ht="10.5" customHeight="1">
      <c r="A46" s="932"/>
      <c r="B46" s="1047"/>
      <c r="C46" s="1047"/>
      <c r="D46" s="1292"/>
      <c r="E46" s="1286"/>
      <c r="F46" s="1287"/>
      <c r="G46" s="1288"/>
      <c r="H46" s="1295"/>
      <c r="I46" s="1296"/>
      <c r="J46" s="1276"/>
      <c r="K46" s="1277"/>
      <c r="L46" s="1276"/>
      <c r="M46" s="1277"/>
    </row>
    <row r="47" spans="1:13" hidden="1">
      <c r="A47" s="932"/>
      <c r="B47" s="1047"/>
      <c r="C47" s="1047"/>
      <c r="D47" s="1292"/>
      <c r="E47" s="1286"/>
      <c r="F47" s="1287"/>
      <c r="G47" s="1288"/>
      <c r="H47" s="1295"/>
      <c r="I47" s="1296"/>
      <c r="J47" s="1276"/>
      <c r="K47" s="1277"/>
      <c r="L47" s="1276"/>
      <c r="M47" s="1277"/>
    </row>
    <row r="48" spans="1:13" hidden="1">
      <c r="A48" s="932"/>
      <c r="B48" s="1047"/>
      <c r="C48" s="1047"/>
      <c r="D48" s="1299"/>
      <c r="E48" s="1304"/>
      <c r="F48" s="1305"/>
      <c r="G48" s="1306"/>
      <c r="H48" s="1302"/>
      <c r="I48" s="1303"/>
      <c r="J48" s="1300"/>
      <c r="K48" s="1301"/>
      <c r="L48" s="1300"/>
      <c r="M48" s="1301"/>
    </row>
    <row r="49" spans="1:13">
      <c r="A49" s="932"/>
      <c r="B49" s="1047"/>
      <c r="C49" s="1047"/>
      <c r="D49" s="1291">
        <v>2</v>
      </c>
      <c r="E49" s="1283" t="s">
        <v>798</v>
      </c>
      <c r="F49" s="1284"/>
      <c r="G49" s="1285"/>
      <c r="H49" s="1293" t="s">
        <v>859</v>
      </c>
      <c r="I49" s="1294"/>
      <c r="J49" s="761" t="s">
        <v>855</v>
      </c>
      <c r="K49" s="1280"/>
      <c r="L49" s="761"/>
      <c r="M49" s="1280"/>
    </row>
    <row r="50" spans="1:13">
      <c r="A50" s="932"/>
      <c r="B50" s="1047"/>
      <c r="C50" s="1047"/>
      <c r="D50" s="1292"/>
      <c r="E50" s="1286"/>
      <c r="F50" s="1287"/>
      <c r="G50" s="1288"/>
      <c r="H50" s="1295"/>
      <c r="I50" s="1296"/>
      <c r="J50" s="1276"/>
      <c r="K50" s="1277"/>
      <c r="L50" s="1276"/>
      <c r="M50" s="1277"/>
    </row>
    <row r="51" spans="1:13">
      <c r="A51" s="932"/>
      <c r="B51" s="1047"/>
      <c r="C51" s="1047"/>
      <c r="D51" s="1292"/>
      <c r="E51" s="1286"/>
      <c r="F51" s="1287"/>
      <c r="G51" s="1288"/>
      <c r="H51" s="1295"/>
      <c r="I51" s="1296"/>
      <c r="J51" s="1276"/>
      <c r="K51" s="1277"/>
      <c r="L51" s="1276"/>
      <c r="M51" s="1277"/>
    </row>
    <row r="52" spans="1:13">
      <c r="A52" s="932"/>
      <c r="B52" s="1047"/>
      <c r="C52" s="1047"/>
      <c r="D52" s="1292"/>
      <c r="E52" s="1286"/>
      <c r="F52" s="1287"/>
      <c r="G52" s="1288"/>
      <c r="H52" s="1295"/>
      <c r="I52" s="1296"/>
      <c r="J52" s="1276"/>
      <c r="K52" s="1277"/>
      <c r="L52" s="1276"/>
      <c r="M52" s="1277"/>
    </row>
    <row r="53" spans="1:13">
      <c r="A53" s="932"/>
      <c r="B53" s="1047"/>
      <c r="C53" s="1047"/>
      <c r="D53" s="1292"/>
      <c r="E53" s="1286"/>
      <c r="F53" s="1287"/>
      <c r="G53" s="1288"/>
      <c r="H53" s="1295"/>
      <c r="I53" s="1296"/>
      <c r="J53" s="1276"/>
      <c r="K53" s="1277"/>
      <c r="L53" s="1276"/>
      <c r="M53" s="1277"/>
    </row>
    <row r="54" spans="1:13" ht="2.25" customHeight="1">
      <c r="A54" s="932"/>
      <c r="B54" s="1047"/>
      <c r="C54" s="1047"/>
      <c r="D54" s="1299"/>
      <c r="E54" s="1304"/>
      <c r="F54" s="1305"/>
      <c r="G54" s="1306"/>
      <c r="H54" s="1302"/>
      <c r="I54" s="1303"/>
      <c r="J54" s="1300"/>
      <c r="K54" s="1301"/>
      <c r="L54" s="1300"/>
      <c r="M54" s="1301"/>
    </row>
    <row r="55" spans="1:13">
      <c r="A55" s="1270"/>
      <c r="B55" s="1270"/>
      <c r="C55" s="1270"/>
      <c r="D55" s="1291">
        <f>D49+1</f>
        <v>3</v>
      </c>
      <c r="E55" s="1283" t="s">
        <v>799</v>
      </c>
      <c r="F55" s="1284"/>
      <c r="G55" s="1285"/>
      <c r="H55" s="1293" t="s">
        <v>860</v>
      </c>
      <c r="I55" s="1294"/>
      <c r="J55" s="761" t="s">
        <v>814</v>
      </c>
      <c r="K55" s="1280"/>
      <c r="L55" s="761"/>
      <c r="M55" s="1280"/>
    </row>
    <row r="56" spans="1:13">
      <c r="A56" s="1270"/>
      <c r="B56" s="1270"/>
      <c r="C56" s="1270"/>
      <c r="D56" s="1292"/>
      <c r="E56" s="1286"/>
      <c r="F56" s="1287"/>
      <c r="G56" s="1288"/>
      <c r="H56" s="1295"/>
      <c r="I56" s="1296"/>
      <c r="J56" s="1276"/>
      <c r="K56" s="1277"/>
      <c r="L56" s="1276"/>
      <c r="M56" s="1277"/>
    </row>
    <row r="57" spans="1:13">
      <c r="A57" s="1270"/>
      <c r="B57" s="1270"/>
      <c r="C57" s="1270"/>
      <c r="D57" s="1292"/>
      <c r="E57" s="1286"/>
      <c r="F57" s="1287"/>
      <c r="G57" s="1288"/>
      <c r="H57" s="1295"/>
      <c r="I57" s="1296"/>
      <c r="J57" s="1276"/>
      <c r="K57" s="1277"/>
      <c r="L57" s="1276"/>
      <c r="M57" s="1277"/>
    </row>
    <row r="58" spans="1:13" ht="7.5" customHeight="1">
      <c r="A58" s="1270"/>
      <c r="B58" s="1270"/>
      <c r="C58" s="1270"/>
      <c r="D58" s="1292"/>
      <c r="E58" s="1286"/>
      <c r="F58" s="1287"/>
      <c r="G58" s="1288"/>
      <c r="H58" s="1295"/>
      <c r="I58" s="1296"/>
      <c r="J58" s="1276"/>
      <c r="K58" s="1277"/>
      <c r="L58" s="1276"/>
      <c r="M58" s="1277"/>
    </row>
    <row r="59" spans="1:13" hidden="1">
      <c r="A59" s="1271"/>
      <c r="B59" s="1271"/>
      <c r="C59" s="1271"/>
      <c r="D59" s="1292"/>
      <c r="E59" s="1286"/>
      <c r="F59" s="1287"/>
      <c r="G59" s="1288"/>
      <c r="H59" s="1295"/>
      <c r="I59" s="1296"/>
      <c r="J59" s="1276"/>
      <c r="K59" s="1277"/>
      <c r="L59" s="1276"/>
      <c r="M59" s="1277"/>
    </row>
    <row r="60" spans="1:13" hidden="1">
      <c r="A60" s="1271"/>
      <c r="B60" s="1271"/>
      <c r="C60" s="1271"/>
      <c r="D60" s="1299"/>
      <c r="E60" s="1304"/>
      <c r="F60" s="1305"/>
      <c r="G60" s="1306"/>
      <c r="H60" s="1302"/>
      <c r="I60" s="1303"/>
      <c r="J60" s="1300"/>
      <c r="K60" s="1301"/>
      <c r="L60" s="1278"/>
      <c r="M60" s="1279"/>
    </row>
    <row r="61" spans="1:13">
      <c r="A61" s="1271"/>
      <c r="B61" s="1271"/>
      <c r="C61" s="1271"/>
      <c r="D61" s="1291">
        <v>4</v>
      </c>
      <c r="E61" s="1283" t="s">
        <v>800</v>
      </c>
      <c r="F61" s="1284"/>
      <c r="G61" s="1285"/>
      <c r="H61" s="1293" t="s">
        <v>862</v>
      </c>
      <c r="I61" s="1294"/>
      <c r="J61" s="761" t="s">
        <v>814</v>
      </c>
      <c r="K61" s="1280"/>
      <c r="L61" s="1274"/>
      <c r="M61" s="1275"/>
    </row>
    <row r="62" spans="1:13">
      <c r="A62" s="1271"/>
      <c r="B62" s="1271"/>
      <c r="C62" s="1271"/>
      <c r="D62" s="1292"/>
      <c r="E62" s="1286"/>
      <c r="F62" s="1287"/>
      <c r="G62" s="1288"/>
      <c r="H62" s="1295"/>
      <c r="I62" s="1296"/>
      <c r="J62" s="1276"/>
      <c r="K62" s="1277"/>
      <c r="L62" s="1276"/>
      <c r="M62" s="1277"/>
    </row>
    <row r="63" spans="1:13">
      <c r="A63" s="1271"/>
      <c r="B63" s="1271"/>
      <c r="C63" s="1271"/>
      <c r="D63" s="1292"/>
      <c r="E63" s="1286"/>
      <c r="F63" s="1287"/>
      <c r="G63" s="1288"/>
      <c r="H63" s="1295"/>
      <c r="I63" s="1296"/>
      <c r="J63" s="1276"/>
      <c r="K63" s="1277"/>
      <c r="L63" s="1276"/>
      <c r="M63" s="1277"/>
    </row>
    <row r="64" spans="1:13" ht="19.5" customHeight="1">
      <c r="A64" s="1271"/>
      <c r="B64" s="1271"/>
      <c r="C64" s="1271"/>
      <c r="D64" s="1292"/>
      <c r="E64" s="1286"/>
      <c r="F64" s="1287"/>
      <c r="G64" s="1288"/>
      <c r="H64" s="1295"/>
      <c r="I64" s="1296"/>
      <c r="J64" s="1276"/>
      <c r="K64" s="1277"/>
      <c r="L64" s="1276"/>
      <c r="M64" s="1277"/>
    </row>
    <row r="65" spans="1:13" ht="24" customHeight="1">
      <c r="A65" s="1271"/>
      <c r="B65" s="1271"/>
      <c r="C65" s="1271"/>
      <c r="D65" s="1299"/>
      <c r="E65" s="1304"/>
      <c r="F65" s="1305"/>
      <c r="G65" s="1306"/>
      <c r="H65" s="1302"/>
      <c r="I65" s="1303"/>
      <c r="J65" s="1300"/>
      <c r="K65" s="1301"/>
      <c r="L65" s="1278"/>
      <c r="M65" s="1279"/>
    </row>
    <row r="66" spans="1:13">
      <c r="A66" s="1271"/>
      <c r="B66" s="1271"/>
      <c r="C66" s="1271"/>
      <c r="D66" s="1291">
        <v>5</v>
      </c>
      <c r="E66" s="1283" t="s">
        <v>808</v>
      </c>
      <c r="F66" s="1284"/>
      <c r="G66" s="1285"/>
      <c r="H66" s="1293" t="s">
        <v>861</v>
      </c>
      <c r="I66" s="1294"/>
      <c r="J66" s="761" t="s">
        <v>850</v>
      </c>
      <c r="K66" s="1280"/>
      <c r="L66" s="1274"/>
      <c r="M66" s="1275"/>
    </row>
    <row r="67" spans="1:13">
      <c r="A67" s="1271"/>
      <c r="B67" s="1271"/>
      <c r="C67" s="1271"/>
      <c r="D67" s="1292"/>
      <c r="E67" s="1286"/>
      <c r="F67" s="1287"/>
      <c r="G67" s="1288"/>
      <c r="H67" s="1295"/>
      <c r="I67" s="1296"/>
      <c r="J67" s="1276"/>
      <c r="K67" s="1277"/>
      <c r="L67" s="1276"/>
      <c r="M67" s="1277"/>
    </row>
    <row r="68" spans="1:13" ht="33.75" customHeight="1">
      <c r="A68" s="1271"/>
      <c r="B68" s="1271"/>
      <c r="C68" s="1271"/>
      <c r="D68" s="1292"/>
      <c r="E68" s="1286"/>
      <c r="F68" s="1287"/>
      <c r="G68" s="1288"/>
      <c r="H68" s="1295"/>
      <c r="I68" s="1296"/>
      <c r="J68" s="1276"/>
      <c r="K68" s="1277"/>
      <c r="L68" s="1276"/>
      <c r="M68" s="1277"/>
    </row>
    <row r="69" spans="1:13">
      <c r="A69" s="1271"/>
      <c r="B69" s="1271"/>
      <c r="C69" s="1271"/>
      <c r="D69" s="1291">
        <v>6</v>
      </c>
      <c r="E69" s="1283" t="s">
        <v>801</v>
      </c>
      <c r="F69" s="1284"/>
      <c r="G69" s="1285"/>
      <c r="H69" s="1293" t="s">
        <v>863</v>
      </c>
      <c r="I69" s="1294"/>
      <c r="J69" s="761" t="s">
        <v>847</v>
      </c>
      <c r="K69" s="1280"/>
      <c r="L69" s="1274"/>
      <c r="M69" s="1275"/>
    </row>
    <row r="70" spans="1:13">
      <c r="A70" s="1271"/>
      <c r="B70" s="1271"/>
      <c r="C70" s="1271"/>
      <c r="D70" s="1292"/>
      <c r="E70" s="1286"/>
      <c r="F70" s="1287"/>
      <c r="G70" s="1288"/>
      <c r="H70" s="1295"/>
      <c r="I70" s="1296"/>
      <c r="J70" s="1276"/>
      <c r="K70" s="1277"/>
      <c r="L70" s="1276"/>
      <c r="M70" s="1277"/>
    </row>
    <row r="71" spans="1:13">
      <c r="A71" s="1271"/>
      <c r="B71" s="1271"/>
      <c r="C71" s="1271"/>
      <c r="D71" s="1292"/>
      <c r="E71" s="1286"/>
      <c r="F71" s="1287"/>
      <c r="G71" s="1288"/>
      <c r="H71" s="1295"/>
      <c r="I71" s="1296"/>
      <c r="J71" s="1276"/>
      <c r="K71" s="1277"/>
      <c r="L71" s="1276"/>
      <c r="M71" s="1277"/>
    </row>
    <row r="72" spans="1:13">
      <c r="A72" s="1271"/>
      <c r="B72" s="1271"/>
      <c r="C72" s="1271"/>
      <c r="D72" s="1292"/>
      <c r="E72" s="1286"/>
      <c r="F72" s="1287"/>
      <c r="G72" s="1288"/>
      <c r="H72" s="1295"/>
      <c r="I72" s="1296"/>
      <c r="J72" s="1276"/>
      <c r="K72" s="1277"/>
      <c r="L72" s="1276"/>
      <c r="M72" s="1277"/>
    </row>
    <row r="73" spans="1:13" ht="42" customHeight="1">
      <c r="A73" s="1271"/>
      <c r="B73" s="1271"/>
      <c r="C73" s="1271"/>
      <c r="D73" s="1292"/>
      <c r="E73" s="1286"/>
      <c r="F73" s="1287"/>
      <c r="G73" s="1288"/>
      <c r="H73" s="1295"/>
      <c r="I73" s="1296"/>
      <c r="J73" s="1276"/>
      <c r="K73" s="1277"/>
      <c r="L73" s="1276"/>
      <c r="M73" s="1277"/>
    </row>
    <row r="74" spans="1:13">
      <c r="A74" s="1271"/>
      <c r="B74" s="1271"/>
      <c r="C74" s="1271"/>
      <c r="D74" s="1291">
        <v>7</v>
      </c>
      <c r="E74" s="1283" t="s">
        <v>802</v>
      </c>
      <c r="F74" s="1284"/>
      <c r="G74" s="1285"/>
      <c r="H74" s="1293" t="s">
        <v>864</v>
      </c>
      <c r="I74" s="1294"/>
      <c r="J74" s="761" t="s">
        <v>807</v>
      </c>
      <c r="K74" s="1280"/>
      <c r="L74" s="1274"/>
      <c r="M74" s="1275"/>
    </row>
    <row r="75" spans="1:13">
      <c r="A75" s="1271"/>
      <c r="B75" s="1271"/>
      <c r="C75" s="1271"/>
      <c r="D75" s="1292"/>
      <c r="E75" s="1286"/>
      <c r="F75" s="1287"/>
      <c r="G75" s="1288"/>
      <c r="H75" s="1295"/>
      <c r="I75" s="1296"/>
      <c r="J75" s="1276"/>
      <c r="K75" s="1277"/>
      <c r="L75" s="1276"/>
      <c r="M75" s="1277"/>
    </row>
    <row r="76" spans="1:13">
      <c r="A76" s="1271"/>
      <c r="B76" s="1271"/>
      <c r="C76" s="1271"/>
      <c r="D76" s="1292"/>
      <c r="E76" s="1286"/>
      <c r="F76" s="1287"/>
      <c r="G76" s="1288"/>
      <c r="H76" s="1295"/>
      <c r="I76" s="1296"/>
      <c r="J76" s="1276"/>
      <c r="K76" s="1277"/>
      <c r="L76" s="1276"/>
      <c r="M76" s="1277"/>
    </row>
    <row r="77" spans="1:13" ht="27" customHeight="1">
      <c r="A77" s="1271"/>
      <c r="B77" s="1271"/>
      <c r="C77" s="1271"/>
      <c r="D77" s="1299"/>
      <c r="E77" s="1304"/>
      <c r="F77" s="1305"/>
      <c r="G77" s="1306"/>
      <c r="H77" s="1302"/>
      <c r="I77" s="1303"/>
      <c r="J77" s="1300"/>
      <c r="K77" s="1301"/>
      <c r="L77" s="1278"/>
      <c r="M77" s="1279"/>
    </row>
    <row r="78" spans="1:13">
      <c r="A78" s="1271"/>
      <c r="B78" s="1271"/>
      <c r="C78" s="1271"/>
      <c r="D78" s="1291">
        <v>8</v>
      </c>
      <c r="E78" s="1283" t="s">
        <v>803</v>
      </c>
      <c r="F78" s="1284"/>
      <c r="G78" s="1285"/>
      <c r="H78" s="1293" t="s">
        <v>865</v>
      </c>
      <c r="I78" s="1294"/>
      <c r="J78" s="761" t="s">
        <v>848</v>
      </c>
      <c r="K78" s="1280"/>
      <c r="L78" s="1274"/>
      <c r="M78" s="1275"/>
    </row>
    <row r="79" spans="1:13">
      <c r="A79" s="1271"/>
      <c r="B79" s="1271"/>
      <c r="C79" s="1271"/>
      <c r="D79" s="1292"/>
      <c r="E79" s="1286"/>
      <c r="F79" s="1287"/>
      <c r="G79" s="1288"/>
      <c r="H79" s="1295"/>
      <c r="I79" s="1296"/>
      <c r="J79" s="1276"/>
      <c r="K79" s="1277"/>
      <c r="L79" s="1276"/>
      <c r="M79" s="1277"/>
    </row>
    <row r="80" spans="1:13" ht="30" customHeight="1">
      <c r="A80" s="1271"/>
      <c r="B80" s="1271"/>
      <c r="C80" s="1271"/>
      <c r="D80" s="1292"/>
      <c r="E80" s="1286"/>
      <c r="F80" s="1287"/>
      <c r="G80" s="1288"/>
      <c r="H80" s="1295"/>
      <c r="I80" s="1296"/>
      <c r="J80" s="1276"/>
      <c r="K80" s="1277"/>
      <c r="L80" s="1276"/>
      <c r="M80" s="1277"/>
    </row>
    <row r="81" spans="1:13">
      <c r="A81" s="1271"/>
      <c r="B81" s="1271"/>
      <c r="C81" s="1271"/>
      <c r="D81" s="1291">
        <v>9</v>
      </c>
      <c r="E81" s="1283" t="s">
        <v>804</v>
      </c>
      <c r="F81" s="1284"/>
      <c r="G81" s="1285"/>
      <c r="H81" s="1293" t="s">
        <v>864</v>
      </c>
      <c r="I81" s="1294"/>
      <c r="J81" s="761" t="s">
        <v>849</v>
      </c>
      <c r="K81" s="1280"/>
      <c r="L81" s="1274"/>
      <c r="M81" s="1275"/>
    </row>
    <row r="82" spans="1:13" ht="69" customHeight="1">
      <c r="A82" s="1271"/>
      <c r="B82" s="1271"/>
      <c r="C82" s="1271"/>
      <c r="D82" s="1292"/>
      <c r="E82" s="1286"/>
      <c r="F82" s="1287"/>
      <c r="G82" s="1288"/>
      <c r="H82" s="1295"/>
      <c r="I82" s="1296"/>
      <c r="J82" s="1276"/>
      <c r="K82" s="1277"/>
      <c r="L82" s="1276"/>
      <c r="M82" s="1277"/>
    </row>
    <row r="83" spans="1:13">
      <c r="A83" s="1271"/>
      <c r="B83" s="1271"/>
      <c r="C83" s="1271"/>
      <c r="D83" s="1291">
        <v>10</v>
      </c>
      <c r="E83" s="1283" t="s">
        <v>805</v>
      </c>
      <c r="F83" s="1284"/>
      <c r="G83" s="1285"/>
      <c r="H83" s="1293" t="s">
        <v>856</v>
      </c>
      <c r="I83" s="1294"/>
      <c r="J83" s="761" t="s">
        <v>857</v>
      </c>
      <c r="K83" s="1280"/>
      <c r="L83" s="1274"/>
      <c r="M83" s="1275"/>
    </row>
    <row r="84" spans="1:13">
      <c r="A84" s="1271"/>
      <c r="B84" s="1271"/>
      <c r="C84" s="1271"/>
      <c r="D84" s="1292"/>
      <c r="E84" s="1286"/>
      <c r="F84" s="1287"/>
      <c r="G84" s="1288"/>
      <c r="H84" s="1295"/>
      <c r="I84" s="1296"/>
      <c r="J84" s="1276"/>
      <c r="K84" s="1277"/>
      <c r="L84" s="1276"/>
      <c r="M84" s="1277"/>
    </row>
    <row r="85" spans="1:13" ht="22.5" customHeight="1">
      <c r="A85" s="1271"/>
      <c r="B85" s="1271"/>
      <c r="C85" s="1271"/>
      <c r="D85" s="1292"/>
      <c r="E85" s="1286"/>
      <c r="F85" s="1287"/>
      <c r="G85" s="1288"/>
      <c r="H85" s="1295"/>
      <c r="I85" s="1296"/>
      <c r="J85" s="1276"/>
      <c r="K85" s="1277"/>
      <c r="L85" s="1276"/>
      <c r="M85" s="1277"/>
    </row>
    <row r="86" spans="1:13">
      <c r="A86" s="1271"/>
      <c r="B86" s="1271"/>
      <c r="C86" s="1271"/>
      <c r="D86" s="1291">
        <v>11</v>
      </c>
      <c r="E86" s="1283" t="s">
        <v>809</v>
      </c>
      <c r="F86" s="1284"/>
      <c r="G86" s="1285"/>
      <c r="H86" s="1293" t="s">
        <v>866</v>
      </c>
      <c r="I86" s="1294"/>
      <c r="J86" s="761" t="s">
        <v>846</v>
      </c>
      <c r="K86" s="1280"/>
      <c r="L86" s="1274"/>
      <c r="M86" s="1275"/>
    </row>
    <row r="87" spans="1:13">
      <c r="A87" s="1271"/>
      <c r="B87" s="1271"/>
      <c r="C87" s="1271"/>
      <c r="D87" s="1292"/>
      <c r="E87" s="1286"/>
      <c r="F87" s="1287"/>
      <c r="G87" s="1288"/>
      <c r="H87" s="1295"/>
      <c r="I87" s="1296"/>
      <c r="J87" s="1276"/>
      <c r="K87" s="1277"/>
      <c r="L87" s="1276"/>
      <c r="M87" s="1277"/>
    </row>
    <row r="88" spans="1:13" ht="66" customHeight="1">
      <c r="A88" s="1271"/>
      <c r="B88" s="1271"/>
      <c r="C88" s="1271"/>
      <c r="D88" s="1292"/>
      <c r="E88" s="1286"/>
      <c r="F88" s="1287"/>
      <c r="G88" s="1288"/>
      <c r="H88" s="1295"/>
      <c r="I88" s="1296"/>
      <c r="J88" s="1276"/>
      <c r="K88" s="1277"/>
      <c r="L88" s="1276"/>
      <c r="M88" s="1277"/>
    </row>
    <row r="89" spans="1:13">
      <c r="A89" s="1271"/>
      <c r="B89" s="1271"/>
      <c r="C89" s="1271"/>
      <c r="D89" s="1291">
        <v>12</v>
      </c>
      <c r="E89" s="1283" t="s">
        <v>810</v>
      </c>
      <c r="F89" s="1284"/>
      <c r="G89" s="1285"/>
      <c r="H89" s="1293" t="s">
        <v>867</v>
      </c>
      <c r="I89" s="1294"/>
      <c r="J89" s="761" t="s">
        <v>868</v>
      </c>
      <c r="K89" s="1280"/>
      <c r="L89" s="1274"/>
      <c r="M89" s="1275"/>
    </row>
    <row r="90" spans="1:13">
      <c r="A90" s="1271"/>
      <c r="B90" s="1271"/>
      <c r="C90" s="1271"/>
      <c r="D90" s="1292"/>
      <c r="E90" s="1286"/>
      <c r="F90" s="1287"/>
      <c r="G90" s="1288"/>
      <c r="H90" s="1295"/>
      <c r="I90" s="1296"/>
      <c r="J90" s="1276"/>
      <c r="K90" s="1277"/>
      <c r="L90" s="1276"/>
      <c r="M90" s="1277"/>
    </row>
    <row r="91" spans="1:13" ht="32.25" customHeight="1">
      <c r="A91" s="1271"/>
      <c r="B91" s="1271"/>
      <c r="C91" s="1271"/>
      <c r="D91" s="1292"/>
      <c r="E91" s="1286"/>
      <c r="F91" s="1287"/>
      <c r="G91" s="1288"/>
      <c r="H91" s="1295"/>
      <c r="I91" s="1296"/>
      <c r="J91" s="1276"/>
      <c r="K91" s="1277"/>
      <c r="L91" s="1276"/>
      <c r="M91" s="1277"/>
    </row>
    <row r="92" spans="1:13">
      <c r="A92" s="1271"/>
      <c r="B92" s="1271"/>
      <c r="C92" s="1271"/>
      <c r="D92" s="1291">
        <v>13</v>
      </c>
      <c r="E92" s="1283" t="s">
        <v>811</v>
      </c>
      <c r="F92" s="1284"/>
      <c r="G92" s="1285"/>
      <c r="H92" s="1293"/>
      <c r="I92" s="1294"/>
      <c r="J92" s="761" t="s">
        <v>851</v>
      </c>
      <c r="K92" s="1280"/>
      <c r="L92" s="1274"/>
      <c r="M92" s="1275"/>
    </row>
    <row r="93" spans="1:13">
      <c r="A93" s="1271"/>
      <c r="B93" s="1271"/>
      <c r="C93" s="1271"/>
      <c r="D93" s="1292"/>
      <c r="E93" s="1286"/>
      <c r="F93" s="1287"/>
      <c r="G93" s="1288"/>
      <c r="H93" s="1295"/>
      <c r="I93" s="1296"/>
      <c r="J93" s="1276"/>
      <c r="K93" s="1277"/>
      <c r="L93" s="1276"/>
      <c r="M93" s="1277"/>
    </row>
    <row r="94" spans="1:13">
      <c r="A94" s="1271"/>
      <c r="B94" s="1271"/>
      <c r="C94" s="1271"/>
      <c r="D94" s="1292"/>
      <c r="E94" s="1286"/>
      <c r="F94" s="1287"/>
      <c r="G94" s="1288"/>
      <c r="H94" s="1295"/>
      <c r="I94" s="1296"/>
      <c r="J94" s="1276"/>
      <c r="K94" s="1277"/>
      <c r="L94" s="1276"/>
      <c r="M94" s="1277"/>
    </row>
    <row r="95" spans="1:13" ht="48" customHeight="1">
      <c r="A95" s="1271"/>
      <c r="B95" s="1271"/>
      <c r="C95" s="1271"/>
      <c r="D95" s="1292"/>
      <c r="E95" s="1286"/>
      <c r="F95" s="1287"/>
      <c r="G95" s="1288"/>
      <c r="H95" s="1295"/>
      <c r="I95" s="1296"/>
      <c r="J95" s="1276"/>
      <c r="K95" s="1277"/>
      <c r="L95" s="1276"/>
      <c r="M95" s="1277"/>
    </row>
    <row r="96" spans="1:13">
      <c r="A96" s="1271"/>
      <c r="B96" s="1271"/>
      <c r="C96" s="1271"/>
      <c r="D96" s="1291">
        <v>14</v>
      </c>
      <c r="E96" s="1283" t="s">
        <v>812</v>
      </c>
      <c r="F96" s="1284"/>
      <c r="G96" s="1285"/>
      <c r="H96" s="1293" t="s">
        <v>869</v>
      </c>
      <c r="I96" s="1294"/>
      <c r="J96" s="761" t="s">
        <v>853</v>
      </c>
      <c r="K96" s="1280"/>
      <c r="L96" s="1274"/>
      <c r="M96" s="1275"/>
    </row>
    <row r="97" spans="1:13">
      <c r="A97" s="1271"/>
      <c r="B97" s="1271"/>
      <c r="C97" s="1271"/>
      <c r="D97" s="1292"/>
      <c r="E97" s="1286"/>
      <c r="F97" s="1287"/>
      <c r="G97" s="1288"/>
      <c r="H97" s="1295"/>
      <c r="I97" s="1296"/>
      <c r="J97" s="1276"/>
      <c r="K97" s="1277"/>
      <c r="L97" s="1276"/>
      <c r="M97" s="1277"/>
    </row>
    <row r="98" spans="1:13">
      <c r="A98" s="1271"/>
      <c r="B98" s="1271"/>
      <c r="C98" s="1271"/>
      <c r="D98" s="1292"/>
      <c r="E98" s="1286"/>
      <c r="F98" s="1287"/>
      <c r="G98" s="1288"/>
      <c r="H98" s="1295"/>
      <c r="I98" s="1296"/>
      <c r="J98" s="1276"/>
      <c r="K98" s="1277"/>
      <c r="L98" s="1276"/>
      <c r="M98" s="1277"/>
    </row>
    <row r="99" spans="1:13">
      <c r="A99" s="1271"/>
      <c r="B99" s="1271"/>
      <c r="C99" s="1271"/>
      <c r="D99" s="1292"/>
      <c r="E99" s="1286"/>
      <c r="F99" s="1287"/>
      <c r="G99" s="1288"/>
      <c r="H99" s="1295"/>
      <c r="I99" s="1296"/>
      <c r="J99" s="1276"/>
      <c r="K99" s="1277"/>
      <c r="L99" s="1276"/>
      <c r="M99" s="1277"/>
    </row>
    <row r="100" spans="1:13" ht="29.25" customHeight="1">
      <c r="A100" s="1271"/>
      <c r="B100" s="1271"/>
      <c r="C100" s="1271"/>
      <c r="D100" s="1292"/>
      <c r="E100" s="1286"/>
      <c r="F100" s="1287"/>
      <c r="G100" s="1288"/>
      <c r="H100" s="1295"/>
      <c r="I100" s="1296"/>
      <c r="J100" s="1276"/>
      <c r="K100" s="1277"/>
      <c r="L100" s="1276"/>
      <c r="M100" s="1277"/>
    </row>
    <row r="101" spans="1:13">
      <c r="A101" s="1271"/>
      <c r="B101" s="1271"/>
      <c r="C101" s="1271"/>
      <c r="D101" s="1291">
        <v>15</v>
      </c>
      <c r="E101" s="1289" t="s">
        <v>813</v>
      </c>
      <c r="F101" s="1289"/>
      <c r="G101" s="1289"/>
      <c r="H101" s="1297" t="s">
        <v>870</v>
      </c>
      <c r="I101" s="1297"/>
      <c r="J101" s="1281" t="s">
        <v>852</v>
      </c>
      <c r="K101" s="1281"/>
      <c r="L101" s="1281"/>
      <c r="M101" s="1281"/>
    </row>
    <row r="102" spans="1:13">
      <c r="A102" s="1271"/>
      <c r="B102" s="1271"/>
      <c r="C102" s="1271"/>
      <c r="D102" s="1292"/>
      <c r="E102" s="1290"/>
      <c r="F102" s="1290"/>
      <c r="G102" s="1290"/>
      <c r="H102" s="1298"/>
      <c r="I102" s="1298"/>
      <c r="J102" s="1282"/>
      <c r="K102" s="1282"/>
      <c r="L102" s="1282"/>
      <c r="M102" s="1282"/>
    </row>
    <row r="103" spans="1:13">
      <c r="A103" s="1271"/>
      <c r="B103" s="1271"/>
      <c r="C103" s="1271"/>
      <c r="D103" s="1292"/>
      <c r="E103" s="1290"/>
      <c r="F103" s="1290"/>
      <c r="G103" s="1290"/>
      <c r="H103" s="1298"/>
      <c r="I103" s="1298"/>
      <c r="J103" s="1282"/>
      <c r="K103" s="1282"/>
      <c r="L103" s="1282"/>
      <c r="M103" s="1282"/>
    </row>
    <row r="104" spans="1:13">
      <c r="A104" s="1271"/>
      <c r="B104" s="1271"/>
      <c r="C104" s="1271"/>
      <c r="D104" s="1292"/>
      <c r="E104" s="1290"/>
      <c r="F104" s="1290"/>
      <c r="G104" s="1290"/>
      <c r="H104" s="1298"/>
      <c r="I104" s="1298"/>
      <c r="J104" s="1282"/>
      <c r="K104" s="1282"/>
      <c r="L104" s="1282"/>
      <c r="M104" s="1282"/>
    </row>
    <row r="105" spans="1:13" ht="23.25" customHeight="1">
      <c r="A105" s="1271"/>
      <c r="B105" s="1271"/>
      <c r="C105" s="1271"/>
      <c r="D105" s="1292"/>
      <c r="E105" s="1290"/>
      <c r="F105" s="1290"/>
      <c r="G105" s="1290"/>
      <c r="H105" s="1298"/>
      <c r="I105" s="1298"/>
      <c r="J105" s="1282"/>
      <c r="K105" s="1282"/>
      <c r="L105" s="1282"/>
      <c r="M105" s="1282"/>
    </row>
    <row r="106" spans="1:13" s="309" customFormat="1" ht="63.75" customHeight="1">
      <c r="A106" s="1271"/>
      <c r="B106" s="1271"/>
      <c r="C106" s="1271"/>
      <c r="D106" s="502">
        <v>16</v>
      </c>
      <c r="E106" s="1272" t="s">
        <v>885</v>
      </c>
      <c r="F106" s="1272"/>
      <c r="G106" s="1272"/>
      <c r="H106" s="906"/>
      <c r="I106" s="906"/>
      <c r="J106" s="1273" t="s">
        <v>886</v>
      </c>
      <c r="K106" s="1273"/>
      <c r="L106" s="906"/>
      <c r="M106" s="906"/>
    </row>
  </sheetData>
  <mergeCells count="154">
    <mergeCell ref="D49:D54"/>
    <mergeCell ref="D43:D48"/>
    <mergeCell ref="C15:C22"/>
    <mergeCell ref="B15:B22"/>
    <mergeCell ref="A15:A22"/>
    <mergeCell ref="H28:I28"/>
    <mergeCell ref="K28:M28"/>
    <mergeCell ref="D23:M23"/>
    <mergeCell ref="H26:I26"/>
    <mergeCell ref="H27:I27"/>
    <mergeCell ref="H24:I24"/>
    <mergeCell ref="H25:I25"/>
    <mergeCell ref="E24:F24"/>
    <mergeCell ref="A23:A41"/>
    <mergeCell ref="K25:M25"/>
    <mergeCell ref="K31:M31"/>
    <mergeCell ref="K32:M32"/>
    <mergeCell ref="H29:I29"/>
    <mergeCell ref="H30:I30"/>
    <mergeCell ref="D25:D29"/>
    <mergeCell ref="K34:M34"/>
    <mergeCell ref="K33:M33"/>
    <mergeCell ref="H34:I34"/>
    <mergeCell ref="H33:I33"/>
    <mergeCell ref="A3:A7"/>
    <mergeCell ref="A8:A14"/>
    <mergeCell ref="E9:M9"/>
    <mergeCell ref="E10:M10"/>
    <mergeCell ref="E11:M11"/>
    <mergeCell ref="E12:M12"/>
    <mergeCell ref="E13:M13"/>
    <mergeCell ref="E14:M14"/>
    <mergeCell ref="B3:B7"/>
    <mergeCell ref="C3:C7"/>
    <mergeCell ref="D8:M8"/>
    <mergeCell ref="C8:C14"/>
    <mergeCell ref="B8:B14"/>
    <mergeCell ref="D2:M2"/>
    <mergeCell ref="D3:M7"/>
    <mergeCell ref="D15:M22"/>
    <mergeCell ref="K24:M24"/>
    <mergeCell ref="H31:I31"/>
    <mergeCell ref="K30:M30"/>
    <mergeCell ref="K29:M29"/>
    <mergeCell ref="K26:M26"/>
    <mergeCell ref="K27:M27"/>
    <mergeCell ref="H32:I32"/>
    <mergeCell ref="E25:F29"/>
    <mergeCell ref="D30:D33"/>
    <mergeCell ref="E30:F33"/>
    <mergeCell ref="D34:D38"/>
    <mergeCell ref="E34:F38"/>
    <mergeCell ref="K41:M41"/>
    <mergeCell ref="H37:I37"/>
    <mergeCell ref="H36:I36"/>
    <mergeCell ref="K35:M35"/>
    <mergeCell ref="K36:M36"/>
    <mergeCell ref="K37:M37"/>
    <mergeCell ref="H35:I35"/>
    <mergeCell ref="H39:I39"/>
    <mergeCell ref="H40:I40"/>
    <mergeCell ref="H41:I41"/>
    <mergeCell ref="K38:M38"/>
    <mergeCell ref="H38:I38"/>
    <mergeCell ref="K40:M40"/>
    <mergeCell ref="K39:M39"/>
    <mergeCell ref="B23:B41"/>
    <mergeCell ref="C23:C41"/>
    <mergeCell ref="D39:D41"/>
    <mergeCell ref="E39:F41"/>
    <mergeCell ref="L55:M60"/>
    <mergeCell ref="L61:M65"/>
    <mergeCell ref="L66:M68"/>
    <mergeCell ref="J55:K60"/>
    <mergeCell ref="J61:K65"/>
    <mergeCell ref="J66:K68"/>
    <mergeCell ref="L49:M54"/>
    <mergeCell ref="L42:M42"/>
    <mergeCell ref="E42:G42"/>
    <mergeCell ref="E49:G54"/>
    <mergeCell ref="H42:I42"/>
    <mergeCell ref="H49:I54"/>
    <mergeCell ref="J49:K54"/>
    <mergeCell ref="J42:K42"/>
    <mergeCell ref="E43:G48"/>
    <mergeCell ref="H43:I48"/>
    <mergeCell ref="J43:K48"/>
    <mergeCell ref="L43:M48"/>
    <mergeCell ref="D55:D60"/>
    <mergeCell ref="D61:D65"/>
    <mergeCell ref="D66:D68"/>
    <mergeCell ref="E69:G73"/>
    <mergeCell ref="E74:G77"/>
    <mergeCell ref="H55:I60"/>
    <mergeCell ref="H61:I65"/>
    <mergeCell ref="H66:I68"/>
    <mergeCell ref="E55:G60"/>
    <mergeCell ref="E61:G65"/>
    <mergeCell ref="E66:G68"/>
    <mergeCell ref="E78:G80"/>
    <mergeCell ref="D69:D73"/>
    <mergeCell ref="D74:D77"/>
    <mergeCell ref="D78:D80"/>
    <mergeCell ref="L78:M80"/>
    <mergeCell ref="J69:K73"/>
    <mergeCell ref="J74:K77"/>
    <mergeCell ref="J78:K80"/>
    <mergeCell ref="H69:I73"/>
    <mergeCell ref="H74:I77"/>
    <mergeCell ref="H78:I80"/>
    <mergeCell ref="D89:D91"/>
    <mergeCell ref="D92:D95"/>
    <mergeCell ref="L86:M88"/>
    <mergeCell ref="D86:D88"/>
    <mergeCell ref="E89:G91"/>
    <mergeCell ref="H89:I91"/>
    <mergeCell ref="J89:K91"/>
    <mergeCell ref="L89:M91"/>
    <mergeCell ref="D81:D82"/>
    <mergeCell ref="D83:D85"/>
    <mergeCell ref="E86:G88"/>
    <mergeCell ref="H86:I88"/>
    <mergeCell ref="J86:K88"/>
    <mergeCell ref="E81:G82"/>
    <mergeCell ref="J83:K85"/>
    <mergeCell ref="H83:I85"/>
    <mergeCell ref="E83:G85"/>
    <mergeCell ref="L81:M82"/>
    <mergeCell ref="J81:K82"/>
    <mergeCell ref="H81:I82"/>
    <mergeCell ref="A42:A106"/>
    <mergeCell ref="B42:B106"/>
    <mergeCell ref="C42:C106"/>
    <mergeCell ref="E106:G106"/>
    <mergeCell ref="H106:I106"/>
    <mergeCell ref="J106:K106"/>
    <mergeCell ref="L106:M106"/>
    <mergeCell ref="L83:M85"/>
    <mergeCell ref="L74:M77"/>
    <mergeCell ref="L69:M73"/>
    <mergeCell ref="J96:K100"/>
    <mergeCell ref="J101:K105"/>
    <mergeCell ref="L96:M100"/>
    <mergeCell ref="L101:M105"/>
    <mergeCell ref="L92:M95"/>
    <mergeCell ref="E96:G100"/>
    <mergeCell ref="E101:G105"/>
    <mergeCell ref="D96:D100"/>
    <mergeCell ref="D101:D105"/>
    <mergeCell ref="H96:I100"/>
    <mergeCell ref="H101:I105"/>
    <mergeCell ref="E92:G95"/>
    <mergeCell ref="H92:I95"/>
    <mergeCell ref="J92:K95"/>
  </mergeCells>
  <hyperlinks>
    <hyperlink ref="H43" r:id="rId1"/>
    <hyperlink ref="H83" r:id="rId2"/>
    <hyperlink ref="H49" r:id="rId3"/>
    <hyperlink ref="H55" r:id="rId4"/>
    <hyperlink ref="H66" r:id="rId5"/>
    <hyperlink ref="H61" r:id="rId6"/>
    <hyperlink ref="H69" r:id="rId7"/>
    <hyperlink ref="H74" r:id="rId8"/>
    <hyperlink ref="H78" r:id="rId9"/>
    <hyperlink ref="H81" r:id="rId10"/>
    <hyperlink ref="H86" r:id="rId11"/>
    <hyperlink ref="H89" r:id="rId12"/>
    <hyperlink ref="H96" r:id="rId13"/>
    <hyperlink ref="H101" r:id="rId14"/>
  </hyperlinks>
  <pageMargins left="0.7" right="0.7" top="0.75" bottom="0.75" header="0.3" footer="0.3"/>
  <pageSetup paperSize="9" orientation="portrait" r:id="rId15"/>
  <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75"/>
  <sheetViews>
    <sheetView topLeftCell="A25" workbookViewId="0">
      <selection activeCell="D50" sqref="D50"/>
    </sheetView>
  </sheetViews>
  <sheetFormatPr defaultColWidth="14.42578125" defaultRowHeight="15" customHeight="1"/>
  <cols>
    <col min="1" max="1" width="5.42578125" customWidth="1"/>
    <col min="2" max="2" width="29.140625" customWidth="1"/>
    <col min="3" max="3" width="4.140625" style="214" customWidth="1"/>
    <col min="4" max="4" width="47.140625" style="214" customWidth="1"/>
    <col min="5" max="5" width="9.7109375" customWidth="1"/>
    <col min="6" max="6" width="12.85546875" customWidth="1"/>
    <col min="7" max="7" width="20.140625" customWidth="1"/>
    <col min="8" max="8" width="19.7109375" customWidth="1"/>
    <col min="9" max="9" width="29.5703125" style="214" customWidth="1"/>
    <col min="10" max="24" width="9.140625" customWidth="1"/>
  </cols>
  <sheetData>
    <row r="1" spans="1:24" s="564" customFormat="1" ht="41.25" customHeight="1">
      <c r="A1" s="292" t="s">
        <v>554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</row>
    <row r="2" spans="1:24" ht="48.75" customHeight="1">
      <c r="A2" s="9" t="s">
        <v>4</v>
      </c>
      <c r="B2" s="10" t="s">
        <v>5</v>
      </c>
      <c r="C2" s="663" t="s">
        <v>546</v>
      </c>
      <c r="D2" s="664"/>
      <c r="E2" s="14"/>
      <c r="F2" s="8"/>
      <c r="G2" s="5"/>
      <c r="H2" s="5"/>
      <c r="I2" s="24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ht="51" customHeight="1">
      <c r="A3" s="15">
        <v>1</v>
      </c>
      <c r="B3" s="17" t="s">
        <v>547</v>
      </c>
      <c r="C3" s="661" t="s">
        <v>553</v>
      </c>
      <c r="D3" s="662"/>
      <c r="E3" s="8"/>
      <c r="F3" s="8"/>
      <c r="G3" s="5"/>
      <c r="H3" s="5"/>
      <c r="I3" s="24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28.5" customHeight="1">
      <c r="A4" s="19">
        <v>2</v>
      </c>
      <c r="B4" s="20" t="s">
        <v>548</v>
      </c>
      <c r="C4" s="661">
        <v>2015</v>
      </c>
      <c r="D4" s="662"/>
      <c r="E4" s="8"/>
      <c r="F4" s="8"/>
      <c r="G4" s="5"/>
      <c r="H4" s="5"/>
      <c r="I4" s="24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ht="28.5" customHeight="1">
      <c r="A5" s="19">
        <v>3</v>
      </c>
      <c r="B5" s="17" t="s">
        <v>549</v>
      </c>
      <c r="C5" s="668" t="s">
        <v>413</v>
      </c>
      <c r="D5" s="664"/>
      <c r="E5" s="8"/>
      <c r="F5" s="8"/>
      <c r="G5" s="5"/>
      <c r="H5" s="5"/>
      <c r="I5" s="24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28.5" customHeight="1">
      <c r="A6" s="15">
        <v>4</v>
      </c>
      <c r="B6" s="17" t="s">
        <v>17</v>
      </c>
      <c r="C6" s="668" t="s">
        <v>414</v>
      </c>
      <c r="D6" s="664"/>
      <c r="E6" s="8"/>
      <c r="F6" s="8"/>
      <c r="G6" s="5"/>
      <c r="H6" s="5"/>
      <c r="I6" s="2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ht="42" customHeight="1">
      <c r="A7" s="19">
        <v>5</v>
      </c>
      <c r="B7" s="17" t="s">
        <v>19</v>
      </c>
      <c r="C7" s="661">
        <v>25543291</v>
      </c>
      <c r="D7" s="662"/>
      <c r="E7" s="24"/>
      <c r="F7" s="8"/>
      <c r="G7" s="25"/>
      <c r="H7" s="5"/>
      <c r="I7" s="2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46.5" customHeight="1">
      <c r="A8" s="19">
        <v>6</v>
      </c>
      <c r="B8" s="17" t="s">
        <v>23</v>
      </c>
      <c r="C8" s="661">
        <v>1220310300</v>
      </c>
      <c r="D8" s="662"/>
      <c r="E8" s="8"/>
      <c r="F8" s="8"/>
      <c r="G8" s="5"/>
      <c r="H8" s="5"/>
      <c r="I8" s="24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 ht="46.5" customHeight="1">
      <c r="A9" s="15">
        <v>7</v>
      </c>
      <c r="B9" s="17" t="s">
        <v>24</v>
      </c>
      <c r="C9" s="669">
        <v>110</v>
      </c>
      <c r="D9" s="664"/>
      <c r="E9" s="27"/>
      <c r="F9" s="142"/>
      <c r="G9" s="5"/>
      <c r="H9" s="5"/>
      <c r="I9" s="24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 ht="46.5" customHeight="1">
      <c r="A10" s="19">
        <v>8</v>
      </c>
      <c r="B10" s="17" t="s">
        <v>27</v>
      </c>
      <c r="C10" s="661">
        <v>444</v>
      </c>
      <c r="D10" s="662"/>
      <c r="E10" s="29"/>
      <c r="F10" s="8"/>
      <c r="G10" s="5"/>
      <c r="H10" s="30"/>
      <c r="I10" s="24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4" ht="28.5" customHeight="1">
      <c r="A11" s="19">
        <v>9</v>
      </c>
      <c r="B11" s="17" t="s">
        <v>555</v>
      </c>
      <c r="C11" s="661">
        <v>31191.4</v>
      </c>
      <c r="D11" s="662"/>
      <c r="E11" s="8"/>
      <c r="F11" s="8"/>
      <c r="G11" s="5"/>
      <c r="H11" s="5"/>
      <c r="I11" s="24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4" ht="43.5" customHeight="1">
      <c r="A12" s="15">
        <v>10</v>
      </c>
      <c r="B12" s="32" t="s">
        <v>996</v>
      </c>
      <c r="C12" s="669">
        <v>23307.439999999999</v>
      </c>
      <c r="D12" s="664"/>
      <c r="E12" s="27"/>
      <c r="F12" s="8"/>
      <c r="G12" s="5"/>
      <c r="H12" s="5"/>
      <c r="I12" s="24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 ht="28.5" customHeight="1">
      <c r="A13" s="19">
        <v>11</v>
      </c>
      <c r="B13" s="35" t="s">
        <v>997</v>
      </c>
      <c r="C13" s="670">
        <v>217.25</v>
      </c>
      <c r="D13" s="671"/>
      <c r="E13" s="37"/>
      <c r="F13" s="40"/>
      <c r="G13" s="42"/>
      <c r="H13" s="42"/>
      <c r="I13" s="467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</row>
    <row r="14" spans="1:24" ht="28.5" customHeight="1">
      <c r="A14" s="19">
        <v>12</v>
      </c>
      <c r="B14" s="35" t="s">
        <v>998</v>
      </c>
      <c r="C14" s="670">
        <v>1.55</v>
      </c>
      <c r="D14" s="671"/>
      <c r="E14" s="44"/>
      <c r="F14" s="40"/>
      <c r="G14" s="42"/>
      <c r="H14" s="42"/>
      <c r="I14" s="467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28.5" customHeight="1">
      <c r="A15" s="15">
        <v>13</v>
      </c>
      <c r="B15" s="35" t="s">
        <v>999</v>
      </c>
      <c r="C15" s="670">
        <v>1014.78</v>
      </c>
      <c r="D15" s="671"/>
      <c r="E15" s="44"/>
      <c r="F15" s="40"/>
      <c r="G15" s="42"/>
      <c r="H15" s="42"/>
      <c r="I15" s="467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</row>
    <row r="16" spans="1:24" ht="28.5" customHeight="1">
      <c r="A16" s="19">
        <v>14</v>
      </c>
      <c r="B16" s="35" t="s">
        <v>1000</v>
      </c>
      <c r="C16" s="670">
        <v>4971.09</v>
      </c>
      <c r="D16" s="671"/>
      <c r="E16" s="44"/>
      <c r="F16" s="40"/>
      <c r="G16" s="42"/>
      <c r="H16" s="42"/>
      <c r="I16" s="467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</row>
    <row r="17" spans="1:24" ht="28.5" customHeight="1">
      <c r="A17" s="19">
        <v>15</v>
      </c>
      <c r="B17" s="35" t="s">
        <v>1001</v>
      </c>
      <c r="C17" s="661">
        <v>190</v>
      </c>
      <c r="D17" s="662"/>
      <c r="E17" s="44"/>
      <c r="F17" s="40"/>
      <c r="G17" s="42"/>
      <c r="H17" s="42"/>
      <c r="I17" s="467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ht="28.5" customHeight="1">
      <c r="A18" s="15">
        <v>16</v>
      </c>
      <c r="B18" s="17" t="s">
        <v>995</v>
      </c>
      <c r="C18" s="672">
        <v>16294</v>
      </c>
      <c r="D18" s="678"/>
      <c r="E18" s="29"/>
      <c r="F18" s="8"/>
      <c r="G18" s="5"/>
      <c r="H18" s="5"/>
      <c r="I18" s="24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4" s="160" customFormat="1" ht="28.5" customHeight="1">
      <c r="A19" s="54">
        <v>17</v>
      </c>
      <c r="B19" s="20" t="s">
        <v>1002</v>
      </c>
      <c r="C19" s="672">
        <v>1786</v>
      </c>
      <c r="D19" s="673"/>
      <c r="E19" s="173"/>
      <c r="F19" s="174"/>
      <c r="G19" s="139"/>
      <c r="H19" s="139"/>
      <c r="I19" s="303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</row>
    <row r="20" spans="1:24" ht="28.5" customHeight="1">
      <c r="A20" s="54">
        <v>18</v>
      </c>
      <c r="B20" s="17" t="s">
        <v>1003</v>
      </c>
      <c r="C20" s="661">
        <v>4</v>
      </c>
      <c r="D20" s="662"/>
      <c r="E20" s="27"/>
      <c r="F20" s="8"/>
      <c r="G20" s="5"/>
      <c r="H20" s="5"/>
      <c r="I20" s="24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28.5" customHeight="1">
      <c r="A21" s="15">
        <v>19</v>
      </c>
      <c r="B21" s="17" t="s">
        <v>1004</v>
      </c>
      <c r="C21" s="661">
        <v>13</v>
      </c>
      <c r="D21" s="662"/>
      <c r="E21" s="29"/>
      <c r="F21" s="5"/>
      <c r="G21" s="5"/>
      <c r="H21" s="5"/>
      <c r="I21" s="24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ht="43.5" customHeight="1">
      <c r="A22" s="54">
        <v>20</v>
      </c>
      <c r="B22" s="17" t="s">
        <v>1005</v>
      </c>
      <c r="C22" s="661" t="s">
        <v>1012</v>
      </c>
      <c r="D22" s="662"/>
      <c r="E22" s="29"/>
      <c r="F22" s="5"/>
      <c r="G22" s="5"/>
      <c r="H22" s="5"/>
      <c r="I22" s="24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35.25" customHeight="1">
      <c r="A23" s="54">
        <v>21</v>
      </c>
      <c r="B23" s="48" t="s">
        <v>49</v>
      </c>
      <c r="C23" s="669" t="s">
        <v>1006</v>
      </c>
      <c r="D23" s="664"/>
      <c r="E23" s="8"/>
      <c r="F23" s="5"/>
      <c r="G23" s="5"/>
      <c r="H23" s="5"/>
      <c r="I23" s="24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ht="35.25" customHeight="1">
      <c r="A24" s="15">
        <v>22</v>
      </c>
      <c r="B24" s="48" t="s">
        <v>51</v>
      </c>
      <c r="C24" s="681" t="s">
        <v>1007</v>
      </c>
      <c r="D24" s="682"/>
      <c r="E24" s="8"/>
      <c r="F24" s="5"/>
      <c r="G24" s="5"/>
      <c r="H24" s="5"/>
      <c r="I24" s="24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 ht="35.25" customHeight="1">
      <c r="A25" s="54">
        <v>23</v>
      </c>
      <c r="B25" s="48" t="s">
        <v>55</v>
      </c>
      <c r="C25" s="683" t="s">
        <v>1011</v>
      </c>
      <c r="D25" s="684"/>
      <c r="E25" s="8"/>
      <c r="F25" s="5"/>
      <c r="G25" s="5"/>
      <c r="H25" s="5"/>
      <c r="I25" s="24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35.25" customHeight="1">
      <c r="A26" s="161">
        <v>24</v>
      </c>
      <c r="B26" s="48" t="s">
        <v>58</v>
      </c>
      <c r="C26" s="669" t="s">
        <v>556</v>
      </c>
      <c r="D26" s="664"/>
      <c r="E26" s="27"/>
      <c r="F26" s="5"/>
      <c r="G26" s="5"/>
      <c r="H26" s="5"/>
      <c r="I26" s="24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s="177" customFormat="1" ht="38.25" customHeight="1">
      <c r="A27" s="679">
        <v>25</v>
      </c>
      <c r="B27" s="665" t="s">
        <v>550</v>
      </c>
      <c r="C27" s="12" t="s">
        <v>4</v>
      </c>
      <c r="D27" s="13" t="s">
        <v>63</v>
      </c>
      <c r="E27" s="10" t="s">
        <v>99</v>
      </c>
      <c r="F27" s="10" t="s">
        <v>668</v>
      </c>
      <c r="G27" s="10" t="s">
        <v>71</v>
      </c>
      <c r="H27" s="10" t="s">
        <v>72</v>
      </c>
      <c r="I27" s="455" t="s">
        <v>73</v>
      </c>
      <c r="J27" s="139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s="177" customFormat="1" ht="78" customHeight="1">
      <c r="A28" s="680"/>
      <c r="B28" s="666"/>
      <c r="C28" s="54">
        <v>1</v>
      </c>
      <c r="D28" s="338" t="s">
        <v>551</v>
      </c>
      <c r="E28" s="338">
        <v>3753.3</v>
      </c>
      <c r="F28" s="562">
        <v>11621</v>
      </c>
      <c r="G28" s="338" t="s">
        <v>557</v>
      </c>
      <c r="H28" s="244" t="s">
        <v>1009</v>
      </c>
      <c r="I28" s="560" t="s">
        <v>1008</v>
      </c>
      <c r="J28" s="139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s="177" customFormat="1" ht="74.25" customHeight="1">
      <c r="A29" s="680"/>
      <c r="B29" s="666"/>
      <c r="C29" s="54">
        <v>2</v>
      </c>
      <c r="D29" s="558" t="s">
        <v>415</v>
      </c>
      <c r="E29" s="559">
        <v>11838</v>
      </c>
      <c r="F29" s="563">
        <v>1803</v>
      </c>
      <c r="G29" s="338" t="s">
        <v>558</v>
      </c>
      <c r="H29" s="338" t="s">
        <v>1010</v>
      </c>
      <c r="I29" s="561" t="s">
        <v>417</v>
      </c>
      <c r="J29" s="122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s="177" customFormat="1" ht="78" customHeight="1">
      <c r="A30" s="680"/>
      <c r="B30" s="667"/>
      <c r="C30" s="152">
        <v>3</v>
      </c>
      <c r="D30" s="565" t="s">
        <v>416</v>
      </c>
      <c r="E30" s="476">
        <v>15600.1</v>
      </c>
      <c r="F30" s="566">
        <v>2870</v>
      </c>
      <c r="G30" s="358" t="s">
        <v>560</v>
      </c>
      <c r="H30" s="358" t="s">
        <v>559</v>
      </c>
      <c r="I30" s="567" t="s">
        <v>418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s="177" customFormat="1" ht="12.75" customHeight="1">
      <c r="A31" s="676">
        <v>26</v>
      </c>
      <c r="B31" s="674" t="s">
        <v>552</v>
      </c>
      <c r="C31" s="674"/>
      <c r="D31" s="675"/>
      <c r="E31" s="675"/>
      <c r="F31" s="675"/>
      <c r="G31" s="675"/>
      <c r="H31" s="675"/>
      <c r="I31" s="67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s="177" customFormat="1" ht="12.75" customHeight="1">
      <c r="A32" s="675"/>
      <c r="B32" s="675"/>
      <c r="C32" s="675"/>
      <c r="D32" s="677"/>
      <c r="E32" s="677"/>
      <c r="F32" s="677"/>
      <c r="G32" s="677"/>
      <c r="H32" s="677"/>
      <c r="I32" s="67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s="177" customFormat="1" ht="12.75" customHeight="1">
      <c r="A33" s="675"/>
      <c r="B33" s="675"/>
      <c r="C33" s="675"/>
      <c r="D33" s="677"/>
      <c r="E33" s="677"/>
      <c r="F33" s="677"/>
      <c r="G33" s="677"/>
      <c r="H33" s="677"/>
      <c r="I33" s="67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s="177" customFormat="1" ht="12.75" customHeight="1">
      <c r="A34" s="675"/>
      <c r="B34" s="675"/>
      <c r="C34" s="675"/>
      <c r="D34" s="677"/>
      <c r="E34" s="677"/>
      <c r="F34" s="677"/>
      <c r="G34" s="677"/>
      <c r="H34" s="677"/>
      <c r="I34" s="67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s="177" customFormat="1" ht="12.75" customHeight="1">
      <c r="A35" s="675"/>
      <c r="B35" s="675"/>
      <c r="C35" s="675"/>
      <c r="D35" s="677"/>
      <c r="E35" s="677"/>
      <c r="F35" s="677"/>
      <c r="G35" s="677"/>
      <c r="H35" s="677"/>
      <c r="I35" s="67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s="177" customFormat="1" ht="12.75" customHeight="1">
      <c r="A36" s="675"/>
      <c r="B36" s="675"/>
      <c r="C36" s="675"/>
      <c r="D36" s="677"/>
      <c r="E36" s="677"/>
      <c r="F36" s="677"/>
      <c r="G36" s="677"/>
      <c r="H36" s="677"/>
      <c r="I36" s="67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s="177" customFormat="1" ht="12.75" customHeight="1">
      <c r="A37" s="675"/>
      <c r="B37" s="675"/>
      <c r="C37" s="675"/>
      <c r="D37" s="677"/>
      <c r="E37" s="677"/>
      <c r="F37" s="677"/>
      <c r="G37" s="677"/>
      <c r="H37" s="677"/>
      <c r="I37" s="67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 s="177" customFormat="1" ht="12.75" customHeight="1">
      <c r="A38" s="675"/>
      <c r="B38" s="675"/>
      <c r="C38" s="675"/>
      <c r="D38" s="677"/>
      <c r="E38" s="677"/>
      <c r="F38" s="677"/>
      <c r="G38" s="677"/>
      <c r="H38" s="677"/>
      <c r="I38" s="67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s="177" customFormat="1" ht="12.75" customHeight="1">
      <c r="A39" s="675"/>
      <c r="B39" s="675"/>
      <c r="C39" s="675"/>
      <c r="D39" s="677"/>
      <c r="E39" s="677"/>
      <c r="F39" s="677"/>
      <c r="G39" s="677"/>
      <c r="H39" s="677"/>
      <c r="I39" s="67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 s="177" customFormat="1" ht="12.75" customHeight="1">
      <c r="A40" s="675"/>
      <c r="B40" s="675"/>
      <c r="C40" s="675"/>
      <c r="D40" s="677"/>
      <c r="E40" s="677"/>
      <c r="F40" s="677"/>
      <c r="G40" s="677"/>
      <c r="H40" s="677"/>
      <c r="I40" s="67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s="177" customFormat="1" ht="12.75" customHeight="1">
      <c r="A41" s="675"/>
      <c r="B41" s="675"/>
      <c r="C41" s="675"/>
      <c r="D41" s="677"/>
      <c r="E41" s="677"/>
      <c r="F41" s="677"/>
      <c r="G41" s="677"/>
      <c r="H41" s="677"/>
      <c r="I41" s="67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s="177" customFormat="1" ht="12.75" customHeight="1">
      <c r="A42" s="675"/>
      <c r="B42" s="675"/>
      <c r="C42" s="675"/>
      <c r="D42" s="677"/>
      <c r="E42" s="677"/>
      <c r="F42" s="677"/>
      <c r="G42" s="677"/>
      <c r="H42" s="677"/>
      <c r="I42" s="67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24" ht="12.75" customHeight="1">
      <c r="A43" s="5"/>
      <c r="B43" s="8"/>
      <c r="C43" s="24"/>
      <c r="D43" s="24"/>
      <c r="E43" s="5"/>
      <c r="F43" s="5"/>
      <c r="G43" s="5"/>
      <c r="H43" s="5"/>
      <c r="I43" s="24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ht="12.75" customHeight="1">
      <c r="A44" s="5"/>
      <c r="B44" s="5"/>
      <c r="C44" s="24"/>
      <c r="D44" s="24"/>
      <c r="E44" s="5"/>
      <c r="F44" s="5"/>
      <c r="G44" s="5"/>
      <c r="H44" s="5"/>
      <c r="I44" s="24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ht="12.75" customHeight="1">
      <c r="A45" s="5"/>
      <c r="B45" s="5"/>
      <c r="C45" s="24"/>
      <c r="D45" s="24"/>
      <c r="E45" s="5"/>
      <c r="F45" s="5"/>
      <c r="G45" s="5"/>
      <c r="H45" s="5"/>
      <c r="I45" s="24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ht="12.75" customHeight="1">
      <c r="A46" s="5"/>
      <c r="B46" s="73"/>
      <c r="C46" s="24"/>
      <c r="D46" s="24"/>
      <c r="E46" s="5"/>
      <c r="F46" s="5"/>
      <c r="G46" s="5"/>
      <c r="H46" s="5"/>
      <c r="I46" s="24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ht="12.75" customHeight="1">
      <c r="A47" s="5"/>
      <c r="B47" s="8"/>
      <c r="C47" s="24"/>
      <c r="D47"/>
      <c r="E47" s="5"/>
      <c r="F47" s="5"/>
      <c r="G47" s="5"/>
      <c r="H47" s="5"/>
      <c r="I47" s="24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ht="12.75" customHeight="1">
      <c r="A48" s="5"/>
      <c r="B48" s="8"/>
      <c r="C48" s="24"/>
      <c r="D48" s="24"/>
      <c r="E48" s="5"/>
      <c r="F48" s="5"/>
      <c r="G48" s="5"/>
      <c r="H48" s="5"/>
      <c r="I48" s="24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ht="12.75" customHeight="1">
      <c r="A49" s="5"/>
      <c r="B49" s="8"/>
      <c r="C49" s="24"/>
      <c r="D49" s="24"/>
      <c r="E49" s="5"/>
      <c r="F49" s="5"/>
      <c r="G49" s="5"/>
      <c r="H49" s="5"/>
      <c r="I49" s="24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ht="12.75" customHeight="1">
      <c r="A50" s="5"/>
      <c r="B50" s="8"/>
      <c r="C50" s="24"/>
      <c r="D50" s="24"/>
      <c r="E50" s="5"/>
      <c r="F50" s="5"/>
      <c r="G50" s="5"/>
      <c r="H50" s="5"/>
      <c r="I50" s="24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12.75" customHeight="1">
      <c r="A51" s="5"/>
      <c r="B51" s="5"/>
      <c r="C51" s="24"/>
      <c r="D51" s="24"/>
      <c r="E51" s="5"/>
      <c r="F51" s="5"/>
      <c r="G51" s="5"/>
      <c r="H51" s="5"/>
      <c r="I51" s="24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ht="12.75" customHeight="1">
      <c r="A52" s="5"/>
      <c r="B52" s="5"/>
      <c r="C52" s="24"/>
      <c r="D52" s="24"/>
      <c r="E52" s="5"/>
      <c r="F52" s="5"/>
      <c r="G52" s="5"/>
      <c r="H52" s="5"/>
      <c r="I52" s="24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ht="12.75" customHeight="1">
      <c r="A53" s="5"/>
      <c r="B53" s="73"/>
      <c r="C53" s="24"/>
      <c r="D53" s="24"/>
      <c r="E53" s="5"/>
      <c r="F53" s="5"/>
      <c r="G53" s="5"/>
      <c r="H53" s="5"/>
      <c r="I53" s="24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ht="12.75" customHeight="1">
      <c r="A54" s="5"/>
      <c r="B54" s="8"/>
      <c r="C54" s="24"/>
      <c r="D54" s="24"/>
      <c r="E54" s="5"/>
      <c r="F54" s="5"/>
      <c r="G54" s="5"/>
      <c r="H54" s="5"/>
      <c r="I54" s="24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ht="12.75" customHeight="1">
      <c r="A55" s="5"/>
      <c r="B55" s="8"/>
      <c r="C55" s="24"/>
      <c r="D55" s="24"/>
      <c r="E55" s="5"/>
      <c r="F55" s="5"/>
      <c r="G55" s="5"/>
      <c r="H55" s="5"/>
      <c r="I55" s="24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1:24" ht="12.75" customHeight="1">
      <c r="A56" s="5"/>
      <c r="B56" s="8"/>
      <c r="C56" s="24"/>
      <c r="D56" s="24"/>
      <c r="E56" s="5"/>
      <c r="F56" s="5"/>
      <c r="G56" s="5"/>
      <c r="H56" s="5"/>
      <c r="I56" s="24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1:24" ht="12.75" customHeight="1">
      <c r="A57" s="5"/>
      <c r="B57" s="8"/>
      <c r="C57" s="24"/>
      <c r="D57" s="24"/>
      <c r="E57" s="5"/>
      <c r="F57" s="5"/>
      <c r="G57" s="5"/>
      <c r="H57" s="5"/>
      <c r="I57" s="24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1:24" ht="12.75" customHeight="1">
      <c r="A58" s="5"/>
      <c r="B58" s="8"/>
      <c r="C58" s="24"/>
      <c r="D58" s="24"/>
      <c r="E58" s="5"/>
      <c r="F58" s="5"/>
      <c r="G58" s="5"/>
      <c r="H58" s="5"/>
      <c r="I58" s="24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</row>
    <row r="59" spans="1:24" ht="12.75" customHeight="1">
      <c r="A59" s="5"/>
      <c r="B59" s="8"/>
      <c r="C59" s="24"/>
      <c r="D59" s="24"/>
      <c r="E59" s="5"/>
      <c r="F59" s="5"/>
      <c r="G59" s="5"/>
      <c r="H59" s="5"/>
      <c r="I59" s="24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</row>
    <row r="60" spans="1:24" ht="12.75" customHeight="1">
      <c r="A60" s="5"/>
      <c r="B60" s="8"/>
      <c r="C60" s="24"/>
      <c r="D60" s="24"/>
      <c r="E60" s="5"/>
      <c r="F60" s="5"/>
      <c r="G60" s="5"/>
      <c r="H60" s="5"/>
      <c r="I60" s="24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</row>
    <row r="61" spans="1:24" ht="12.75" customHeight="1">
      <c r="A61" s="5"/>
      <c r="B61" s="8"/>
      <c r="C61" s="24"/>
      <c r="D61" s="24"/>
      <c r="E61" s="5"/>
      <c r="F61" s="5"/>
      <c r="G61" s="5"/>
      <c r="H61" s="5"/>
      <c r="I61" s="24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 ht="12.75" customHeight="1">
      <c r="A62" s="5"/>
      <c r="B62" s="8"/>
      <c r="C62" s="24"/>
      <c r="D62" s="24"/>
      <c r="E62" s="5"/>
      <c r="F62" s="5"/>
      <c r="G62" s="5"/>
      <c r="H62" s="5"/>
      <c r="I62" s="24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 ht="12.75" customHeight="1">
      <c r="A63" s="5"/>
      <c r="B63" s="8"/>
      <c r="C63" s="24"/>
      <c r="D63" s="24"/>
      <c r="E63" s="5"/>
      <c r="F63" s="5"/>
      <c r="G63" s="5"/>
      <c r="H63" s="5"/>
      <c r="I63" s="24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1:24" ht="12.75" customHeight="1">
      <c r="A64" s="5"/>
      <c r="B64" s="8"/>
      <c r="C64" s="24"/>
      <c r="D64" s="24"/>
      <c r="E64" s="5"/>
      <c r="F64" s="5"/>
      <c r="G64" s="5"/>
      <c r="H64" s="5"/>
      <c r="I64" s="24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 ht="12.75" customHeight="1">
      <c r="A65" s="5"/>
      <c r="B65" s="8"/>
      <c r="C65" s="24"/>
      <c r="D65" s="24"/>
      <c r="E65" s="5"/>
      <c r="F65" s="5"/>
      <c r="G65" s="5"/>
      <c r="H65" s="5"/>
      <c r="I65" s="24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ht="12.75" customHeight="1">
      <c r="A66" s="5"/>
      <c r="B66" s="8"/>
      <c r="C66" s="24"/>
      <c r="D66" s="24"/>
      <c r="E66" s="5"/>
      <c r="F66" s="5"/>
      <c r="G66" s="5"/>
      <c r="H66" s="5"/>
      <c r="I66" s="24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ht="12.75" customHeight="1">
      <c r="A67" s="5"/>
      <c r="B67" s="5"/>
      <c r="C67" s="24"/>
      <c r="D67" s="24"/>
      <c r="E67" s="5"/>
      <c r="F67" s="5"/>
      <c r="G67" s="5"/>
      <c r="H67" s="5"/>
      <c r="I67" s="24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ht="12.75" customHeight="1">
      <c r="A68" s="5"/>
      <c r="B68" s="5"/>
      <c r="C68" s="24"/>
      <c r="D68" s="24"/>
      <c r="E68" s="5"/>
      <c r="F68" s="5"/>
      <c r="G68" s="5"/>
      <c r="H68" s="5"/>
      <c r="I68" s="24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</row>
    <row r="69" spans="1:24" ht="12.75" customHeight="1">
      <c r="A69" s="5"/>
      <c r="B69" s="73"/>
      <c r="C69" s="24"/>
      <c r="D69" s="24"/>
      <c r="E69" s="5"/>
      <c r="F69" s="5"/>
      <c r="G69" s="5"/>
      <c r="H69" s="5"/>
      <c r="I69" s="24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ht="12.75" customHeight="1">
      <c r="A70" s="5"/>
      <c r="B70" s="8"/>
      <c r="C70" s="24"/>
      <c r="D70" s="24"/>
      <c r="E70" s="5"/>
      <c r="F70" s="5"/>
      <c r="G70" s="5"/>
      <c r="H70" s="5"/>
      <c r="I70" s="24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ht="12.75" customHeight="1">
      <c r="A71" s="5"/>
      <c r="B71" s="8"/>
      <c r="C71" s="24"/>
      <c r="D71" s="24"/>
      <c r="E71" s="5"/>
      <c r="F71" s="5"/>
      <c r="G71" s="5"/>
      <c r="H71" s="5"/>
      <c r="I71" s="24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ht="12.75" customHeight="1">
      <c r="A72" s="5"/>
      <c r="B72" s="8"/>
      <c r="C72" s="24"/>
      <c r="D72" s="24"/>
      <c r="E72" s="5"/>
      <c r="F72" s="5"/>
      <c r="G72" s="5"/>
      <c r="H72" s="5"/>
      <c r="I72" s="24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 ht="12.75" customHeight="1">
      <c r="A73" s="5"/>
      <c r="B73" s="5"/>
      <c r="C73" s="24"/>
      <c r="D73" s="24"/>
      <c r="E73" s="5"/>
      <c r="F73" s="5"/>
      <c r="G73" s="5"/>
      <c r="H73" s="5"/>
      <c r="I73" s="24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 ht="12.75" customHeight="1">
      <c r="A74" s="5"/>
      <c r="B74" s="74"/>
      <c r="C74" s="24"/>
      <c r="D74" s="24"/>
      <c r="E74" s="5"/>
      <c r="F74" s="5"/>
      <c r="G74" s="5"/>
      <c r="H74" s="5"/>
      <c r="I74" s="24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 ht="12.75" customHeight="1">
      <c r="A75" s="5"/>
      <c r="B75" s="73"/>
      <c r="C75" s="24"/>
      <c r="D75" s="24"/>
      <c r="E75" s="5"/>
      <c r="F75" s="5"/>
      <c r="G75" s="5"/>
      <c r="H75" s="5"/>
      <c r="I75" s="24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 ht="12.75" customHeight="1">
      <c r="A76" s="5"/>
      <c r="B76" s="8"/>
      <c r="C76" s="24"/>
      <c r="D76" s="24"/>
      <c r="E76" s="5"/>
      <c r="F76" s="5"/>
      <c r="G76" s="5"/>
      <c r="H76" s="5"/>
      <c r="I76" s="24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 ht="12.75" customHeight="1">
      <c r="A77" s="5"/>
      <c r="B77" s="8"/>
      <c r="C77" s="24"/>
      <c r="D77" s="24"/>
      <c r="E77" s="5"/>
      <c r="F77" s="5"/>
      <c r="G77" s="5"/>
      <c r="H77" s="5"/>
      <c r="I77" s="24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 ht="12.75" customHeight="1">
      <c r="A78" s="5"/>
      <c r="B78" s="75"/>
      <c r="C78" s="24"/>
      <c r="D78" s="24"/>
      <c r="E78" s="5"/>
      <c r="F78" s="5"/>
      <c r="G78" s="5"/>
      <c r="H78" s="5"/>
      <c r="I78" s="24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</row>
    <row r="79" spans="1:24" ht="12.75" customHeight="1">
      <c r="A79" s="5"/>
      <c r="B79" s="75"/>
      <c r="C79" s="24"/>
      <c r="D79" s="24"/>
      <c r="E79" s="5"/>
      <c r="F79" s="5"/>
      <c r="G79" s="5"/>
      <c r="H79" s="5"/>
      <c r="I79" s="24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</row>
    <row r="80" spans="1:24" ht="12.75" customHeight="1">
      <c r="A80" s="5"/>
      <c r="B80" s="8"/>
      <c r="C80" s="24"/>
      <c r="D80" s="24"/>
      <c r="E80" s="5"/>
      <c r="F80" s="5"/>
      <c r="G80" s="5"/>
      <c r="H80" s="5"/>
      <c r="I80" s="24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 ht="12.75" customHeight="1">
      <c r="A81" s="5"/>
      <c r="B81" s="8"/>
      <c r="C81" s="24"/>
      <c r="D81" s="24"/>
      <c r="E81" s="5"/>
      <c r="F81" s="5"/>
      <c r="G81" s="5"/>
      <c r="H81" s="5"/>
      <c r="I81" s="24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 ht="12.75" customHeight="1">
      <c r="A82" s="5"/>
      <c r="B82" s="8"/>
      <c r="C82" s="24"/>
      <c r="D82" s="24"/>
      <c r="E82" s="5"/>
      <c r="F82" s="5"/>
      <c r="G82" s="5"/>
      <c r="H82" s="5"/>
      <c r="I82" s="24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</row>
    <row r="83" spans="1:24" ht="12.75" customHeight="1">
      <c r="A83" s="5"/>
      <c r="B83" s="5"/>
      <c r="C83" s="24"/>
      <c r="D83" s="24"/>
      <c r="E83" s="5"/>
      <c r="F83" s="5"/>
      <c r="G83" s="5"/>
      <c r="H83" s="5"/>
      <c r="I83" s="24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</row>
    <row r="84" spans="1:24" ht="12.75" customHeight="1">
      <c r="A84" s="5"/>
      <c r="B84" s="5"/>
      <c r="C84" s="24"/>
      <c r="D84" s="24"/>
      <c r="E84" s="5"/>
      <c r="F84" s="5"/>
      <c r="G84" s="5"/>
      <c r="H84" s="5"/>
      <c r="I84" s="24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2.75" customHeight="1">
      <c r="A85" s="5"/>
      <c r="B85" s="5"/>
      <c r="C85" s="24"/>
      <c r="D85" s="24"/>
      <c r="E85" s="5"/>
      <c r="F85" s="5"/>
      <c r="G85" s="5"/>
      <c r="H85" s="5"/>
      <c r="I85" s="24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ht="12.75" customHeight="1">
      <c r="A86" s="5"/>
      <c r="B86" s="5"/>
      <c r="C86" s="24"/>
      <c r="D86" s="24"/>
      <c r="E86" s="5"/>
      <c r="F86" s="5"/>
      <c r="G86" s="5"/>
      <c r="H86" s="5"/>
      <c r="I86" s="24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 ht="12.75" customHeight="1">
      <c r="A87" s="5"/>
      <c r="B87" s="5"/>
      <c r="C87" s="24"/>
      <c r="D87" s="24"/>
      <c r="E87" s="5"/>
      <c r="F87" s="5"/>
      <c r="G87" s="5"/>
      <c r="H87" s="5"/>
      <c r="I87" s="24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 ht="12.75" customHeight="1">
      <c r="A88" s="5"/>
      <c r="B88" s="5"/>
      <c r="C88" s="24"/>
      <c r="D88" s="24"/>
      <c r="E88" s="5"/>
      <c r="F88" s="5"/>
      <c r="G88" s="5"/>
      <c r="H88" s="5"/>
      <c r="I88" s="24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12.75" customHeight="1">
      <c r="A89" s="5"/>
      <c r="B89" s="76"/>
      <c r="C89" s="24"/>
      <c r="D89" s="24"/>
      <c r="E89" s="5"/>
      <c r="F89" s="5"/>
      <c r="G89" s="5"/>
      <c r="H89" s="5"/>
      <c r="I89" s="24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 ht="12.75" customHeight="1">
      <c r="A90" s="5"/>
      <c r="B90" s="5"/>
      <c r="C90" s="24"/>
      <c r="D90" s="24"/>
      <c r="E90" s="5"/>
      <c r="F90" s="5"/>
      <c r="G90" s="5"/>
      <c r="H90" s="5"/>
      <c r="I90" s="24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 ht="12.75" customHeight="1">
      <c r="A91" s="5"/>
      <c r="B91" s="5"/>
      <c r="C91" s="24"/>
      <c r="D91" s="24"/>
      <c r="E91" s="5"/>
      <c r="F91" s="5"/>
      <c r="G91" s="5"/>
      <c r="H91" s="5"/>
      <c r="I91" s="24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ht="12.75" customHeight="1">
      <c r="A92" s="5"/>
      <c r="B92" s="5"/>
      <c r="C92" s="24"/>
      <c r="D92" s="24"/>
      <c r="E92" s="5"/>
      <c r="F92" s="5"/>
      <c r="G92" s="5"/>
      <c r="H92" s="5"/>
      <c r="I92" s="24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12.75" customHeight="1">
      <c r="A93" s="5"/>
      <c r="B93" s="5"/>
      <c r="C93" s="24"/>
      <c r="D93" s="24"/>
      <c r="E93" s="5"/>
      <c r="F93" s="5"/>
      <c r="G93" s="5"/>
      <c r="H93" s="5"/>
      <c r="I93" s="24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ht="12.75" customHeight="1">
      <c r="A94" s="5"/>
      <c r="B94" s="73"/>
      <c r="C94" s="24"/>
      <c r="D94" s="24"/>
      <c r="E94" s="5"/>
      <c r="F94" s="5"/>
      <c r="G94" s="5"/>
      <c r="H94" s="5"/>
      <c r="I94" s="24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12.75" customHeight="1">
      <c r="A95" s="5"/>
      <c r="B95" s="75"/>
      <c r="C95" s="24"/>
      <c r="D95" s="24"/>
      <c r="E95" s="5"/>
      <c r="F95" s="5"/>
      <c r="G95" s="5"/>
      <c r="H95" s="5"/>
      <c r="I95" s="24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12.75" customHeight="1">
      <c r="A96" s="5"/>
      <c r="B96" s="5"/>
      <c r="C96" s="24"/>
      <c r="D96" s="24"/>
      <c r="E96" s="5"/>
      <c r="F96" s="5"/>
      <c r="G96" s="5"/>
      <c r="H96" s="5"/>
      <c r="I96" s="24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12.75" customHeight="1">
      <c r="A97" s="5"/>
      <c r="B97" s="5"/>
      <c r="C97" s="24"/>
      <c r="D97" s="24"/>
      <c r="E97" s="5"/>
      <c r="F97" s="5"/>
      <c r="G97" s="5"/>
      <c r="H97" s="5"/>
      <c r="I97" s="24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12.75" customHeight="1">
      <c r="A98" s="5"/>
      <c r="B98" s="5"/>
      <c r="C98" s="24"/>
      <c r="D98" s="24"/>
      <c r="E98" s="5"/>
      <c r="F98" s="5"/>
      <c r="G98" s="5"/>
      <c r="H98" s="5"/>
      <c r="I98" s="24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12.75" customHeight="1">
      <c r="A99" s="5"/>
      <c r="B99" s="5"/>
      <c r="C99" s="24"/>
      <c r="D99" s="24"/>
      <c r="E99" s="5"/>
      <c r="F99" s="5"/>
      <c r="G99" s="5"/>
      <c r="H99" s="5"/>
      <c r="I99" s="24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1:24" ht="12.75" customHeight="1">
      <c r="A100" s="5"/>
      <c r="B100" s="5"/>
      <c r="C100" s="24"/>
      <c r="D100" s="24"/>
      <c r="E100" s="5"/>
      <c r="F100" s="5"/>
      <c r="G100" s="5"/>
      <c r="H100" s="5"/>
      <c r="I100" s="24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</row>
    <row r="101" spans="1:24" ht="12.75" customHeight="1">
      <c r="A101" s="5"/>
      <c r="B101" s="5"/>
      <c r="C101" s="24"/>
      <c r="D101" s="24"/>
      <c r="E101" s="5"/>
      <c r="F101" s="5"/>
      <c r="G101" s="5"/>
      <c r="H101" s="5"/>
      <c r="I101" s="24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</row>
    <row r="102" spans="1:24" ht="12.75" customHeight="1">
      <c r="A102" s="5"/>
      <c r="B102" s="5"/>
      <c r="C102" s="24"/>
      <c r="D102" s="24"/>
      <c r="E102" s="5"/>
      <c r="F102" s="5"/>
      <c r="G102" s="5"/>
      <c r="H102" s="5"/>
      <c r="I102" s="24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</row>
    <row r="103" spans="1:24" ht="12.75" customHeight="1">
      <c r="A103" s="5"/>
      <c r="B103" s="5"/>
      <c r="C103" s="24"/>
      <c r="D103" s="24"/>
      <c r="E103" s="5"/>
      <c r="F103" s="5"/>
      <c r="G103" s="5"/>
      <c r="H103" s="5"/>
      <c r="I103" s="24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</row>
    <row r="104" spans="1:24" ht="12.75" customHeight="1">
      <c r="A104" s="5"/>
      <c r="B104" s="5"/>
      <c r="C104" s="24"/>
      <c r="D104" s="24"/>
      <c r="E104" s="5"/>
      <c r="F104" s="5"/>
      <c r="G104" s="5"/>
      <c r="H104" s="5"/>
      <c r="I104" s="24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ht="12.75" customHeight="1">
      <c r="A105" s="5"/>
      <c r="B105" s="5"/>
      <c r="C105" s="24"/>
      <c r="D105" s="24"/>
      <c r="E105" s="5"/>
      <c r="F105" s="5"/>
      <c r="G105" s="5"/>
      <c r="H105" s="5"/>
      <c r="I105" s="24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</row>
    <row r="106" spans="1:24" ht="12.75" customHeight="1">
      <c r="A106" s="5"/>
      <c r="B106" s="5"/>
      <c r="C106" s="24"/>
      <c r="D106" s="24"/>
      <c r="E106" s="5"/>
      <c r="F106" s="5"/>
      <c r="G106" s="5"/>
      <c r="H106" s="5"/>
      <c r="I106" s="24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12.75" customHeight="1">
      <c r="A107" s="5"/>
      <c r="B107" s="5"/>
      <c r="C107" s="24"/>
      <c r="D107" s="24"/>
      <c r="E107" s="5"/>
      <c r="F107" s="5"/>
      <c r="G107" s="5"/>
      <c r="H107" s="5"/>
      <c r="I107" s="24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12.75" customHeight="1">
      <c r="A108" s="5"/>
      <c r="B108" s="5"/>
      <c r="C108" s="24"/>
      <c r="D108" s="24"/>
      <c r="E108" s="5"/>
      <c r="F108" s="5"/>
      <c r="G108" s="5"/>
      <c r="H108" s="5"/>
      <c r="I108" s="24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12.75" customHeight="1">
      <c r="A109" s="5"/>
      <c r="B109" s="5"/>
      <c r="C109" s="24"/>
      <c r="D109" s="24"/>
      <c r="E109" s="5"/>
      <c r="F109" s="5"/>
      <c r="G109" s="5"/>
      <c r="H109" s="5"/>
      <c r="I109" s="24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12.75" customHeight="1">
      <c r="A110" s="5"/>
      <c r="B110" s="5"/>
      <c r="C110" s="24"/>
      <c r="D110" s="24"/>
      <c r="E110" s="5"/>
      <c r="F110" s="5"/>
      <c r="G110" s="5"/>
      <c r="H110" s="5"/>
      <c r="I110" s="24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</row>
    <row r="111" spans="1:24" ht="12.75" customHeight="1">
      <c r="A111" s="5"/>
      <c r="B111" s="5"/>
      <c r="C111" s="24"/>
      <c r="D111" s="24"/>
      <c r="E111" s="5"/>
      <c r="F111" s="5"/>
      <c r="G111" s="5"/>
      <c r="H111" s="5"/>
      <c r="I111" s="24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12.75" customHeight="1">
      <c r="A112" s="5"/>
      <c r="B112" s="5"/>
      <c r="C112" s="24"/>
      <c r="D112" s="24"/>
      <c r="E112" s="5"/>
      <c r="F112" s="5"/>
      <c r="G112" s="5"/>
      <c r="H112" s="5"/>
      <c r="I112" s="24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1:24" ht="12.75" customHeight="1">
      <c r="A113" s="5"/>
      <c r="B113" s="5"/>
      <c r="C113" s="24"/>
      <c r="D113" s="24"/>
      <c r="E113" s="5"/>
      <c r="F113" s="5"/>
      <c r="G113" s="5"/>
      <c r="H113" s="5"/>
      <c r="I113" s="24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1:24" ht="12.75" customHeight="1">
      <c r="A114" s="5"/>
      <c r="B114" s="5"/>
      <c r="C114" s="24"/>
      <c r="D114" s="24"/>
      <c r="E114" s="5"/>
      <c r="F114" s="5"/>
      <c r="G114" s="5"/>
      <c r="H114" s="5"/>
      <c r="I114" s="24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1:24" ht="12.75" customHeight="1">
      <c r="A115" s="5"/>
      <c r="B115" s="5"/>
      <c r="C115" s="24"/>
      <c r="D115" s="24"/>
      <c r="E115" s="5"/>
      <c r="F115" s="5"/>
      <c r="G115" s="5"/>
      <c r="H115" s="5"/>
      <c r="I115" s="24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1:24" ht="12.75" customHeight="1">
      <c r="A116" s="5"/>
      <c r="B116" s="5"/>
      <c r="C116" s="24"/>
      <c r="D116" s="24"/>
      <c r="E116" s="5"/>
      <c r="F116" s="5"/>
      <c r="G116" s="5"/>
      <c r="H116" s="5"/>
      <c r="I116" s="24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1:24" ht="12.75" customHeight="1">
      <c r="A117" s="5"/>
      <c r="B117" s="5"/>
      <c r="C117" s="24"/>
      <c r="D117" s="24"/>
      <c r="E117" s="5"/>
      <c r="F117" s="5"/>
      <c r="G117" s="5"/>
      <c r="H117" s="5"/>
      <c r="I117" s="24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1:24" ht="12.75" customHeight="1">
      <c r="A118" s="5"/>
      <c r="B118" s="5"/>
      <c r="C118" s="24"/>
      <c r="D118" s="24"/>
      <c r="E118" s="5"/>
      <c r="F118" s="5"/>
      <c r="G118" s="5"/>
      <c r="H118" s="5"/>
      <c r="I118" s="24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1:24" ht="12.75" customHeight="1">
      <c r="A119" s="5"/>
      <c r="B119" s="5"/>
      <c r="C119" s="24"/>
      <c r="D119" s="24"/>
      <c r="E119" s="5"/>
      <c r="F119" s="5"/>
      <c r="G119" s="5"/>
      <c r="H119" s="5"/>
      <c r="I119" s="24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</row>
    <row r="120" spans="1:24" ht="12.75" customHeight="1">
      <c r="A120" s="5"/>
      <c r="B120" s="5"/>
      <c r="C120" s="24"/>
      <c r="D120" s="24"/>
      <c r="E120" s="5"/>
      <c r="F120" s="5"/>
      <c r="G120" s="5"/>
      <c r="H120" s="5"/>
      <c r="I120" s="24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1:24" ht="12.75" customHeight="1">
      <c r="A121" s="5"/>
      <c r="B121" s="5"/>
      <c r="C121" s="24"/>
      <c r="D121" s="24"/>
      <c r="E121" s="5"/>
      <c r="F121" s="5"/>
      <c r="G121" s="5"/>
      <c r="H121" s="5"/>
      <c r="I121" s="24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</row>
    <row r="122" spans="1:24" ht="12.75" customHeight="1">
      <c r="A122" s="5"/>
      <c r="B122" s="5"/>
      <c r="C122" s="24"/>
      <c r="D122" s="24"/>
      <c r="E122" s="5"/>
      <c r="F122" s="5"/>
      <c r="G122" s="5"/>
      <c r="H122" s="5"/>
      <c r="I122" s="24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</row>
    <row r="123" spans="1:24" ht="12.75" customHeight="1">
      <c r="A123" s="5"/>
      <c r="B123" s="5"/>
      <c r="C123" s="24"/>
      <c r="D123" s="24"/>
      <c r="E123" s="5"/>
      <c r="F123" s="5"/>
      <c r="G123" s="5"/>
      <c r="H123" s="5"/>
      <c r="I123" s="24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</row>
    <row r="124" spans="1:24" ht="12.75" customHeight="1">
      <c r="A124" s="5"/>
      <c r="B124" s="5"/>
      <c r="C124" s="24"/>
      <c r="D124" s="24"/>
      <c r="E124" s="5"/>
      <c r="F124" s="5"/>
      <c r="G124" s="5"/>
      <c r="H124" s="5"/>
      <c r="I124" s="24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</row>
    <row r="125" spans="1:24" ht="12.75" customHeight="1">
      <c r="A125" s="5"/>
      <c r="B125" s="5"/>
      <c r="C125" s="24"/>
      <c r="D125" s="24"/>
      <c r="E125" s="5"/>
      <c r="F125" s="5"/>
      <c r="G125" s="5"/>
      <c r="H125" s="5"/>
      <c r="I125" s="24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</row>
    <row r="126" spans="1:24" ht="12.75" customHeight="1">
      <c r="A126" s="5"/>
      <c r="B126" s="5"/>
      <c r="C126" s="24"/>
      <c r="D126" s="24"/>
      <c r="E126" s="5"/>
      <c r="F126" s="5"/>
      <c r="G126" s="5"/>
      <c r="H126" s="5"/>
      <c r="I126" s="24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</row>
    <row r="127" spans="1:24" ht="12.75" customHeight="1">
      <c r="A127" s="5"/>
      <c r="B127" s="5"/>
      <c r="C127" s="24"/>
      <c r="D127" s="24"/>
      <c r="E127" s="5"/>
      <c r="F127" s="5"/>
      <c r="G127" s="5"/>
      <c r="H127" s="5"/>
      <c r="I127" s="24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</row>
    <row r="128" spans="1:24" ht="12.75" customHeight="1">
      <c r="A128" s="5"/>
      <c r="B128" s="5"/>
      <c r="C128" s="24"/>
      <c r="D128" s="24"/>
      <c r="E128" s="5"/>
      <c r="F128" s="5"/>
      <c r="G128" s="5"/>
      <c r="H128" s="5"/>
      <c r="I128" s="24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</row>
    <row r="129" spans="1:24" ht="12.75" customHeight="1">
      <c r="A129" s="5"/>
      <c r="B129" s="5"/>
      <c r="C129" s="24"/>
      <c r="D129" s="24"/>
      <c r="E129" s="5"/>
      <c r="F129" s="5"/>
      <c r="G129" s="5"/>
      <c r="H129" s="5"/>
      <c r="I129" s="24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</row>
    <row r="130" spans="1:24" ht="12.75" customHeight="1">
      <c r="A130" s="5"/>
      <c r="B130" s="5"/>
      <c r="C130" s="24"/>
      <c r="D130" s="24"/>
      <c r="E130" s="5"/>
      <c r="F130" s="5"/>
      <c r="G130" s="5"/>
      <c r="H130" s="5"/>
      <c r="I130" s="24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</row>
    <row r="131" spans="1:24" ht="12.75" customHeight="1">
      <c r="A131" s="5"/>
      <c r="B131" s="5"/>
      <c r="C131" s="24"/>
      <c r="D131" s="24"/>
      <c r="E131" s="5"/>
      <c r="F131" s="5"/>
      <c r="G131" s="5"/>
      <c r="H131" s="5"/>
      <c r="I131" s="24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</row>
    <row r="132" spans="1:24" ht="12.75" customHeight="1">
      <c r="A132" s="5"/>
      <c r="B132" s="5"/>
      <c r="C132" s="24"/>
      <c r="D132" s="24"/>
      <c r="E132" s="5"/>
      <c r="F132" s="5"/>
      <c r="G132" s="5"/>
      <c r="H132" s="5"/>
      <c r="I132" s="24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</row>
    <row r="133" spans="1:24" ht="12.75" customHeight="1">
      <c r="A133" s="5"/>
      <c r="B133" s="5"/>
      <c r="C133" s="24"/>
      <c r="D133" s="24"/>
      <c r="E133" s="5"/>
      <c r="F133" s="5"/>
      <c r="G133" s="5"/>
      <c r="H133" s="5"/>
      <c r="I133" s="24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</row>
    <row r="134" spans="1:24" ht="12.75" customHeight="1">
      <c r="A134" s="5"/>
      <c r="B134" s="5"/>
      <c r="C134" s="24"/>
      <c r="D134" s="24"/>
      <c r="E134" s="5"/>
      <c r="F134" s="5"/>
      <c r="G134" s="5"/>
      <c r="H134" s="5"/>
      <c r="I134" s="24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</row>
    <row r="135" spans="1:24" ht="12.75" customHeight="1">
      <c r="A135" s="5"/>
      <c r="B135" s="5"/>
      <c r="C135" s="24"/>
      <c r="D135" s="24"/>
      <c r="E135" s="5"/>
      <c r="F135" s="5"/>
      <c r="G135" s="5"/>
      <c r="H135" s="5"/>
      <c r="I135" s="24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</row>
    <row r="136" spans="1:24" ht="12.75" customHeight="1">
      <c r="A136" s="5"/>
      <c r="B136" s="5"/>
      <c r="C136" s="24"/>
      <c r="D136" s="24"/>
      <c r="E136" s="5"/>
      <c r="F136" s="5"/>
      <c r="G136" s="5"/>
      <c r="H136" s="5"/>
      <c r="I136" s="24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</row>
    <row r="137" spans="1:24" ht="12.75" customHeight="1">
      <c r="A137" s="5"/>
      <c r="B137" s="5"/>
      <c r="C137" s="24"/>
      <c r="D137" s="24"/>
      <c r="E137" s="5"/>
      <c r="F137" s="5"/>
      <c r="G137" s="5"/>
      <c r="H137" s="5"/>
      <c r="I137" s="24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</row>
    <row r="138" spans="1:24" ht="12.75" customHeight="1">
      <c r="A138" s="5"/>
      <c r="B138" s="5"/>
      <c r="C138" s="24"/>
      <c r="D138" s="24"/>
      <c r="E138" s="5"/>
      <c r="F138" s="5"/>
      <c r="G138" s="5"/>
      <c r="H138" s="5"/>
      <c r="I138" s="24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</row>
    <row r="139" spans="1:24" ht="12.75" customHeight="1">
      <c r="A139" s="5"/>
      <c r="B139" s="5"/>
      <c r="C139" s="24"/>
      <c r="D139" s="24"/>
      <c r="E139" s="5"/>
      <c r="F139" s="5"/>
      <c r="G139" s="5"/>
      <c r="H139" s="5"/>
      <c r="I139" s="24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</row>
    <row r="140" spans="1:24" ht="12.75" customHeight="1">
      <c r="A140" s="5"/>
      <c r="B140" s="5"/>
      <c r="C140" s="24"/>
      <c r="D140" s="24"/>
      <c r="E140" s="5"/>
      <c r="F140" s="5"/>
      <c r="G140" s="5"/>
      <c r="H140" s="5"/>
      <c r="I140" s="24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</row>
    <row r="141" spans="1:24" ht="12.75" customHeight="1">
      <c r="A141" s="5"/>
      <c r="B141" s="5"/>
      <c r="C141" s="24"/>
      <c r="D141" s="24"/>
      <c r="E141" s="5"/>
      <c r="F141" s="5"/>
      <c r="G141" s="5"/>
      <c r="H141" s="5"/>
      <c r="I141" s="24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</row>
    <row r="142" spans="1:24" ht="12.75" customHeight="1">
      <c r="A142" s="5"/>
      <c r="B142" s="5"/>
      <c r="C142" s="24"/>
      <c r="D142" s="24"/>
      <c r="E142" s="5"/>
      <c r="F142" s="5"/>
      <c r="G142" s="5"/>
      <c r="H142" s="5"/>
      <c r="I142" s="24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</row>
    <row r="143" spans="1:24" ht="12.75" customHeight="1">
      <c r="A143" s="5"/>
      <c r="B143" s="5"/>
      <c r="C143" s="24"/>
      <c r="D143" s="24"/>
      <c r="E143" s="5"/>
      <c r="F143" s="5"/>
      <c r="G143" s="5"/>
      <c r="H143" s="5"/>
      <c r="I143" s="24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</row>
    <row r="144" spans="1:24" ht="12.75" customHeight="1">
      <c r="A144" s="5"/>
      <c r="B144" s="5"/>
      <c r="C144" s="24"/>
      <c r="D144" s="24"/>
      <c r="E144" s="5"/>
      <c r="F144" s="5"/>
      <c r="G144" s="5"/>
      <c r="H144" s="5"/>
      <c r="I144" s="24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</row>
    <row r="145" spans="1:24" ht="12.75" customHeight="1">
      <c r="A145" s="5"/>
      <c r="B145" s="5"/>
      <c r="C145" s="24"/>
      <c r="D145" s="24"/>
      <c r="E145" s="5"/>
      <c r="F145" s="5"/>
      <c r="G145" s="5"/>
      <c r="H145" s="5"/>
      <c r="I145" s="24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</row>
    <row r="146" spans="1:24" ht="12.75" customHeight="1">
      <c r="A146" s="5"/>
      <c r="B146" s="5"/>
      <c r="C146" s="24"/>
      <c r="D146" s="24"/>
      <c r="E146" s="5"/>
      <c r="F146" s="5"/>
      <c r="G146" s="5"/>
      <c r="H146" s="5"/>
      <c r="I146" s="24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</row>
    <row r="147" spans="1:24" ht="12.75" customHeight="1">
      <c r="A147" s="5"/>
      <c r="B147" s="5"/>
      <c r="C147" s="24"/>
      <c r="D147" s="24"/>
      <c r="E147" s="5"/>
      <c r="F147" s="5"/>
      <c r="G147" s="5"/>
      <c r="H147" s="5"/>
      <c r="I147" s="24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</row>
    <row r="148" spans="1:24" ht="12.75" customHeight="1">
      <c r="A148" s="5"/>
      <c r="B148" s="5"/>
      <c r="C148" s="24"/>
      <c r="D148" s="24"/>
      <c r="E148" s="5"/>
      <c r="F148" s="5"/>
      <c r="G148" s="5"/>
      <c r="H148" s="5"/>
      <c r="I148" s="24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</row>
    <row r="149" spans="1:24" ht="12.75" customHeight="1">
      <c r="A149" s="5"/>
      <c r="B149" s="5"/>
      <c r="C149" s="24"/>
      <c r="D149" s="24"/>
      <c r="E149" s="5"/>
      <c r="F149" s="5"/>
      <c r="G149" s="5"/>
      <c r="H149" s="5"/>
      <c r="I149" s="24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</row>
    <row r="150" spans="1:24" ht="12.75" customHeight="1">
      <c r="A150" s="5"/>
      <c r="B150" s="5"/>
      <c r="C150" s="24"/>
      <c r="D150" s="24"/>
      <c r="E150" s="5"/>
      <c r="F150" s="5"/>
      <c r="G150" s="5"/>
      <c r="H150" s="5"/>
      <c r="I150" s="24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</row>
    <row r="151" spans="1:24" ht="12.75" customHeight="1">
      <c r="A151" s="5"/>
      <c r="B151" s="5"/>
      <c r="C151" s="24"/>
      <c r="D151" s="24"/>
      <c r="E151" s="5"/>
      <c r="F151" s="5"/>
      <c r="G151" s="5"/>
      <c r="H151" s="5"/>
      <c r="I151" s="24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</row>
    <row r="152" spans="1:24" ht="12.75" customHeight="1">
      <c r="A152" s="5"/>
      <c r="B152" s="5"/>
      <c r="C152" s="24"/>
      <c r="D152" s="24"/>
      <c r="E152" s="5"/>
      <c r="F152" s="5"/>
      <c r="G152" s="5"/>
      <c r="H152" s="5"/>
      <c r="I152" s="24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</row>
    <row r="153" spans="1:24" ht="12.75" customHeight="1">
      <c r="A153" s="5"/>
      <c r="B153" s="5"/>
      <c r="C153" s="24"/>
      <c r="D153" s="24"/>
      <c r="E153" s="5"/>
      <c r="F153" s="5"/>
      <c r="G153" s="5"/>
      <c r="H153" s="5"/>
      <c r="I153" s="24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</row>
    <row r="154" spans="1:24" ht="12.75" customHeight="1">
      <c r="A154" s="5"/>
      <c r="B154" s="5"/>
      <c r="C154" s="24"/>
      <c r="D154" s="24"/>
      <c r="E154" s="5"/>
      <c r="F154" s="5"/>
      <c r="G154" s="5"/>
      <c r="H154" s="5"/>
      <c r="I154" s="24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</row>
    <row r="155" spans="1:24" ht="12.75" customHeight="1">
      <c r="A155" s="5"/>
      <c r="B155" s="5"/>
      <c r="C155" s="24"/>
      <c r="D155" s="24"/>
      <c r="E155" s="5"/>
      <c r="F155" s="5"/>
      <c r="G155" s="5"/>
      <c r="H155" s="5"/>
      <c r="I155" s="24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</row>
    <row r="156" spans="1:24" ht="12.75" customHeight="1">
      <c r="A156" s="5"/>
      <c r="B156" s="5"/>
      <c r="C156" s="24"/>
      <c r="D156" s="24"/>
      <c r="E156" s="5"/>
      <c r="F156" s="5"/>
      <c r="G156" s="5"/>
      <c r="H156" s="5"/>
      <c r="I156" s="24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</row>
    <row r="157" spans="1:24" ht="12.75" customHeight="1">
      <c r="A157" s="5"/>
      <c r="B157" s="5"/>
      <c r="C157" s="24"/>
      <c r="D157" s="24"/>
      <c r="E157" s="5"/>
      <c r="F157" s="5"/>
      <c r="G157" s="5"/>
      <c r="H157" s="5"/>
      <c r="I157" s="24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</row>
    <row r="158" spans="1:24" ht="12.75" customHeight="1">
      <c r="A158" s="5"/>
      <c r="B158" s="5"/>
      <c r="C158" s="24"/>
      <c r="D158" s="24"/>
      <c r="E158" s="5"/>
      <c r="F158" s="5"/>
      <c r="G158" s="5"/>
      <c r="H158" s="5"/>
      <c r="I158" s="24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</row>
    <row r="159" spans="1:24" ht="12.75" customHeight="1">
      <c r="A159" s="5"/>
      <c r="B159" s="5"/>
      <c r="C159" s="24"/>
      <c r="D159" s="24"/>
      <c r="E159" s="5"/>
      <c r="F159" s="5"/>
      <c r="G159" s="5"/>
      <c r="H159" s="5"/>
      <c r="I159" s="24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1:24" ht="12.75" customHeight="1">
      <c r="A160" s="5"/>
      <c r="B160" s="5"/>
      <c r="C160" s="24"/>
      <c r="D160" s="24"/>
      <c r="E160" s="5"/>
      <c r="F160" s="5"/>
      <c r="G160" s="5"/>
      <c r="H160" s="5"/>
      <c r="I160" s="24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 ht="12.75" customHeight="1">
      <c r="A161" s="5"/>
      <c r="B161" s="5"/>
      <c r="C161" s="24"/>
      <c r="D161" s="24"/>
      <c r="E161" s="5"/>
      <c r="F161" s="5"/>
      <c r="G161" s="5"/>
      <c r="H161" s="5"/>
      <c r="I161" s="24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</row>
    <row r="162" spans="1:24" ht="12.75" customHeight="1">
      <c r="A162" s="5"/>
      <c r="B162" s="5"/>
      <c r="C162" s="24"/>
      <c r="D162" s="24"/>
      <c r="E162" s="5"/>
      <c r="F162" s="5"/>
      <c r="G162" s="5"/>
      <c r="H162" s="5"/>
      <c r="I162" s="24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</row>
    <row r="163" spans="1:24" ht="12.75" customHeight="1">
      <c r="A163" s="5"/>
      <c r="B163" s="5"/>
      <c r="C163" s="24"/>
      <c r="D163" s="24"/>
      <c r="E163" s="5"/>
      <c r="F163" s="5"/>
      <c r="G163" s="5"/>
      <c r="H163" s="5"/>
      <c r="I163" s="24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</row>
    <row r="164" spans="1:24" ht="12.75" customHeight="1">
      <c r="A164" s="5"/>
      <c r="B164" s="5"/>
      <c r="C164" s="24"/>
      <c r="D164" s="24"/>
      <c r="E164" s="5"/>
      <c r="F164" s="5"/>
      <c r="G164" s="5"/>
      <c r="H164" s="5"/>
      <c r="I164" s="24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</row>
    <row r="165" spans="1:24" ht="12.75" customHeight="1">
      <c r="A165" s="5"/>
      <c r="B165" s="5"/>
      <c r="C165" s="24"/>
      <c r="D165" s="24"/>
      <c r="E165" s="5"/>
      <c r="F165" s="5"/>
      <c r="G165" s="5"/>
      <c r="H165" s="5"/>
      <c r="I165" s="24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</row>
    <row r="166" spans="1:24" ht="12.75" customHeight="1">
      <c r="A166" s="5"/>
      <c r="B166" s="5"/>
      <c r="C166" s="24"/>
      <c r="D166" s="24"/>
      <c r="E166" s="5"/>
      <c r="F166" s="5"/>
      <c r="G166" s="5"/>
      <c r="H166" s="5"/>
      <c r="I166" s="24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</row>
    <row r="167" spans="1:24" ht="12.75" customHeight="1">
      <c r="A167" s="5"/>
      <c r="B167" s="5"/>
      <c r="C167" s="24"/>
      <c r="D167" s="24"/>
      <c r="E167" s="5"/>
      <c r="F167" s="5"/>
      <c r="G167" s="5"/>
      <c r="H167" s="5"/>
      <c r="I167" s="24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</row>
    <row r="168" spans="1:24" ht="12.75" customHeight="1">
      <c r="A168" s="5"/>
      <c r="B168" s="5"/>
      <c r="C168" s="24"/>
      <c r="D168" s="24"/>
      <c r="E168" s="5"/>
      <c r="F168" s="5"/>
      <c r="G168" s="5"/>
      <c r="H168" s="5"/>
      <c r="I168" s="24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</row>
    <row r="169" spans="1:24" ht="12.75" customHeight="1">
      <c r="A169" s="5"/>
      <c r="B169" s="5"/>
      <c r="C169" s="24"/>
      <c r="D169" s="24"/>
      <c r="E169" s="5"/>
      <c r="F169" s="5"/>
      <c r="G169" s="5"/>
      <c r="H169" s="5"/>
      <c r="I169" s="24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</row>
    <row r="170" spans="1:24" ht="12.75" customHeight="1">
      <c r="A170" s="5"/>
      <c r="B170" s="5"/>
      <c r="C170" s="24"/>
      <c r="D170" s="24"/>
      <c r="E170" s="5"/>
      <c r="F170" s="5"/>
      <c r="G170" s="5"/>
      <c r="H170" s="5"/>
      <c r="I170" s="24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</row>
    <row r="171" spans="1:24" ht="12.75" customHeight="1">
      <c r="A171" s="5"/>
      <c r="B171" s="5"/>
      <c r="C171" s="24"/>
      <c r="D171" s="24"/>
      <c r="E171" s="5"/>
      <c r="F171" s="5"/>
      <c r="G171" s="5"/>
      <c r="H171" s="5"/>
      <c r="I171" s="24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</row>
    <row r="172" spans="1:24" ht="12.75" customHeight="1">
      <c r="A172" s="5"/>
      <c r="B172" s="5"/>
      <c r="C172" s="24"/>
      <c r="D172" s="24"/>
      <c r="E172" s="5"/>
      <c r="F172" s="5"/>
      <c r="G172" s="5"/>
      <c r="H172" s="5"/>
      <c r="I172" s="24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</row>
    <row r="173" spans="1:24" ht="12.75" customHeight="1">
      <c r="A173" s="5"/>
      <c r="B173" s="5"/>
      <c r="C173" s="24"/>
      <c r="D173" s="24"/>
      <c r="E173" s="5"/>
      <c r="F173" s="5"/>
      <c r="G173" s="5"/>
      <c r="H173" s="5"/>
      <c r="I173" s="24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</row>
    <row r="174" spans="1:24" ht="12.75" customHeight="1">
      <c r="A174" s="5"/>
      <c r="B174" s="5"/>
      <c r="C174" s="24"/>
      <c r="D174" s="24"/>
      <c r="E174" s="5"/>
      <c r="F174" s="5"/>
      <c r="G174" s="5"/>
      <c r="H174" s="5"/>
      <c r="I174" s="24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</row>
    <row r="175" spans="1:24" ht="12.75" customHeight="1">
      <c r="A175" s="5"/>
      <c r="B175" s="5"/>
      <c r="C175" s="24"/>
      <c r="D175" s="24"/>
      <c r="E175" s="5"/>
      <c r="F175" s="5"/>
      <c r="G175" s="5"/>
      <c r="H175" s="5"/>
      <c r="I175" s="24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</row>
    <row r="176" spans="1:24" ht="12.75" customHeight="1">
      <c r="A176" s="5"/>
      <c r="B176" s="5"/>
      <c r="C176" s="24"/>
      <c r="D176" s="24"/>
      <c r="E176" s="5"/>
      <c r="F176" s="5"/>
      <c r="G176" s="5"/>
      <c r="H176" s="5"/>
      <c r="I176" s="24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</row>
    <row r="177" spans="1:24" ht="12.75" customHeight="1">
      <c r="A177" s="5"/>
      <c r="B177" s="5"/>
      <c r="C177" s="24"/>
      <c r="D177" s="24"/>
      <c r="E177" s="5"/>
      <c r="F177" s="5"/>
      <c r="G177" s="5"/>
      <c r="H177" s="5"/>
      <c r="I177" s="24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</row>
    <row r="178" spans="1:24" ht="12.75" customHeight="1">
      <c r="A178" s="5"/>
      <c r="B178" s="5"/>
      <c r="C178" s="24"/>
      <c r="D178" s="24"/>
      <c r="E178" s="5"/>
      <c r="F178" s="5"/>
      <c r="G178" s="5"/>
      <c r="H178" s="5"/>
      <c r="I178" s="24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</row>
    <row r="179" spans="1:24" ht="12.75" customHeight="1">
      <c r="A179" s="5"/>
      <c r="B179" s="5"/>
      <c r="C179" s="24"/>
      <c r="D179" s="24"/>
      <c r="E179" s="5"/>
      <c r="F179" s="5"/>
      <c r="G179" s="5"/>
      <c r="H179" s="5"/>
      <c r="I179" s="24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</row>
    <row r="180" spans="1:24" ht="12.75" customHeight="1">
      <c r="A180" s="5"/>
      <c r="B180" s="5"/>
      <c r="C180" s="24"/>
      <c r="D180" s="24"/>
      <c r="E180" s="5"/>
      <c r="F180" s="5"/>
      <c r="G180" s="5"/>
      <c r="H180" s="5"/>
      <c r="I180" s="24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</row>
    <row r="181" spans="1:24" ht="12.75" customHeight="1">
      <c r="A181" s="5"/>
      <c r="B181" s="5"/>
      <c r="C181" s="24"/>
      <c r="D181" s="24"/>
      <c r="E181" s="5"/>
      <c r="F181" s="5"/>
      <c r="G181" s="5"/>
      <c r="H181" s="5"/>
      <c r="I181" s="24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</row>
    <row r="182" spans="1:24" ht="12.75" customHeight="1">
      <c r="A182" s="5"/>
      <c r="B182" s="5"/>
      <c r="C182" s="24"/>
      <c r="D182" s="24"/>
      <c r="E182" s="5"/>
      <c r="F182" s="5"/>
      <c r="G182" s="5"/>
      <c r="H182" s="5"/>
      <c r="I182" s="24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</row>
    <row r="183" spans="1:24" ht="12.75" customHeight="1">
      <c r="A183" s="5"/>
      <c r="B183" s="5"/>
      <c r="C183" s="24"/>
      <c r="D183" s="24"/>
      <c r="E183" s="5"/>
      <c r="F183" s="5"/>
      <c r="G183" s="5"/>
      <c r="H183" s="5"/>
      <c r="I183" s="24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</row>
    <row r="184" spans="1:24" ht="12.75" customHeight="1">
      <c r="A184" s="5"/>
      <c r="B184" s="5"/>
      <c r="C184" s="24"/>
      <c r="D184" s="24"/>
      <c r="E184" s="5"/>
      <c r="F184" s="5"/>
      <c r="G184" s="5"/>
      <c r="H184" s="5"/>
      <c r="I184" s="24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</row>
    <row r="185" spans="1:24" ht="12.75" customHeight="1">
      <c r="A185" s="5"/>
      <c r="B185" s="5"/>
      <c r="C185" s="24"/>
      <c r="D185" s="24"/>
      <c r="E185" s="5"/>
      <c r="F185" s="5"/>
      <c r="G185" s="5"/>
      <c r="H185" s="5"/>
      <c r="I185" s="24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</row>
    <row r="186" spans="1:24" ht="12.75" customHeight="1">
      <c r="A186" s="5"/>
      <c r="B186" s="5"/>
      <c r="C186" s="24"/>
      <c r="D186" s="24"/>
      <c r="E186" s="5"/>
      <c r="F186" s="5"/>
      <c r="G186" s="5"/>
      <c r="H186" s="5"/>
      <c r="I186" s="24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</row>
    <row r="187" spans="1:24" ht="12.75" customHeight="1">
      <c r="A187" s="5"/>
      <c r="B187" s="5"/>
      <c r="C187" s="24"/>
      <c r="D187" s="24"/>
      <c r="E187" s="5"/>
      <c r="F187" s="5"/>
      <c r="G187" s="5"/>
      <c r="H187" s="5"/>
      <c r="I187" s="24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1:24" ht="12.75" customHeight="1">
      <c r="A188" s="5"/>
      <c r="B188" s="5"/>
      <c r="C188" s="24"/>
      <c r="D188" s="24"/>
      <c r="E188" s="5"/>
      <c r="F188" s="5"/>
      <c r="G188" s="5"/>
      <c r="H188" s="5"/>
      <c r="I188" s="24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1:24" ht="12.75" customHeight="1">
      <c r="A189" s="5"/>
      <c r="B189" s="5"/>
      <c r="C189" s="24"/>
      <c r="D189" s="24"/>
      <c r="E189" s="5"/>
      <c r="F189" s="5"/>
      <c r="G189" s="5"/>
      <c r="H189" s="5"/>
      <c r="I189" s="24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</row>
    <row r="190" spans="1:24" ht="12.75" customHeight="1">
      <c r="A190" s="5"/>
      <c r="B190" s="5"/>
      <c r="C190" s="24"/>
      <c r="D190" s="24"/>
      <c r="E190" s="5"/>
      <c r="F190" s="5"/>
      <c r="G190" s="5"/>
      <c r="H190" s="5"/>
      <c r="I190" s="24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</row>
    <row r="191" spans="1:24" ht="12.75" customHeight="1">
      <c r="A191" s="5"/>
      <c r="B191" s="5"/>
      <c r="C191" s="24"/>
      <c r="D191" s="24"/>
      <c r="E191" s="5"/>
      <c r="F191" s="5"/>
      <c r="G191" s="5"/>
      <c r="H191" s="5"/>
      <c r="I191" s="24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</row>
    <row r="192" spans="1:24" ht="12.75" customHeight="1">
      <c r="A192" s="5"/>
      <c r="B192" s="5"/>
      <c r="C192" s="24"/>
      <c r="D192" s="24"/>
      <c r="E192" s="5"/>
      <c r="F192" s="5"/>
      <c r="G192" s="5"/>
      <c r="H192" s="5"/>
      <c r="I192" s="24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</row>
    <row r="193" spans="1:24" ht="12.75" customHeight="1">
      <c r="A193" s="5"/>
      <c r="B193" s="5"/>
      <c r="C193" s="24"/>
      <c r="D193" s="24"/>
      <c r="E193" s="5"/>
      <c r="F193" s="5"/>
      <c r="G193" s="5"/>
      <c r="H193" s="5"/>
      <c r="I193" s="24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</row>
    <row r="194" spans="1:24" ht="12.75" customHeight="1">
      <c r="A194" s="5"/>
      <c r="B194" s="5"/>
      <c r="C194" s="24"/>
      <c r="D194" s="24"/>
      <c r="E194" s="5"/>
      <c r="F194" s="5"/>
      <c r="G194" s="5"/>
      <c r="H194" s="5"/>
      <c r="I194" s="24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</row>
    <row r="195" spans="1:24" ht="12.75" customHeight="1">
      <c r="A195" s="5"/>
      <c r="B195" s="5"/>
      <c r="C195" s="24"/>
      <c r="D195" s="24"/>
      <c r="E195" s="5"/>
      <c r="F195" s="5"/>
      <c r="G195" s="5"/>
      <c r="H195" s="5"/>
      <c r="I195" s="24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</row>
    <row r="196" spans="1:24" ht="12.75" customHeight="1">
      <c r="A196" s="5"/>
      <c r="B196" s="5"/>
      <c r="C196" s="24"/>
      <c r="D196" s="24"/>
      <c r="E196" s="5"/>
      <c r="F196" s="5"/>
      <c r="G196" s="5"/>
      <c r="H196" s="5"/>
      <c r="I196" s="24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</row>
    <row r="197" spans="1:24" ht="12.75" customHeight="1">
      <c r="A197" s="5"/>
      <c r="B197" s="5"/>
      <c r="C197" s="24"/>
      <c r="D197" s="24"/>
      <c r="E197" s="5"/>
      <c r="F197" s="5"/>
      <c r="G197" s="5"/>
      <c r="H197" s="5"/>
      <c r="I197" s="24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</row>
    <row r="198" spans="1:24" ht="12.75" customHeight="1">
      <c r="A198" s="5"/>
      <c r="B198" s="5"/>
      <c r="C198" s="24"/>
      <c r="D198" s="24"/>
      <c r="E198" s="5"/>
      <c r="F198" s="5"/>
      <c r="G198" s="5"/>
      <c r="H198" s="5"/>
      <c r="I198" s="24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</row>
    <row r="199" spans="1:24" ht="12.75" customHeight="1">
      <c r="A199" s="5"/>
      <c r="B199" s="5"/>
      <c r="C199" s="24"/>
      <c r="D199" s="24"/>
      <c r="E199" s="5"/>
      <c r="F199" s="5"/>
      <c r="G199" s="5"/>
      <c r="H199" s="5"/>
      <c r="I199" s="24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 ht="12.75" customHeight="1">
      <c r="A200" s="5"/>
      <c r="B200" s="5"/>
      <c r="C200" s="24"/>
      <c r="D200" s="24"/>
      <c r="E200" s="5"/>
      <c r="F200" s="5"/>
      <c r="G200" s="5"/>
      <c r="H200" s="5"/>
      <c r="I200" s="24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 ht="12.75" customHeight="1">
      <c r="A201" s="5"/>
      <c r="B201" s="5"/>
      <c r="C201" s="24"/>
      <c r="D201" s="24"/>
      <c r="E201" s="5"/>
      <c r="F201" s="5"/>
      <c r="G201" s="5"/>
      <c r="H201" s="5"/>
      <c r="I201" s="24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</row>
    <row r="202" spans="1:24" ht="12.75" customHeight="1">
      <c r="A202" s="5"/>
      <c r="B202" s="5"/>
      <c r="C202" s="24"/>
      <c r="D202" s="24"/>
      <c r="E202" s="5"/>
      <c r="F202" s="5"/>
      <c r="G202" s="5"/>
      <c r="H202" s="5"/>
      <c r="I202" s="24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</row>
    <row r="203" spans="1:24" ht="12.75" customHeight="1">
      <c r="A203" s="5"/>
      <c r="B203" s="5"/>
      <c r="C203" s="24"/>
      <c r="D203" s="24"/>
      <c r="E203" s="5"/>
      <c r="F203" s="5"/>
      <c r="G203" s="5"/>
      <c r="H203" s="5"/>
      <c r="I203" s="24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</row>
    <row r="204" spans="1:24" ht="12.75" customHeight="1">
      <c r="A204" s="5"/>
      <c r="B204" s="5"/>
      <c r="C204" s="24"/>
      <c r="D204" s="24"/>
      <c r="E204" s="5"/>
      <c r="F204" s="5"/>
      <c r="G204" s="5"/>
      <c r="H204" s="5"/>
      <c r="I204" s="24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 ht="12.75" customHeight="1">
      <c r="A205" s="5"/>
      <c r="B205" s="5"/>
      <c r="C205" s="24"/>
      <c r="D205" s="24"/>
      <c r="E205" s="5"/>
      <c r="F205" s="5"/>
      <c r="G205" s="5"/>
      <c r="H205" s="5"/>
      <c r="I205" s="24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 ht="12.75" customHeight="1">
      <c r="A206" s="5"/>
      <c r="B206" s="5"/>
      <c r="C206" s="24"/>
      <c r="D206" s="24"/>
      <c r="E206" s="5"/>
      <c r="F206" s="5"/>
      <c r="G206" s="5"/>
      <c r="H206" s="5"/>
      <c r="I206" s="24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</row>
    <row r="207" spans="1:24" ht="12.75" customHeight="1">
      <c r="A207" s="5"/>
      <c r="B207" s="5"/>
      <c r="C207" s="24"/>
      <c r="D207" s="24"/>
      <c r="E207" s="5"/>
      <c r="F207" s="5"/>
      <c r="G207" s="5"/>
      <c r="H207" s="5"/>
      <c r="I207" s="24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</row>
    <row r="208" spans="1:24" ht="12.75" customHeight="1">
      <c r="A208" s="5"/>
      <c r="B208" s="5"/>
      <c r="C208" s="24"/>
      <c r="D208" s="24"/>
      <c r="E208" s="5"/>
      <c r="F208" s="5"/>
      <c r="G208" s="5"/>
      <c r="H208" s="5"/>
      <c r="I208" s="24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</row>
    <row r="209" spans="1:24" ht="12.75" customHeight="1">
      <c r="A209" s="5"/>
      <c r="B209" s="5"/>
      <c r="C209" s="24"/>
      <c r="D209" s="24"/>
      <c r="E209" s="5"/>
      <c r="F209" s="5"/>
      <c r="G209" s="5"/>
      <c r="H209" s="5"/>
      <c r="I209" s="24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</row>
    <row r="210" spans="1:24" ht="12.75" customHeight="1">
      <c r="A210" s="5"/>
      <c r="B210" s="5"/>
      <c r="C210" s="24"/>
      <c r="D210" s="24"/>
      <c r="E210" s="5"/>
      <c r="F210" s="5"/>
      <c r="G210" s="5"/>
      <c r="H210" s="5"/>
      <c r="I210" s="24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</row>
    <row r="211" spans="1:24" ht="12.75" customHeight="1">
      <c r="A211" s="5"/>
      <c r="B211" s="5"/>
      <c r="C211" s="24"/>
      <c r="D211" s="24"/>
      <c r="E211" s="5"/>
      <c r="F211" s="5"/>
      <c r="G211" s="5"/>
      <c r="H211" s="5"/>
      <c r="I211" s="24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</row>
    <row r="212" spans="1:24" ht="12.75" customHeight="1">
      <c r="A212" s="5"/>
      <c r="B212" s="5"/>
      <c r="C212" s="24"/>
      <c r="D212" s="24"/>
      <c r="E212" s="5"/>
      <c r="F212" s="5"/>
      <c r="G212" s="5"/>
      <c r="H212" s="5"/>
      <c r="I212" s="24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</row>
    <row r="213" spans="1:24" ht="12.75" customHeight="1">
      <c r="A213" s="5"/>
      <c r="B213" s="5"/>
      <c r="C213" s="24"/>
      <c r="D213" s="24"/>
      <c r="E213" s="5"/>
      <c r="F213" s="5"/>
      <c r="G213" s="5"/>
      <c r="H213" s="5"/>
      <c r="I213" s="24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</row>
    <row r="214" spans="1:24" ht="12.75" customHeight="1">
      <c r="A214" s="5"/>
      <c r="B214" s="5"/>
      <c r="C214" s="24"/>
      <c r="D214" s="24"/>
      <c r="E214" s="5"/>
      <c r="F214" s="5"/>
      <c r="G214" s="5"/>
      <c r="H214" s="5"/>
      <c r="I214" s="24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</row>
    <row r="215" spans="1:24" ht="12.75" customHeight="1">
      <c r="A215" s="5"/>
      <c r="B215" s="5"/>
      <c r="C215" s="24"/>
      <c r="D215" s="24"/>
      <c r="E215" s="5"/>
      <c r="F215" s="5"/>
      <c r="G215" s="5"/>
      <c r="H215" s="5"/>
      <c r="I215" s="24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</row>
    <row r="216" spans="1:24" ht="12.75" customHeight="1">
      <c r="A216" s="5"/>
      <c r="B216" s="5"/>
      <c r="C216" s="24"/>
      <c r="D216" s="24"/>
      <c r="E216" s="5"/>
      <c r="F216" s="5"/>
      <c r="G216" s="5"/>
      <c r="H216" s="5"/>
      <c r="I216" s="24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</row>
    <row r="217" spans="1:24" ht="12.75" customHeight="1">
      <c r="A217" s="5"/>
      <c r="B217" s="5"/>
      <c r="C217" s="24"/>
      <c r="D217" s="24"/>
      <c r="E217" s="5"/>
      <c r="F217" s="5"/>
      <c r="G217" s="5"/>
      <c r="H217" s="5"/>
      <c r="I217" s="24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</row>
    <row r="218" spans="1:24" ht="12.75" customHeight="1">
      <c r="A218" s="5"/>
      <c r="B218" s="5"/>
      <c r="C218" s="24"/>
      <c r="D218" s="24"/>
      <c r="E218" s="5"/>
      <c r="F218" s="5"/>
      <c r="G218" s="5"/>
      <c r="H218" s="5"/>
      <c r="I218" s="24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1:24" ht="12.75" customHeight="1">
      <c r="A219" s="5"/>
      <c r="B219" s="5"/>
      <c r="C219" s="24"/>
      <c r="D219" s="24"/>
      <c r="E219" s="5"/>
      <c r="F219" s="5"/>
      <c r="G219" s="5"/>
      <c r="H219" s="5"/>
      <c r="I219" s="24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 ht="12.75" customHeight="1">
      <c r="A220" s="5"/>
      <c r="B220" s="5"/>
      <c r="C220" s="24"/>
      <c r="D220" s="24"/>
      <c r="E220" s="5"/>
      <c r="F220" s="5"/>
      <c r="G220" s="5"/>
      <c r="H220" s="5"/>
      <c r="I220" s="24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 ht="12.75" customHeight="1">
      <c r="A221" s="5"/>
      <c r="B221" s="5"/>
      <c r="C221" s="24"/>
      <c r="D221" s="24"/>
      <c r="E221" s="5"/>
      <c r="F221" s="5"/>
      <c r="G221" s="5"/>
      <c r="H221" s="5"/>
      <c r="I221" s="24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</row>
    <row r="222" spans="1:24" ht="12.75" customHeight="1">
      <c r="A222" s="5"/>
      <c r="B222" s="5"/>
      <c r="C222" s="24"/>
      <c r="D222" s="24"/>
      <c r="E222" s="5"/>
      <c r="F222" s="5"/>
      <c r="G222" s="5"/>
      <c r="H222" s="5"/>
      <c r="I222" s="24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</row>
    <row r="223" spans="1:24" ht="12.75" customHeight="1">
      <c r="A223" s="5"/>
      <c r="B223" s="5"/>
      <c r="C223" s="24"/>
      <c r="D223" s="24"/>
      <c r="E223" s="5"/>
      <c r="F223" s="5"/>
      <c r="G223" s="5"/>
      <c r="H223" s="5"/>
      <c r="I223" s="24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</row>
    <row r="224" spans="1:24" ht="12.75" customHeight="1">
      <c r="A224" s="5"/>
      <c r="B224" s="5"/>
      <c r="C224" s="24"/>
      <c r="D224" s="24"/>
      <c r="E224" s="5"/>
      <c r="F224" s="5"/>
      <c r="G224" s="5"/>
      <c r="H224" s="5"/>
      <c r="I224" s="24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</row>
    <row r="225" spans="1:24" ht="12.75" customHeight="1">
      <c r="A225" s="5"/>
      <c r="B225" s="5"/>
      <c r="C225" s="24"/>
      <c r="D225" s="24"/>
      <c r="E225" s="5"/>
      <c r="F225" s="5"/>
      <c r="G225" s="5"/>
      <c r="H225" s="5"/>
      <c r="I225" s="24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</row>
    <row r="226" spans="1:24" ht="12.75" customHeight="1">
      <c r="A226" s="5"/>
      <c r="B226" s="5"/>
      <c r="C226" s="24"/>
      <c r="D226" s="24"/>
      <c r="E226" s="5"/>
      <c r="F226" s="5"/>
      <c r="G226" s="5"/>
      <c r="H226" s="5"/>
      <c r="I226" s="24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</row>
    <row r="227" spans="1:24" ht="12.75" customHeight="1">
      <c r="A227" s="5"/>
      <c r="B227" s="5"/>
      <c r="C227" s="24"/>
      <c r="D227" s="24"/>
      <c r="E227" s="5"/>
      <c r="F227" s="5"/>
      <c r="G227" s="5"/>
      <c r="H227" s="5"/>
      <c r="I227" s="24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</row>
    <row r="228" spans="1:24" ht="12.75" customHeight="1">
      <c r="A228" s="5"/>
      <c r="B228" s="5"/>
      <c r="C228" s="24"/>
      <c r="D228" s="24"/>
      <c r="E228" s="5"/>
      <c r="F228" s="5"/>
      <c r="G228" s="5"/>
      <c r="H228" s="5"/>
      <c r="I228" s="24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</row>
    <row r="229" spans="1:24" ht="12.75" customHeight="1">
      <c r="A229" s="5"/>
      <c r="B229" s="5"/>
      <c r="C229" s="24"/>
      <c r="D229" s="24"/>
      <c r="E229" s="5"/>
      <c r="F229" s="5"/>
      <c r="G229" s="5"/>
      <c r="H229" s="5"/>
      <c r="I229" s="24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</row>
    <row r="230" spans="1:24" ht="12.75" customHeight="1">
      <c r="A230" s="5"/>
      <c r="B230" s="5"/>
      <c r="C230" s="24"/>
      <c r="D230" s="24"/>
      <c r="E230" s="5"/>
      <c r="F230" s="5"/>
      <c r="G230" s="5"/>
      <c r="H230" s="5"/>
      <c r="I230" s="24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</row>
    <row r="231" spans="1:24" ht="12.75" customHeight="1">
      <c r="A231" s="5"/>
      <c r="B231" s="5"/>
      <c r="C231" s="24"/>
      <c r="D231" s="24"/>
      <c r="E231" s="5"/>
      <c r="F231" s="5"/>
      <c r="G231" s="5"/>
      <c r="H231" s="5"/>
      <c r="I231" s="24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</row>
    <row r="232" spans="1:24" ht="12.75" customHeight="1">
      <c r="A232" s="5"/>
      <c r="B232" s="5"/>
      <c r="C232" s="24"/>
      <c r="D232" s="24"/>
      <c r="E232" s="5"/>
      <c r="F232" s="5"/>
      <c r="G232" s="5"/>
      <c r="H232" s="5"/>
      <c r="I232" s="24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</row>
    <row r="233" spans="1:24" ht="12.75" customHeight="1">
      <c r="A233" s="5"/>
      <c r="B233" s="5"/>
      <c r="C233" s="24"/>
      <c r="D233" s="24"/>
      <c r="E233" s="5"/>
      <c r="F233" s="5"/>
      <c r="G233" s="5"/>
      <c r="H233" s="5"/>
      <c r="I233" s="24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</row>
    <row r="234" spans="1:24" ht="12.75" customHeight="1">
      <c r="A234" s="5"/>
      <c r="B234" s="5"/>
      <c r="C234" s="24"/>
      <c r="D234" s="24"/>
      <c r="E234" s="5"/>
      <c r="F234" s="5"/>
      <c r="G234" s="5"/>
      <c r="H234" s="5"/>
      <c r="I234" s="24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</row>
    <row r="235" spans="1:24" ht="12.75" customHeight="1">
      <c r="A235" s="5"/>
      <c r="B235" s="5"/>
      <c r="C235" s="24"/>
      <c r="D235" s="24"/>
      <c r="E235" s="5"/>
      <c r="F235" s="5"/>
      <c r="G235" s="5"/>
      <c r="H235" s="5"/>
      <c r="I235" s="24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</row>
    <row r="236" spans="1:24" ht="12.75" customHeight="1">
      <c r="A236" s="5"/>
      <c r="B236" s="5"/>
      <c r="C236" s="24"/>
      <c r="D236" s="24"/>
      <c r="E236" s="5"/>
      <c r="F236" s="5"/>
      <c r="G236" s="5"/>
      <c r="H236" s="5"/>
      <c r="I236" s="24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</row>
    <row r="237" spans="1:24" ht="12.75" customHeight="1">
      <c r="A237" s="5"/>
      <c r="B237" s="5"/>
      <c r="C237" s="24"/>
      <c r="D237" s="24"/>
      <c r="E237" s="5"/>
      <c r="F237" s="5"/>
      <c r="G237" s="5"/>
      <c r="H237" s="5"/>
      <c r="I237" s="24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</row>
    <row r="238" spans="1:24" ht="12.75" customHeight="1">
      <c r="A238" s="5"/>
      <c r="B238" s="5"/>
      <c r="C238" s="24"/>
      <c r="D238" s="24"/>
      <c r="E238" s="5"/>
      <c r="F238" s="5"/>
      <c r="G238" s="5"/>
      <c r="H238" s="5"/>
      <c r="I238" s="24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</row>
    <row r="239" spans="1:24" ht="12.75" customHeight="1">
      <c r="A239" s="5"/>
      <c r="B239" s="5"/>
      <c r="C239" s="24"/>
      <c r="D239" s="24"/>
      <c r="E239" s="5"/>
      <c r="F239" s="5"/>
      <c r="G239" s="5"/>
      <c r="H239" s="5"/>
      <c r="I239" s="24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</row>
    <row r="240" spans="1:24" ht="12.75" customHeight="1">
      <c r="A240" s="5"/>
      <c r="B240" s="5"/>
      <c r="C240" s="24"/>
      <c r="D240" s="24"/>
      <c r="E240" s="5"/>
      <c r="F240" s="5"/>
      <c r="G240" s="5"/>
      <c r="H240" s="5"/>
      <c r="I240" s="24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</row>
    <row r="241" spans="1:24" ht="12.75" customHeight="1">
      <c r="A241" s="5"/>
      <c r="B241" s="5"/>
      <c r="C241" s="24"/>
      <c r="D241" s="24"/>
      <c r="E241" s="5"/>
      <c r="F241" s="5"/>
      <c r="G241" s="5"/>
      <c r="H241" s="5"/>
      <c r="I241" s="24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</row>
    <row r="242" spans="1:24" ht="12.75" customHeight="1">
      <c r="A242" s="5"/>
      <c r="B242" s="5"/>
      <c r="C242" s="24"/>
      <c r="D242" s="24"/>
      <c r="E242" s="5"/>
      <c r="F242" s="5"/>
      <c r="G242" s="5"/>
      <c r="H242" s="5"/>
      <c r="I242" s="24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</row>
    <row r="243" spans="1:24" ht="12.75" customHeight="1">
      <c r="A243" s="5"/>
      <c r="B243" s="5"/>
      <c r="C243" s="24"/>
      <c r="D243" s="24"/>
      <c r="E243" s="5"/>
      <c r="F243" s="5"/>
      <c r="G243" s="5"/>
      <c r="H243" s="5"/>
      <c r="I243" s="24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</row>
    <row r="244" spans="1:24" ht="12.75" customHeight="1">
      <c r="A244" s="5"/>
      <c r="B244" s="5"/>
      <c r="C244" s="24"/>
      <c r="D244" s="24"/>
      <c r="E244" s="5"/>
      <c r="F244" s="5"/>
      <c r="G244" s="5"/>
      <c r="H244" s="5"/>
      <c r="I244" s="24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</row>
    <row r="245" spans="1:24" ht="12.75" customHeight="1">
      <c r="A245" s="5"/>
      <c r="B245" s="5"/>
      <c r="C245" s="24"/>
      <c r="D245" s="24"/>
      <c r="E245" s="5"/>
      <c r="F245" s="5"/>
      <c r="G245" s="5"/>
      <c r="H245" s="5"/>
      <c r="I245" s="24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</row>
    <row r="246" spans="1:24" ht="12.75" customHeight="1">
      <c r="A246" s="5"/>
      <c r="B246" s="5"/>
      <c r="C246" s="24"/>
      <c r="D246" s="24"/>
      <c r="E246" s="5"/>
      <c r="F246" s="5"/>
      <c r="G246" s="5"/>
      <c r="H246" s="5"/>
      <c r="I246" s="24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</row>
    <row r="247" spans="1:24" ht="12.75" customHeight="1">
      <c r="A247" s="5"/>
      <c r="B247" s="5"/>
      <c r="C247" s="24"/>
      <c r="D247" s="24"/>
      <c r="E247" s="5"/>
      <c r="F247" s="5"/>
      <c r="G247" s="5"/>
      <c r="H247" s="5"/>
      <c r="I247" s="24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</row>
    <row r="248" spans="1:24" ht="12.75" customHeight="1">
      <c r="A248" s="5"/>
      <c r="B248" s="5"/>
      <c r="C248" s="24"/>
      <c r="D248" s="24"/>
      <c r="E248" s="5"/>
      <c r="F248" s="5"/>
      <c r="G248" s="5"/>
      <c r="H248" s="5"/>
      <c r="I248" s="24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</row>
    <row r="249" spans="1:24" ht="12.75" customHeight="1">
      <c r="A249" s="5"/>
      <c r="B249" s="5"/>
      <c r="C249" s="24"/>
      <c r="D249" s="24"/>
      <c r="E249" s="5"/>
      <c r="F249" s="5"/>
      <c r="G249" s="5"/>
      <c r="H249" s="5"/>
      <c r="I249" s="24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</row>
    <row r="250" spans="1:24" ht="12.75" customHeight="1">
      <c r="A250" s="5"/>
      <c r="B250" s="5"/>
      <c r="C250" s="24"/>
      <c r="D250" s="24"/>
      <c r="E250" s="5"/>
      <c r="F250" s="5"/>
      <c r="G250" s="5"/>
      <c r="H250" s="5"/>
      <c r="I250" s="24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</row>
    <row r="251" spans="1:24" ht="12.75" customHeight="1">
      <c r="A251" s="5"/>
      <c r="B251" s="5"/>
      <c r="C251" s="24"/>
      <c r="D251" s="24"/>
      <c r="E251" s="5"/>
      <c r="F251" s="5"/>
      <c r="G251" s="5"/>
      <c r="H251" s="5"/>
      <c r="I251" s="24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1:24" ht="12.75" customHeight="1">
      <c r="A252" s="5"/>
      <c r="B252" s="5"/>
      <c r="C252" s="24"/>
      <c r="D252" s="24"/>
      <c r="E252" s="5"/>
      <c r="F252" s="5"/>
      <c r="G252" s="5"/>
      <c r="H252" s="5"/>
      <c r="I252" s="24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</row>
    <row r="253" spans="1:24" ht="12.75" customHeight="1">
      <c r="A253" s="5"/>
      <c r="B253" s="5"/>
      <c r="C253" s="24"/>
      <c r="D253" s="24"/>
      <c r="E253" s="5"/>
      <c r="F253" s="5"/>
      <c r="G253" s="5"/>
      <c r="H253" s="5"/>
      <c r="I253" s="24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</row>
    <row r="254" spans="1:24" ht="12.75" customHeight="1">
      <c r="A254" s="5"/>
      <c r="B254" s="5"/>
      <c r="C254" s="24"/>
      <c r="D254" s="24"/>
      <c r="E254" s="5"/>
      <c r="F254" s="5"/>
      <c r="G254" s="5"/>
      <c r="H254" s="5"/>
      <c r="I254" s="24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</row>
    <row r="255" spans="1:24" ht="12.75" customHeight="1">
      <c r="A255" s="5"/>
      <c r="B255" s="5"/>
      <c r="C255" s="24"/>
      <c r="D255" s="24"/>
      <c r="E255" s="5"/>
      <c r="F255" s="5"/>
      <c r="G255" s="5"/>
      <c r="H255" s="5"/>
      <c r="I255" s="24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1:24" ht="12.75" customHeight="1">
      <c r="A256" s="5"/>
      <c r="B256" s="5"/>
      <c r="C256" s="24"/>
      <c r="D256" s="24"/>
      <c r="E256" s="5"/>
      <c r="F256" s="5"/>
      <c r="G256" s="5"/>
      <c r="H256" s="5"/>
      <c r="I256" s="24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</row>
    <row r="257" spans="1:24" ht="12.75" customHeight="1">
      <c r="A257" s="5"/>
      <c r="B257" s="5"/>
      <c r="C257" s="24"/>
      <c r="D257" s="24"/>
      <c r="E257" s="5"/>
      <c r="F257" s="5"/>
      <c r="G257" s="5"/>
      <c r="H257" s="5"/>
      <c r="I257" s="24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</row>
    <row r="258" spans="1:24" ht="12.75" customHeight="1">
      <c r="A258" s="5"/>
      <c r="B258" s="5"/>
      <c r="C258" s="24"/>
      <c r="D258" s="24"/>
      <c r="E258" s="5"/>
      <c r="F258" s="5"/>
      <c r="G258" s="5"/>
      <c r="H258" s="5"/>
      <c r="I258" s="24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</row>
    <row r="259" spans="1:24" ht="12.75" customHeight="1">
      <c r="A259" s="5"/>
      <c r="B259" s="5"/>
      <c r="C259" s="24"/>
      <c r="D259" s="24"/>
      <c r="E259" s="5"/>
      <c r="F259" s="5"/>
      <c r="G259" s="5"/>
      <c r="H259" s="5"/>
      <c r="I259" s="24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</row>
    <row r="260" spans="1:24" ht="12.75" customHeight="1">
      <c r="A260" s="5"/>
      <c r="B260" s="5"/>
      <c r="C260" s="24"/>
      <c r="D260" s="24"/>
      <c r="E260" s="5"/>
      <c r="F260" s="5"/>
      <c r="G260" s="5"/>
      <c r="H260" s="5"/>
      <c r="I260" s="24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</row>
    <row r="261" spans="1:24" ht="12.75" customHeight="1">
      <c r="A261" s="5"/>
      <c r="B261" s="5"/>
      <c r="C261" s="24"/>
      <c r="D261" s="24"/>
      <c r="E261" s="5"/>
      <c r="F261" s="5"/>
      <c r="G261" s="5"/>
      <c r="H261" s="5"/>
      <c r="I261" s="24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</row>
    <row r="262" spans="1:24" ht="12.75" customHeight="1">
      <c r="A262" s="5"/>
      <c r="B262" s="5"/>
      <c r="C262" s="24"/>
      <c r="D262" s="24"/>
      <c r="E262" s="5"/>
      <c r="F262" s="5"/>
      <c r="G262" s="5"/>
      <c r="H262" s="5"/>
      <c r="I262" s="24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</row>
    <row r="263" spans="1:24" ht="12.75" customHeight="1">
      <c r="A263" s="5"/>
      <c r="B263" s="5"/>
      <c r="C263" s="24"/>
      <c r="D263" s="24"/>
      <c r="E263" s="5"/>
      <c r="F263" s="5"/>
      <c r="G263" s="5"/>
      <c r="H263" s="5"/>
      <c r="I263" s="24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</row>
    <row r="264" spans="1:24" ht="12.75" customHeight="1">
      <c r="A264" s="5"/>
      <c r="B264" s="5"/>
      <c r="C264" s="24"/>
      <c r="D264" s="24"/>
      <c r="E264" s="5"/>
      <c r="F264" s="5"/>
      <c r="G264" s="5"/>
      <c r="H264" s="5"/>
      <c r="I264" s="24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1:24" ht="12.75" customHeight="1">
      <c r="A265" s="5"/>
      <c r="B265" s="5"/>
      <c r="C265" s="24"/>
      <c r="D265" s="24"/>
      <c r="E265" s="5"/>
      <c r="F265" s="5"/>
      <c r="G265" s="5"/>
      <c r="H265" s="5"/>
      <c r="I265" s="24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</row>
    <row r="266" spans="1:24" ht="12.75" customHeight="1">
      <c r="A266" s="5"/>
      <c r="B266" s="5"/>
      <c r="C266" s="24"/>
      <c r="D266" s="24"/>
      <c r="E266" s="5"/>
      <c r="F266" s="5"/>
      <c r="G266" s="5"/>
      <c r="H266" s="5"/>
      <c r="I266" s="24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</row>
    <row r="267" spans="1:24" ht="12.75" customHeight="1">
      <c r="A267" s="5"/>
      <c r="B267" s="5"/>
      <c r="C267" s="24"/>
      <c r="D267" s="24"/>
      <c r="E267" s="5"/>
      <c r="F267" s="5"/>
      <c r="G267" s="5"/>
      <c r="H267" s="5"/>
      <c r="I267" s="24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</row>
    <row r="268" spans="1:24" ht="12.75" customHeight="1">
      <c r="A268" s="5"/>
      <c r="B268" s="5"/>
      <c r="C268" s="24"/>
      <c r="D268" s="24"/>
      <c r="E268" s="5"/>
      <c r="F268" s="5"/>
      <c r="G268" s="5"/>
      <c r="H268" s="5"/>
      <c r="I268" s="24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</row>
    <row r="269" spans="1:24" ht="12.75" customHeight="1">
      <c r="A269" s="5"/>
      <c r="B269" s="5"/>
      <c r="C269" s="24"/>
      <c r="D269" s="24"/>
      <c r="E269" s="5"/>
      <c r="F269" s="5"/>
      <c r="G269" s="5"/>
      <c r="H269" s="5"/>
      <c r="I269" s="24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</row>
    <row r="270" spans="1:24" ht="12.75" customHeight="1">
      <c r="A270" s="5"/>
      <c r="B270" s="5"/>
      <c r="C270" s="24"/>
      <c r="D270" s="24"/>
      <c r="E270" s="5"/>
      <c r="F270" s="5"/>
      <c r="G270" s="5"/>
      <c r="H270" s="5"/>
      <c r="I270" s="24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</row>
    <row r="271" spans="1:24" ht="12.75" customHeight="1">
      <c r="A271" s="5"/>
      <c r="B271" s="5"/>
      <c r="C271" s="24"/>
      <c r="D271" s="24"/>
      <c r="E271" s="5"/>
      <c r="F271" s="5"/>
      <c r="G271" s="5"/>
      <c r="H271" s="5"/>
      <c r="I271" s="24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</row>
    <row r="272" spans="1:24" ht="12.75" customHeight="1">
      <c r="A272" s="5"/>
      <c r="B272" s="5"/>
      <c r="C272" s="24"/>
      <c r="D272" s="24"/>
      <c r="E272" s="5"/>
      <c r="F272" s="5"/>
      <c r="G272" s="5"/>
      <c r="H272" s="5"/>
      <c r="I272" s="24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</row>
    <row r="273" spans="1:24" ht="12.75" customHeight="1">
      <c r="A273" s="5"/>
      <c r="B273" s="5"/>
      <c r="C273" s="24"/>
      <c r="D273" s="24"/>
      <c r="E273" s="5"/>
      <c r="F273" s="5"/>
      <c r="G273" s="5"/>
      <c r="H273" s="5"/>
      <c r="I273" s="24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</row>
    <row r="274" spans="1:24" ht="12.75" customHeight="1">
      <c r="A274" s="5"/>
      <c r="B274" s="5"/>
      <c r="C274" s="24"/>
      <c r="D274" s="24"/>
      <c r="E274" s="5"/>
      <c r="F274" s="5"/>
      <c r="G274" s="5"/>
      <c r="H274" s="5"/>
      <c r="I274" s="24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</row>
    <row r="275" spans="1:24" ht="12.75" customHeight="1">
      <c r="A275" s="5"/>
      <c r="B275" s="5"/>
      <c r="C275" s="24"/>
      <c r="D275" s="24"/>
      <c r="E275" s="5"/>
      <c r="F275" s="5"/>
      <c r="G275" s="5"/>
      <c r="H275" s="5"/>
      <c r="I275" s="24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</row>
    <row r="276" spans="1:24" ht="12.75" customHeight="1">
      <c r="A276" s="5"/>
      <c r="B276" s="5"/>
      <c r="C276" s="24"/>
      <c r="D276" s="24"/>
      <c r="E276" s="5"/>
      <c r="F276" s="5"/>
      <c r="G276" s="5"/>
      <c r="H276" s="5"/>
      <c r="I276" s="24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</row>
    <row r="277" spans="1:24" ht="12.75" customHeight="1">
      <c r="A277" s="5"/>
      <c r="B277" s="5"/>
      <c r="C277" s="24"/>
      <c r="D277" s="24"/>
      <c r="E277" s="5"/>
      <c r="F277" s="5"/>
      <c r="G277" s="5"/>
      <c r="H277" s="5"/>
      <c r="I277" s="24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</row>
    <row r="278" spans="1:24" ht="12.75" customHeight="1">
      <c r="A278" s="5"/>
      <c r="B278" s="5"/>
      <c r="C278" s="24"/>
      <c r="D278" s="24"/>
      <c r="E278" s="5"/>
      <c r="F278" s="5"/>
      <c r="G278" s="5"/>
      <c r="H278" s="5"/>
      <c r="I278" s="24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</row>
    <row r="279" spans="1:24" ht="12.75" customHeight="1">
      <c r="A279" s="5"/>
      <c r="B279" s="5"/>
      <c r="C279" s="24"/>
      <c r="D279" s="24"/>
      <c r="E279" s="5"/>
      <c r="F279" s="5"/>
      <c r="G279" s="5"/>
      <c r="H279" s="5"/>
      <c r="I279" s="24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</row>
    <row r="280" spans="1:24" ht="12.75" customHeight="1">
      <c r="A280" s="5"/>
      <c r="B280" s="5"/>
      <c r="C280" s="24"/>
      <c r="D280" s="24"/>
      <c r="E280" s="5"/>
      <c r="F280" s="5"/>
      <c r="G280" s="5"/>
      <c r="H280" s="5"/>
      <c r="I280" s="24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</row>
    <row r="281" spans="1:24" ht="12.75" customHeight="1">
      <c r="A281" s="5"/>
      <c r="B281" s="5"/>
      <c r="C281" s="24"/>
      <c r="D281" s="24"/>
      <c r="E281" s="5"/>
      <c r="F281" s="5"/>
      <c r="G281" s="5"/>
      <c r="H281" s="5"/>
      <c r="I281" s="24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</row>
    <row r="282" spans="1:24" ht="12.75" customHeight="1">
      <c r="A282" s="5"/>
      <c r="B282" s="5"/>
      <c r="C282" s="24"/>
      <c r="D282" s="24"/>
      <c r="E282" s="5"/>
      <c r="F282" s="5"/>
      <c r="G282" s="5"/>
      <c r="H282" s="5"/>
      <c r="I282" s="24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</row>
    <row r="283" spans="1:24" ht="12.75" customHeight="1">
      <c r="A283" s="5"/>
      <c r="B283" s="5"/>
      <c r="C283" s="24"/>
      <c r="D283" s="24"/>
      <c r="E283" s="5"/>
      <c r="F283" s="5"/>
      <c r="G283" s="5"/>
      <c r="H283" s="5"/>
      <c r="I283" s="24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</row>
    <row r="284" spans="1:24" ht="12.75" customHeight="1">
      <c r="A284" s="5"/>
      <c r="B284" s="5"/>
      <c r="C284" s="24"/>
      <c r="D284" s="24"/>
      <c r="E284" s="5"/>
      <c r="F284" s="5"/>
      <c r="G284" s="5"/>
      <c r="H284" s="5"/>
      <c r="I284" s="24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</row>
    <row r="285" spans="1:24" ht="12.75" customHeight="1">
      <c r="A285" s="5"/>
      <c r="B285" s="5"/>
      <c r="C285" s="24"/>
      <c r="D285" s="24"/>
      <c r="E285" s="5"/>
      <c r="F285" s="5"/>
      <c r="G285" s="5"/>
      <c r="H285" s="5"/>
      <c r="I285" s="24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</row>
    <row r="286" spans="1:24" ht="12.75" customHeight="1">
      <c r="A286" s="5"/>
      <c r="B286" s="5"/>
      <c r="C286" s="24"/>
      <c r="D286" s="24"/>
      <c r="E286" s="5"/>
      <c r="F286" s="5"/>
      <c r="G286" s="5"/>
      <c r="H286" s="5"/>
      <c r="I286" s="24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</row>
    <row r="287" spans="1:24" ht="12.75" customHeight="1">
      <c r="A287" s="5"/>
      <c r="B287" s="5"/>
      <c r="C287" s="24"/>
      <c r="D287" s="24"/>
      <c r="E287" s="5"/>
      <c r="F287" s="5"/>
      <c r="G287" s="5"/>
      <c r="H287" s="5"/>
      <c r="I287" s="24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</row>
    <row r="288" spans="1:24" ht="12.75" customHeight="1">
      <c r="A288" s="5"/>
      <c r="B288" s="5"/>
      <c r="C288" s="24"/>
      <c r="D288" s="24"/>
      <c r="E288" s="5"/>
      <c r="F288" s="5"/>
      <c r="G288" s="5"/>
      <c r="H288" s="5"/>
      <c r="I288" s="24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</row>
    <row r="289" spans="1:24" ht="12.75" customHeight="1">
      <c r="A289" s="5"/>
      <c r="B289" s="5"/>
      <c r="C289" s="24"/>
      <c r="D289" s="24"/>
      <c r="E289" s="5"/>
      <c r="F289" s="5"/>
      <c r="G289" s="5"/>
      <c r="H289" s="5"/>
      <c r="I289" s="24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</row>
    <row r="290" spans="1:24" ht="12.75" customHeight="1">
      <c r="A290" s="5"/>
      <c r="B290" s="5"/>
      <c r="C290" s="24"/>
      <c r="D290" s="24"/>
      <c r="E290" s="5"/>
      <c r="F290" s="5"/>
      <c r="G290" s="5"/>
      <c r="H290" s="5"/>
      <c r="I290" s="24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</row>
    <row r="291" spans="1:24" ht="12.75" customHeight="1">
      <c r="A291" s="5"/>
      <c r="B291" s="5"/>
      <c r="C291" s="24"/>
      <c r="D291" s="24"/>
      <c r="E291" s="5"/>
      <c r="F291" s="5"/>
      <c r="G291" s="5"/>
      <c r="H291" s="5"/>
      <c r="I291" s="24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</row>
    <row r="292" spans="1:24" ht="12.75" customHeight="1">
      <c r="A292" s="5"/>
      <c r="B292" s="5"/>
      <c r="C292" s="24"/>
      <c r="D292" s="24"/>
      <c r="E292" s="5"/>
      <c r="F292" s="5"/>
      <c r="G292" s="5"/>
      <c r="H292" s="5"/>
      <c r="I292" s="24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</row>
    <row r="293" spans="1:24" ht="12.75" customHeight="1">
      <c r="A293" s="5"/>
      <c r="B293" s="5"/>
      <c r="C293" s="24"/>
      <c r="D293" s="24"/>
      <c r="E293" s="5"/>
      <c r="F293" s="5"/>
      <c r="G293" s="5"/>
      <c r="H293" s="5"/>
      <c r="I293" s="24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</row>
    <row r="294" spans="1:24" ht="12.75" customHeight="1">
      <c r="A294" s="5"/>
      <c r="B294" s="5"/>
      <c r="C294" s="24"/>
      <c r="D294" s="24"/>
      <c r="E294" s="5"/>
      <c r="F294" s="5"/>
      <c r="G294" s="5"/>
      <c r="H294" s="5"/>
      <c r="I294" s="24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</row>
    <row r="295" spans="1:24" ht="12.75" customHeight="1">
      <c r="A295" s="5"/>
      <c r="B295" s="5"/>
      <c r="C295" s="24"/>
      <c r="D295" s="24"/>
      <c r="E295" s="5"/>
      <c r="F295" s="5"/>
      <c r="G295" s="5"/>
      <c r="H295" s="5"/>
      <c r="I295" s="24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</row>
    <row r="296" spans="1:24" ht="12.75" customHeight="1">
      <c r="A296" s="5"/>
      <c r="B296" s="5"/>
      <c r="C296" s="24"/>
      <c r="D296" s="24"/>
      <c r="E296" s="5"/>
      <c r="F296" s="5"/>
      <c r="G296" s="5"/>
      <c r="H296" s="5"/>
      <c r="I296" s="24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</row>
    <row r="297" spans="1:24" ht="12.75" customHeight="1">
      <c r="A297" s="5"/>
      <c r="B297" s="5"/>
      <c r="C297" s="24"/>
      <c r="D297" s="24"/>
      <c r="E297" s="5"/>
      <c r="F297" s="5"/>
      <c r="G297" s="5"/>
      <c r="H297" s="5"/>
      <c r="I297" s="24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</row>
    <row r="298" spans="1:24" ht="12.75" customHeight="1">
      <c r="A298" s="5"/>
      <c r="B298" s="5"/>
      <c r="C298" s="24"/>
      <c r="D298" s="24"/>
      <c r="E298" s="5"/>
      <c r="F298" s="5"/>
      <c r="G298" s="5"/>
      <c r="H298" s="5"/>
      <c r="I298" s="24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</row>
    <row r="299" spans="1:24" ht="12.75" customHeight="1">
      <c r="A299" s="5"/>
      <c r="B299" s="5"/>
      <c r="C299" s="24"/>
      <c r="D299" s="24"/>
      <c r="E299" s="5"/>
      <c r="F299" s="5"/>
      <c r="G299" s="5"/>
      <c r="H299" s="5"/>
      <c r="I299" s="24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</row>
    <row r="300" spans="1:24" ht="12.75" customHeight="1">
      <c r="A300" s="5"/>
      <c r="B300" s="5"/>
      <c r="C300" s="24"/>
      <c r="D300" s="24"/>
      <c r="E300" s="5"/>
      <c r="F300" s="5"/>
      <c r="G300" s="5"/>
      <c r="H300" s="5"/>
      <c r="I300" s="24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</row>
    <row r="301" spans="1:24" ht="12.75" customHeight="1">
      <c r="A301" s="5"/>
      <c r="B301" s="5"/>
      <c r="C301" s="24"/>
      <c r="D301" s="24"/>
      <c r="E301" s="5"/>
      <c r="F301" s="5"/>
      <c r="G301" s="5"/>
      <c r="H301" s="5"/>
      <c r="I301" s="24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</row>
    <row r="302" spans="1:24" ht="12.75" customHeight="1">
      <c r="A302" s="5"/>
      <c r="B302" s="5"/>
      <c r="C302" s="24"/>
      <c r="D302" s="24"/>
      <c r="E302" s="5"/>
      <c r="F302" s="5"/>
      <c r="G302" s="5"/>
      <c r="H302" s="5"/>
      <c r="I302" s="24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</row>
    <row r="303" spans="1:24" ht="12.75" customHeight="1">
      <c r="A303" s="5"/>
      <c r="B303" s="5"/>
      <c r="C303" s="24"/>
      <c r="D303" s="24"/>
      <c r="E303" s="5"/>
      <c r="F303" s="5"/>
      <c r="G303" s="5"/>
      <c r="H303" s="5"/>
      <c r="I303" s="24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</row>
    <row r="304" spans="1:24" ht="12.75" customHeight="1">
      <c r="A304" s="5"/>
      <c r="B304" s="5"/>
      <c r="C304" s="24"/>
      <c r="D304" s="24"/>
      <c r="E304" s="5"/>
      <c r="F304" s="5"/>
      <c r="G304" s="5"/>
      <c r="H304" s="5"/>
      <c r="I304" s="24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</row>
    <row r="305" spans="1:24" ht="12.75" customHeight="1">
      <c r="A305" s="5"/>
      <c r="B305" s="5"/>
      <c r="C305" s="24"/>
      <c r="D305" s="24"/>
      <c r="E305" s="5"/>
      <c r="F305" s="5"/>
      <c r="G305" s="5"/>
      <c r="H305" s="5"/>
      <c r="I305" s="24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</row>
    <row r="306" spans="1:24" ht="12.75" customHeight="1">
      <c r="A306" s="5"/>
      <c r="B306" s="5"/>
      <c r="C306" s="24"/>
      <c r="D306" s="24"/>
      <c r="E306" s="5"/>
      <c r="F306" s="5"/>
      <c r="G306" s="5"/>
      <c r="H306" s="5"/>
      <c r="I306" s="24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</row>
    <row r="307" spans="1:24" ht="12.75" customHeight="1">
      <c r="A307" s="5"/>
      <c r="B307" s="5"/>
      <c r="C307" s="24"/>
      <c r="D307" s="24"/>
      <c r="E307" s="5"/>
      <c r="F307" s="5"/>
      <c r="G307" s="5"/>
      <c r="H307" s="5"/>
      <c r="I307" s="24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</row>
    <row r="308" spans="1:24" ht="12.75" customHeight="1">
      <c r="A308" s="5"/>
      <c r="B308" s="5"/>
      <c r="C308" s="24"/>
      <c r="D308" s="24"/>
      <c r="E308" s="5"/>
      <c r="F308" s="5"/>
      <c r="G308" s="5"/>
      <c r="H308" s="5"/>
      <c r="I308" s="24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</row>
    <row r="309" spans="1:24" ht="12.75" customHeight="1">
      <c r="A309" s="5"/>
      <c r="B309" s="5"/>
      <c r="C309" s="24"/>
      <c r="D309" s="24"/>
      <c r="E309" s="5"/>
      <c r="F309" s="5"/>
      <c r="G309" s="5"/>
      <c r="H309" s="5"/>
      <c r="I309" s="24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</row>
    <row r="310" spans="1:24" ht="12.75" customHeight="1">
      <c r="A310" s="5"/>
      <c r="B310" s="5"/>
      <c r="C310" s="24"/>
      <c r="D310" s="24"/>
      <c r="E310" s="5"/>
      <c r="F310" s="5"/>
      <c r="G310" s="5"/>
      <c r="H310" s="5"/>
      <c r="I310" s="24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</row>
    <row r="311" spans="1:24" ht="12.75" customHeight="1">
      <c r="A311" s="5"/>
      <c r="B311" s="5"/>
      <c r="C311" s="24"/>
      <c r="D311" s="24"/>
      <c r="E311" s="5"/>
      <c r="F311" s="5"/>
      <c r="G311" s="5"/>
      <c r="H311" s="5"/>
      <c r="I311" s="24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</row>
    <row r="312" spans="1:24" ht="12.75" customHeight="1">
      <c r="A312" s="5"/>
      <c r="B312" s="5"/>
      <c r="C312" s="24"/>
      <c r="D312" s="24"/>
      <c r="E312" s="5"/>
      <c r="F312" s="5"/>
      <c r="G312" s="5"/>
      <c r="H312" s="5"/>
      <c r="I312" s="24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</row>
    <row r="313" spans="1:24" ht="12.75" customHeight="1">
      <c r="A313" s="5"/>
      <c r="B313" s="5"/>
      <c r="C313" s="24"/>
      <c r="D313" s="24"/>
      <c r="E313" s="5"/>
      <c r="F313" s="5"/>
      <c r="G313" s="5"/>
      <c r="H313" s="5"/>
      <c r="I313" s="24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</row>
    <row r="314" spans="1:24" ht="12.75" customHeight="1">
      <c r="A314" s="5"/>
      <c r="B314" s="5"/>
      <c r="C314" s="24"/>
      <c r="D314" s="24"/>
      <c r="E314" s="5"/>
      <c r="F314" s="5"/>
      <c r="G314" s="5"/>
      <c r="H314" s="5"/>
      <c r="I314" s="24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</row>
    <row r="315" spans="1:24" ht="12.75" customHeight="1">
      <c r="A315" s="5"/>
      <c r="B315" s="5"/>
      <c r="C315" s="24"/>
      <c r="D315" s="24"/>
      <c r="E315" s="5"/>
      <c r="F315" s="5"/>
      <c r="G315" s="5"/>
      <c r="H315" s="5"/>
      <c r="I315" s="24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</row>
    <row r="316" spans="1:24" ht="12.75" customHeight="1">
      <c r="A316" s="5"/>
      <c r="B316" s="5"/>
      <c r="C316" s="24"/>
      <c r="D316" s="24"/>
      <c r="E316" s="5"/>
      <c r="F316" s="5"/>
      <c r="G316" s="5"/>
      <c r="H316" s="5"/>
      <c r="I316" s="24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</row>
    <row r="317" spans="1:24" ht="12.75" customHeight="1">
      <c r="A317" s="5"/>
      <c r="B317" s="5"/>
      <c r="C317" s="24"/>
      <c r="D317" s="24"/>
      <c r="E317" s="5"/>
      <c r="F317" s="5"/>
      <c r="G317" s="5"/>
      <c r="H317" s="5"/>
      <c r="I317" s="24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</row>
    <row r="318" spans="1:24" ht="12.75" customHeight="1">
      <c r="A318" s="5"/>
      <c r="B318" s="5"/>
      <c r="C318" s="24"/>
      <c r="D318" s="24"/>
      <c r="E318" s="5"/>
      <c r="F318" s="5"/>
      <c r="G318" s="5"/>
      <c r="H318" s="5"/>
      <c r="I318" s="24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</row>
    <row r="319" spans="1:24" ht="12.75" customHeight="1">
      <c r="A319" s="5"/>
      <c r="B319" s="5"/>
      <c r="C319" s="24"/>
      <c r="D319" s="24"/>
      <c r="E319" s="5"/>
      <c r="F319" s="5"/>
      <c r="G319" s="5"/>
      <c r="H319" s="5"/>
      <c r="I319" s="24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</row>
    <row r="320" spans="1:24" ht="12.75" customHeight="1">
      <c r="A320" s="5"/>
      <c r="B320" s="5"/>
      <c r="C320" s="24"/>
      <c r="D320" s="24"/>
      <c r="E320" s="5"/>
      <c r="F320" s="5"/>
      <c r="G320" s="5"/>
      <c r="H320" s="5"/>
      <c r="I320" s="24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</row>
    <row r="321" spans="1:24" ht="12.75" customHeight="1">
      <c r="A321" s="5"/>
      <c r="B321" s="5"/>
      <c r="C321" s="24"/>
      <c r="D321" s="24"/>
      <c r="E321" s="5"/>
      <c r="F321" s="5"/>
      <c r="G321" s="5"/>
      <c r="H321" s="5"/>
      <c r="I321" s="24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</row>
    <row r="322" spans="1:24" ht="12.75" customHeight="1">
      <c r="A322" s="5"/>
      <c r="B322" s="5"/>
      <c r="C322" s="24"/>
      <c r="D322" s="24"/>
      <c r="E322" s="5"/>
      <c r="F322" s="5"/>
      <c r="G322" s="5"/>
      <c r="H322" s="5"/>
      <c r="I322" s="24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</row>
    <row r="323" spans="1:24" ht="12.75" customHeight="1">
      <c r="A323" s="5"/>
      <c r="B323" s="5"/>
      <c r="C323" s="24"/>
      <c r="D323" s="24"/>
      <c r="E323" s="5"/>
      <c r="F323" s="5"/>
      <c r="G323" s="5"/>
      <c r="H323" s="5"/>
      <c r="I323" s="24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</row>
    <row r="324" spans="1:24" ht="12.75" customHeight="1">
      <c r="A324" s="5"/>
      <c r="B324" s="5"/>
      <c r="C324" s="24"/>
      <c r="D324" s="24"/>
      <c r="E324" s="5"/>
      <c r="F324" s="5"/>
      <c r="G324" s="5"/>
      <c r="H324" s="5"/>
      <c r="I324" s="24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</row>
    <row r="325" spans="1:24" ht="12.75" customHeight="1">
      <c r="A325" s="5"/>
      <c r="B325" s="5"/>
      <c r="C325" s="24"/>
      <c r="D325" s="24"/>
      <c r="E325" s="5"/>
      <c r="F325" s="5"/>
      <c r="G325" s="5"/>
      <c r="H325" s="5"/>
      <c r="I325" s="24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</row>
    <row r="326" spans="1:24" ht="12.75" customHeight="1">
      <c r="A326" s="5"/>
      <c r="B326" s="5"/>
      <c r="C326" s="24"/>
      <c r="D326" s="24"/>
      <c r="E326" s="5"/>
      <c r="F326" s="5"/>
      <c r="G326" s="5"/>
      <c r="H326" s="5"/>
      <c r="I326" s="24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</row>
    <row r="327" spans="1:24" ht="12.75" customHeight="1">
      <c r="A327" s="5"/>
      <c r="B327" s="5"/>
      <c r="C327" s="24"/>
      <c r="D327" s="24"/>
      <c r="E327" s="5"/>
      <c r="F327" s="5"/>
      <c r="G327" s="5"/>
      <c r="H327" s="5"/>
      <c r="I327" s="24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</row>
    <row r="328" spans="1:24" ht="12.75" customHeight="1">
      <c r="A328" s="5"/>
      <c r="B328" s="5"/>
      <c r="C328" s="24"/>
      <c r="D328" s="24"/>
      <c r="E328" s="5"/>
      <c r="F328" s="5"/>
      <c r="G328" s="5"/>
      <c r="H328" s="5"/>
      <c r="I328" s="24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</row>
    <row r="329" spans="1:24" ht="12.75" customHeight="1">
      <c r="A329" s="5"/>
      <c r="B329" s="5"/>
      <c r="C329" s="24"/>
      <c r="D329" s="24"/>
      <c r="E329" s="5"/>
      <c r="F329" s="5"/>
      <c r="G329" s="5"/>
      <c r="H329" s="5"/>
      <c r="I329" s="24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</row>
    <row r="330" spans="1:24" ht="12.75" customHeight="1">
      <c r="A330" s="5"/>
      <c r="B330" s="5"/>
      <c r="C330" s="24"/>
      <c r="D330" s="24"/>
      <c r="E330" s="5"/>
      <c r="F330" s="5"/>
      <c r="G330" s="5"/>
      <c r="H330" s="5"/>
      <c r="I330" s="24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</row>
    <row r="331" spans="1:24" ht="12.75" customHeight="1">
      <c r="A331" s="5"/>
      <c r="B331" s="5"/>
      <c r="C331" s="24"/>
      <c r="D331" s="24"/>
      <c r="E331" s="5"/>
      <c r="F331" s="5"/>
      <c r="G331" s="5"/>
      <c r="H331" s="5"/>
      <c r="I331" s="24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1:24" ht="12.75" customHeight="1">
      <c r="A332" s="5"/>
      <c r="B332" s="5"/>
      <c r="C332" s="24"/>
      <c r="D332" s="24"/>
      <c r="E332" s="5"/>
      <c r="F332" s="5"/>
      <c r="G332" s="5"/>
      <c r="H332" s="5"/>
      <c r="I332" s="24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1:24" ht="12.75" customHeight="1">
      <c r="A333" s="5"/>
      <c r="B333" s="5"/>
      <c r="C333" s="24"/>
      <c r="D333" s="24"/>
      <c r="E333" s="5"/>
      <c r="F333" s="5"/>
      <c r="G333" s="5"/>
      <c r="H333" s="5"/>
      <c r="I333" s="24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</row>
    <row r="334" spans="1:24" ht="12.75" customHeight="1">
      <c r="A334" s="5"/>
      <c r="B334" s="5"/>
      <c r="C334" s="24"/>
      <c r="D334" s="24"/>
      <c r="E334" s="5"/>
      <c r="F334" s="5"/>
      <c r="G334" s="5"/>
      <c r="H334" s="5"/>
      <c r="I334" s="24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</row>
    <row r="335" spans="1:24" ht="12.75" customHeight="1">
      <c r="A335" s="5"/>
      <c r="B335" s="5"/>
      <c r="C335" s="24"/>
      <c r="D335" s="24"/>
      <c r="E335" s="5"/>
      <c r="F335" s="5"/>
      <c r="G335" s="5"/>
      <c r="H335" s="5"/>
      <c r="I335" s="24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</row>
    <row r="336" spans="1:24" ht="12.75" customHeight="1">
      <c r="A336" s="5"/>
      <c r="B336" s="5"/>
      <c r="C336" s="24"/>
      <c r="D336" s="24"/>
      <c r="E336" s="5"/>
      <c r="F336" s="5"/>
      <c r="G336" s="5"/>
      <c r="H336" s="5"/>
      <c r="I336" s="24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</row>
    <row r="337" spans="1:24" ht="12.75" customHeight="1">
      <c r="A337" s="5"/>
      <c r="B337" s="5"/>
      <c r="C337" s="24"/>
      <c r="D337" s="24"/>
      <c r="E337" s="5"/>
      <c r="F337" s="5"/>
      <c r="G337" s="5"/>
      <c r="H337" s="5"/>
      <c r="I337" s="24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</row>
    <row r="338" spans="1:24" ht="12.75" customHeight="1">
      <c r="A338" s="5"/>
      <c r="B338" s="5"/>
      <c r="C338" s="24"/>
      <c r="D338" s="24"/>
      <c r="E338" s="5"/>
      <c r="F338" s="5"/>
      <c r="G338" s="5"/>
      <c r="H338" s="5"/>
      <c r="I338" s="24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</row>
    <row r="339" spans="1:24" ht="12.75" customHeight="1">
      <c r="A339" s="5"/>
      <c r="B339" s="5"/>
      <c r="C339" s="24"/>
      <c r="D339" s="24"/>
      <c r="E339" s="5"/>
      <c r="F339" s="5"/>
      <c r="G339" s="5"/>
      <c r="H339" s="5"/>
      <c r="I339" s="24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</row>
    <row r="340" spans="1:24" ht="12.75" customHeight="1">
      <c r="A340" s="5"/>
      <c r="B340" s="5"/>
      <c r="C340" s="24"/>
      <c r="D340" s="24"/>
      <c r="E340" s="5"/>
      <c r="F340" s="5"/>
      <c r="G340" s="5"/>
      <c r="H340" s="5"/>
      <c r="I340" s="24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</row>
    <row r="341" spans="1:24" ht="12.75" customHeight="1">
      <c r="A341" s="5"/>
      <c r="B341" s="5"/>
      <c r="C341" s="24"/>
      <c r="D341" s="24"/>
      <c r="E341" s="5"/>
      <c r="F341" s="5"/>
      <c r="G341" s="5"/>
      <c r="H341" s="5"/>
      <c r="I341" s="24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</row>
    <row r="342" spans="1:24" ht="12.75" customHeight="1">
      <c r="A342" s="5"/>
      <c r="B342" s="5"/>
      <c r="C342" s="24"/>
      <c r="D342" s="24"/>
      <c r="E342" s="5"/>
      <c r="F342" s="5"/>
      <c r="G342" s="5"/>
      <c r="H342" s="5"/>
      <c r="I342" s="24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</row>
    <row r="343" spans="1:24" ht="12.75" customHeight="1">
      <c r="A343" s="5"/>
      <c r="B343" s="5"/>
      <c r="C343" s="24"/>
      <c r="D343" s="24"/>
      <c r="E343" s="5"/>
      <c r="F343" s="5"/>
      <c r="G343" s="5"/>
      <c r="H343" s="5"/>
      <c r="I343" s="24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</row>
    <row r="344" spans="1:24" ht="12.75" customHeight="1">
      <c r="A344" s="5"/>
      <c r="B344" s="5"/>
      <c r="C344" s="24"/>
      <c r="D344" s="24"/>
      <c r="E344" s="5"/>
      <c r="F344" s="5"/>
      <c r="G344" s="5"/>
      <c r="H344" s="5"/>
      <c r="I344" s="24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</row>
    <row r="345" spans="1:24" ht="12.75" customHeight="1">
      <c r="A345" s="5"/>
      <c r="B345" s="5"/>
      <c r="C345" s="24"/>
      <c r="D345" s="24"/>
      <c r="E345" s="5"/>
      <c r="F345" s="5"/>
      <c r="G345" s="5"/>
      <c r="H345" s="5"/>
      <c r="I345" s="24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</row>
    <row r="346" spans="1:24" ht="12.75" customHeight="1">
      <c r="A346" s="5"/>
      <c r="B346" s="5"/>
      <c r="C346" s="24"/>
      <c r="D346" s="24"/>
      <c r="E346" s="5"/>
      <c r="F346" s="5"/>
      <c r="G346" s="5"/>
      <c r="H346" s="5"/>
      <c r="I346" s="24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</row>
    <row r="347" spans="1:24" ht="12.75" customHeight="1">
      <c r="A347" s="5"/>
      <c r="B347" s="5"/>
      <c r="C347" s="24"/>
      <c r="D347" s="24"/>
      <c r="E347" s="5"/>
      <c r="F347" s="5"/>
      <c r="G347" s="5"/>
      <c r="H347" s="5"/>
      <c r="I347" s="24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</row>
    <row r="348" spans="1:24" ht="12.75" customHeight="1">
      <c r="A348" s="5"/>
      <c r="B348" s="5"/>
      <c r="C348" s="24"/>
      <c r="D348" s="24"/>
      <c r="E348" s="5"/>
      <c r="F348" s="5"/>
      <c r="G348" s="5"/>
      <c r="H348" s="5"/>
      <c r="I348" s="24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</row>
    <row r="349" spans="1:24" ht="12.75" customHeight="1">
      <c r="A349" s="5"/>
      <c r="B349" s="5"/>
      <c r="C349" s="24"/>
      <c r="D349" s="24"/>
      <c r="E349" s="5"/>
      <c r="F349" s="5"/>
      <c r="G349" s="5"/>
      <c r="H349" s="5"/>
      <c r="I349" s="24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</row>
    <row r="350" spans="1:24" ht="12.75" customHeight="1">
      <c r="A350" s="5"/>
      <c r="B350" s="5"/>
      <c r="C350" s="24"/>
      <c r="D350" s="24"/>
      <c r="E350" s="5"/>
      <c r="F350" s="5"/>
      <c r="G350" s="5"/>
      <c r="H350" s="5"/>
      <c r="I350" s="24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</row>
    <row r="351" spans="1:24" ht="12.75" customHeight="1">
      <c r="A351" s="5"/>
      <c r="B351" s="5"/>
      <c r="C351" s="24"/>
      <c r="D351" s="24"/>
      <c r="E351" s="5"/>
      <c r="F351" s="5"/>
      <c r="G351" s="5"/>
      <c r="H351" s="5"/>
      <c r="I351" s="24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</row>
    <row r="352" spans="1:24" ht="12.75" customHeight="1">
      <c r="A352" s="5"/>
      <c r="B352" s="5"/>
      <c r="C352" s="24"/>
      <c r="D352" s="24"/>
      <c r="E352" s="5"/>
      <c r="F352" s="5"/>
      <c r="G352" s="5"/>
      <c r="H352" s="5"/>
      <c r="I352" s="24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</row>
    <row r="353" spans="1:24" ht="12.75" customHeight="1">
      <c r="A353" s="5"/>
      <c r="B353" s="5"/>
      <c r="C353" s="24"/>
      <c r="D353" s="24"/>
      <c r="E353" s="5"/>
      <c r="F353" s="5"/>
      <c r="G353" s="5"/>
      <c r="H353" s="5"/>
      <c r="I353" s="24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</row>
    <row r="354" spans="1:24" ht="12.75" customHeight="1">
      <c r="A354" s="5"/>
      <c r="B354" s="5"/>
      <c r="C354" s="24"/>
      <c r="D354" s="24"/>
      <c r="E354" s="5"/>
      <c r="F354" s="5"/>
      <c r="G354" s="5"/>
      <c r="H354" s="5"/>
      <c r="I354" s="24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</row>
    <row r="355" spans="1:24" ht="12.75" customHeight="1">
      <c r="A355" s="5"/>
      <c r="B355" s="5"/>
      <c r="C355" s="24"/>
      <c r="D355" s="24"/>
      <c r="E355" s="5"/>
      <c r="F355" s="5"/>
      <c r="G355" s="5"/>
      <c r="H355" s="5"/>
      <c r="I355" s="24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</row>
    <row r="356" spans="1:24" ht="12.75" customHeight="1">
      <c r="A356" s="5"/>
      <c r="B356" s="5"/>
      <c r="C356" s="24"/>
      <c r="D356" s="24"/>
      <c r="E356" s="5"/>
      <c r="F356" s="5"/>
      <c r="G356" s="5"/>
      <c r="H356" s="5"/>
      <c r="I356" s="24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</row>
    <row r="357" spans="1:24" ht="12.75" customHeight="1">
      <c r="A357" s="5"/>
      <c r="B357" s="5"/>
      <c r="C357" s="24"/>
      <c r="D357" s="24"/>
      <c r="E357" s="5"/>
      <c r="F357" s="5"/>
      <c r="G357" s="5"/>
      <c r="H357" s="5"/>
      <c r="I357" s="24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</row>
    <row r="358" spans="1:24" ht="12.75" customHeight="1">
      <c r="A358" s="5"/>
      <c r="B358" s="5"/>
      <c r="C358" s="24"/>
      <c r="D358" s="24"/>
      <c r="E358" s="5"/>
      <c r="F358" s="5"/>
      <c r="G358" s="5"/>
      <c r="H358" s="5"/>
      <c r="I358" s="24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</row>
    <row r="359" spans="1:24" ht="12.75" customHeight="1">
      <c r="A359" s="5"/>
      <c r="B359" s="5"/>
      <c r="C359" s="24"/>
      <c r="D359" s="24"/>
      <c r="E359" s="5"/>
      <c r="F359" s="5"/>
      <c r="G359" s="5"/>
      <c r="H359" s="5"/>
      <c r="I359" s="24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</row>
    <row r="360" spans="1:24" ht="12.75" customHeight="1">
      <c r="A360" s="5"/>
      <c r="B360" s="5"/>
      <c r="C360" s="24"/>
      <c r="D360" s="24"/>
      <c r="E360" s="5"/>
      <c r="F360" s="5"/>
      <c r="G360" s="5"/>
      <c r="H360" s="5"/>
      <c r="I360" s="24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</row>
    <row r="361" spans="1:24" ht="12.75" customHeight="1">
      <c r="A361" s="5"/>
      <c r="B361" s="5"/>
      <c r="C361" s="24"/>
      <c r="D361" s="24"/>
      <c r="E361" s="5"/>
      <c r="F361" s="5"/>
      <c r="G361" s="5"/>
      <c r="H361" s="5"/>
      <c r="I361" s="24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</row>
    <row r="362" spans="1:24" ht="12.75" customHeight="1">
      <c r="A362" s="5"/>
      <c r="B362" s="5"/>
      <c r="C362" s="24"/>
      <c r="D362" s="24"/>
      <c r="E362" s="5"/>
      <c r="F362" s="5"/>
      <c r="G362" s="5"/>
      <c r="H362" s="5"/>
      <c r="I362" s="24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1:24" ht="12.75" customHeight="1">
      <c r="A363" s="5"/>
      <c r="B363" s="5"/>
      <c r="C363" s="24"/>
      <c r="D363" s="24"/>
      <c r="E363" s="5"/>
      <c r="F363" s="5"/>
      <c r="G363" s="5"/>
      <c r="H363" s="5"/>
      <c r="I363" s="24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</row>
    <row r="364" spans="1:24" ht="12.75" customHeight="1">
      <c r="A364" s="5"/>
      <c r="B364" s="5"/>
      <c r="C364" s="24"/>
      <c r="D364" s="24"/>
      <c r="E364" s="5"/>
      <c r="F364" s="5"/>
      <c r="G364" s="5"/>
      <c r="H364" s="5"/>
      <c r="I364" s="24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</row>
    <row r="365" spans="1:24" ht="12.75" customHeight="1">
      <c r="A365" s="5"/>
      <c r="B365" s="5"/>
      <c r="C365" s="24"/>
      <c r="D365" s="24"/>
      <c r="E365" s="5"/>
      <c r="F365" s="5"/>
      <c r="G365" s="5"/>
      <c r="H365" s="5"/>
      <c r="I365" s="24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</row>
    <row r="366" spans="1:24" ht="12.75" customHeight="1">
      <c r="A366" s="5"/>
      <c r="B366" s="5"/>
      <c r="C366" s="24"/>
      <c r="D366" s="24"/>
      <c r="E366" s="5"/>
      <c r="F366" s="5"/>
      <c r="G366" s="5"/>
      <c r="H366" s="5"/>
      <c r="I366" s="24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</row>
    <row r="367" spans="1:24" ht="12.75" customHeight="1">
      <c r="A367" s="5"/>
      <c r="B367" s="5"/>
      <c r="C367" s="24"/>
      <c r="D367" s="24"/>
      <c r="E367" s="5"/>
      <c r="F367" s="5"/>
      <c r="G367" s="5"/>
      <c r="H367" s="5"/>
      <c r="I367" s="24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</row>
    <row r="368" spans="1:24" ht="12.75" customHeight="1">
      <c r="A368" s="5"/>
      <c r="B368" s="5"/>
      <c r="C368" s="24"/>
      <c r="D368" s="24"/>
      <c r="E368" s="5"/>
      <c r="F368" s="5"/>
      <c r="G368" s="5"/>
      <c r="H368" s="5"/>
      <c r="I368" s="24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</row>
    <row r="369" spans="1:24" ht="12.75" customHeight="1">
      <c r="A369" s="5"/>
      <c r="B369" s="5"/>
      <c r="C369" s="24"/>
      <c r="D369" s="24"/>
      <c r="E369" s="5"/>
      <c r="F369" s="5"/>
      <c r="G369" s="5"/>
      <c r="H369" s="5"/>
      <c r="I369" s="24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</row>
    <row r="370" spans="1:24" ht="12.75" customHeight="1">
      <c r="A370" s="5"/>
      <c r="B370" s="5"/>
      <c r="C370" s="24"/>
      <c r="D370" s="24"/>
      <c r="E370" s="5"/>
      <c r="F370" s="5"/>
      <c r="G370" s="5"/>
      <c r="H370" s="5"/>
      <c r="I370" s="24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</row>
    <row r="371" spans="1:24" ht="12.75" customHeight="1">
      <c r="A371" s="5"/>
      <c r="B371" s="5"/>
      <c r="C371" s="24"/>
      <c r="D371" s="24"/>
      <c r="E371" s="5"/>
      <c r="F371" s="5"/>
      <c r="G371" s="5"/>
      <c r="H371" s="5"/>
      <c r="I371" s="24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</row>
    <row r="372" spans="1:24" ht="12.75" customHeight="1">
      <c r="A372" s="5"/>
      <c r="B372" s="5"/>
      <c r="C372" s="24"/>
      <c r="D372" s="24"/>
      <c r="E372" s="5"/>
      <c r="F372" s="5"/>
      <c r="G372" s="5"/>
      <c r="H372" s="5"/>
      <c r="I372" s="24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</row>
    <row r="373" spans="1:24" ht="12.75" customHeight="1">
      <c r="A373" s="5"/>
      <c r="B373" s="5"/>
      <c r="C373" s="24"/>
      <c r="D373" s="24"/>
      <c r="E373" s="5"/>
      <c r="F373" s="5"/>
      <c r="G373" s="5"/>
      <c r="H373" s="5"/>
      <c r="I373" s="24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</row>
    <row r="374" spans="1:24" ht="12.75" customHeight="1">
      <c r="A374" s="5"/>
      <c r="B374" s="5"/>
      <c r="C374" s="24"/>
      <c r="D374" s="24"/>
      <c r="E374" s="5"/>
      <c r="F374" s="5"/>
      <c r="G374" s="5"/>
      <c r="H374" s="5"/>
      <c r="I374" s="24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</row>
    <row r="375" spans="1:24" ht="12.75" customHeight="1">
      <c r="A375" s="5"/>
      <c r="B375" s="5"/>
      <c r="C375" s="24"/>
      <c r="D375" s="24"/>
      <c r="E375" s="5"/>
      <c r="F375" s="5"/>
      <c r="G375" s="5"/>
      <c r="H375" s="5"/>
      <c r="I375" s="24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</row>
    <row r="376" spans="1:24" ht="12.75" customHeight="1">
      <c r="A376" s="5"/>
      <c r="B376" s="5"/>
      <c r="C376" s="24"/>
      <c r="D376" s="24"/>
      <c r="E376" s="5"/>
      <c r="F376" s="5"/>
      <c r="G376" s="5"/>
      <c r="H376" s="5"/>
      <c r="I376" s="24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</row>
    <row r="377" spans="1:24" ht="12.75" customHeight="1">
      <c r="A377" s="5"/>
      <c r="B377" s="5"/>
      <c r="C377" s="24"/>
      <c r="D377" s="24"/>
      <c r="E377" s="5"/>
      <c r="F377" s="5"/>
      <c r="G377" s="5"/>
      <c r="H377" s="5"/>
      <c r="I377" s="24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</row>
    <row r="378" spans="1:24" ht="12.75" customHeight="1">
      <c r="A378" s="5"/>
      <c r="B378" s="5"/>
      <c r="C378" s="24"/>
      <c r="D378" s="24"/>
      <c r="E378" s="5"/>
      <c r="F378" s="5"/>
      <c r="G378" s="5"/>
      <c r="H378" s="5"/>
      <c r="I378" s="24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</row>
    <row r="379" spans="1:24" ht="12.75" customHeight="1">
      <c r="A379" s="5"/>
      <c r="B379" s="5"/>
      <c r="C379" s="24"/>
      <c r="D379" s="24"/>
      <c r="E379" s="5"/>
      <c r="F379" s="5"/>
      <c r="G379" s="5"/>
      <c r="H379" s="5"/>
      <c r="I379" s="24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</row>
    <row r="380" spans="1:24" ht="12.75" customHeight="1">
      <c r="A380" s="5"/>
      <c r="B380" s="5"/>
      <c r="C380" s="24"/>
      <c r="D380" s="24"/>
      <c r="E380" s="5"/>
      <c r="F380" s="5"/>
      <c r="G380" s="5"/>
      <c r="H380" s="5"/>
      <c r="I380" s="24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</row>
    <row r="381" spans="1:24" ht="12.75" customHeight="1">
      <c r="A381" s="5"/>
      <c r="B381" s="5"/>
      <c r="C381" s="24"/>
      <c r="D381" s="24"/>
      <c r="E381" s="5"/>
      <c r="F381" s="5"/>
      <c r="G381" s="5"/>
      <c r="H381" s="5"/>
      <c r="I381" s="24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</row>
    <row r="382" spans="1:24" ht="12.75" customHeight="1">
      <c r="A382" s="5"/>
      <c r="B382" s="5"/>
      <c r="C382" s="24"/>
      <c r="D382" s="24"/>
      <c r="E382" s="5"/>
      <c r="F382" s="5"/>
      <c r="G382" s="5"/>
      <c r="H382" s="5"/>
      <c r="I382" s="24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</row>
    <row r="383" spans="1:24" ht="12.75" customHeight="1">
      <c r="A383" s="5"/>
      <c r="B383" s="5"/>
      <c r="C383" s="24"/>
      <c r="D383" s="24"/>
      <c r="E383" s="5"/>
      <c r="F383" s="5"/>
      <c r="G383" s="5"/>
      <c r="H383" s="5"/>
      <c r="I383" s="24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</row>
    <row r="384" spans="1:24" ht="12.75" customHeight="1">
      <c r="A384" s="5"/>
      <c r="B384" s="5"/>
      <c r="C384" s="24"/>
      <c r="D384" s="24"/>
      <c r="E384" s="5"/>
      <c r="F384" s="5"/>
      <c r="G384" s="5"/>
      <c r="H384" s="5"/>
      <c r="I384" s="24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</row>
    <row r="385" spans="1:24" ht="12.75" customHeight="1">
      <c r="A385" s="5"/>
      <c r="B385" s="5"/>
      <c r="C385" s="24"/>
      <c r="D385" s="24"/>
      <c r="E385" s="5"/>
      <c r="F385" s="5"/>
      <c r="G385" s="5"/>
      <c r="H385" s="5"/>
      <c r="I385" s="24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</row>
    <row r="386" spans="1:24" ht="12.75" customHeight="1">
      <c r="A386" s="5"/>
      <c r="B386" s="5"/>
      <c r="C386" s="24"/>
      <c r="D386" s="24"/>
      <c r="E386" s="5"/>
      <c r="F386" s="5"/>
      <c r="G386" s="5"/>
      <c r="H386" s="5"/>
      <c r="I386" s="24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</row>
    <row r="387" spans="1:24" ht="12.75" customHeight="1">
      <c r="A387" s="5"/>
      <c r="B387" s="5"/>
      <c r="C387" s="24"/>
      <c r="D387" s="24"/>
      <c r="E387" s="5"/>
      <c r="F387" s="5"/>
      <c r="G387" s="5"/>
      <c r="H387" s="5"/>
      <c r="I387" s="24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</row>
    <row r="388" spans="1:24" ht="12.75" customHeight="1">
      <c r="A388" s="5"/>
      <c r="B388" s="5"/>
      <c r="C388" s="24"/>
      <c r="D388" s="24"/>
      <c r="E388" s="5"/>
      <c r="F388" s="5"/>
      <c r="G388" s="5"/>
      <c r="H388" s="5"/>
      <c r="I388" s="24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</row>
    <row r="389" spans="1:24" ht="12.75" customHeight="1">
      <c r="A389" s="5"/>
      <c r="B389" s="5"/>
      <c r="C389" s="24"/>
      <c r="D389" s="24"/>
      <c r="E389" s="5"/>
      <c r="F389" s="5"/>
      <c r="G389" s="5"/>
      <c r="H389" s="5"/>
      <c r="I389" s="24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</row>
    <row r="390" spans="1:24" ht="12.75" customHeight="1">
      <c r="A390" s="5"/>
      <c r="B390" s="5"/>
      <c r="C390" s="24"/>
      <c r="D390" s="24"/>
      <c r="E390" s="5"/>
      <c r="F390" s="5"/>
      <c r="G390" s="5"/>
      <c r="H390" s="5"/>
      <c r="I390" s="24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</row>
    <row r="391" spans="1:24" ht="12.75" customHeight="1">
      <c r="A391" s="5"/>
      <c r="B391" s="5"/>
      <c r="C391" s="24"/>
      <c r="D391" s="24"/>
      <c r="E391" s="5"/>
      <c r="F391" s="5"/>
      <c r="G391" s="5"/>
      <c r="H391" s="5"/>
      <c r="I391" s="24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</row>
    <row r="392" spans="1:24" ht="12.75" customHeight="1">
      <c r="A392" s="5"/>
      <c r="B392" s="5"/>
      <c r="C392" s="24"/>
      <c r="D392" s="24"/>
      <c r="E392" s="5"/>
      <c r="F392" s="5"/>
      <c r="G392" s="5"/>
      <c r="H392" s="5"/>
      <c r="I392" s="24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</row>
    <row r="393" spans="1:24" ht="12.75" customHeight="1">
      <c r="A393" s="5"/>
      <c r="B393" s="5"/>
      <c r="C393" s="24"/>
      <c r="D393" s="24"/>
      <c r="E393" s="5"/>
      <c r="F393" s="5"/>
      <c r="G393" s="5"/>
      <c r="H393" s="5"/>
      <c r="I393" s="24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</row>
    <row r="394" spans="1:24" ht="12.75" customHeight="1">
      <c r="A394" s="5"/>
      <c r="B394" s="5"/>
      <c r="C394" s="24"/>
      <c r="D394" s="24"/>
      <c r="E394" s="5"/>
      <c r="F394" s="5"/>
      <c r="G394" s="5"/>
      <c r="H394" s="5"/>
      <c r="I394" s="24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1:24" ht="12.75" customHeight="1">
      <c r="A395" s="5"/>
      <c r="B395" s="5"/>
      <c r="C395" s="24"/>
      <c r="D395" s="24"/>
      <c r="E395" s="5"/>
      <c r="F395" s="5"/>
      <c r="G395" s="5"/>
      <c r="H395" s="5"/>
      <c r="I395" s="24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</row>
    <row r="396" spans="1:24" ht="12.75" customHeight="1">
      <c r="A396" s="5"/>
      <c r="B396" s="5"/>
      <c r="C396" s="24"/>
      <c r="D396" s="24"/>
      <c r="E396" s="5"/>
      <c r="F396" s="5"/>
      <c r="G396" s="5"/>
      <c r="H396" s="5"/>
      <c r="I396" s="24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</row>
    <row r="397" spans="1:24" ht="12.75" customHeight="1">
      <c r="A397" s="5"/>
      <c r="B397" s="5"/>
      <c r="C397" s="24"/>
      <c r="D397" s="24"/>
      <c r="E397" s="5"/>
      <c r="F397" s="5"/>
      <c r="G397" s="5"/>
      <c r="H397" s="5"/>
      <c r="I397" s="24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</row>
    <row r="398" spans="1:24" ht="12.75" customHeight="1">
      <c r="A398" s="5"/>
      <c r="B398" s="5"/>
      <c r="C398" s="24"/>
      <c r="D398" s="24"/>
      <c r="E398" s="5"/>
      <c r="F398" s="5"/>
      <c r="G398" s="5"/>
      <c r="H398" s="5"/>
      <c r="I398" s="24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1:24" ht="12.75" customHeight="1">
      <c r="A399" s="5"/>
      <c r="B399" s="5"/>
      <c r="C399" s="24"/>
      <c r="D399" s="24"/>
      <c r="E399" s="5"/>
      <c r="F399" s="5"/>
      <c r="G399" s="5"/>
      <c r="H399" s="5"/>
      <c r="I399" s="24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</row>
    <row r="400" spans="1:24" ht="12.75" customHeight="1">
      <c r="A400" s="5"/>
      <c r="B400" s="5"/>
      <c r="C400" s="24"/>
      <c r="D400" s="24"/>
      <c r="E400" s="5"/>
      <c r="F400" s="5"/>
      <c r="G400" s="5"/>
      <c r="H400" s="5"/>
      <c r="I400" s="24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</row>
    <row r="401" spans="1:24" ht="12.75" customHeight="1">
      <c r="A401" s="5"/>
      <c r="B401" s="5"/>
      <c r="C401" s="24"/>
      <c r="D401" s="24"/>
      <c r="E401" s="5"/>
      <c r="F401" s="5"/>
      <c r="G401" s="5"/>
      <c r="H401" s="5"/>
      <c r="I401" s="24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</row>
    <row r="402" spans="1:24" ht="12.75" customHeight="1">
      <c r="A402" s="5"/>
      <c r="B402" s="5"/>
      <c r="C402" s="24"/>
      <c r="D402" s="24"/>
      <c r="E402" s="5"/>
      <c r="F402" s="5"/>
      <c r="G402" s="5"/>
      <c r="H402" s="5"/>
      <c r="I402" s="24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</row>
    <row r="403" spans="1:24" ht="12.75" customHeight="1">
      <c r="A403" s="5"/>
      <c r="B403" s="5"/>
      <c r="C403" s="24"/>
      <c r="D403" s="24"/>
      <c r="E403" s="5"/>
      <c r="F403" s="5"/>
      <c r="G403" s="5"/>
      <c r="H403" s="5"/>
      <c r="I403" s="24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</row>
    <row r="404" spans="1:24" ht="12.75" customHeight="1">
      <c r="A404" s="5"/>
      <c r="B404" s="5"/>
      <c r="C404" s="24"/>
      <c r="D404" s="24"/>
      <c r="E404" s="5"/>
      <c r="F404" s="5"/>
      <c r="G404" s="5"/>
      <c r="H404" s="5"/>
      <c r="I404" s="24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</row>
    <row r="405" spans="1:24" ht="12.75" customHeight="1">
      <c r="A405" s="5"/>
      <c r="B405" s="5"/>
      <c r="C405" s="24"/>
      <c r="D405" s="24"/>
      <c r="E405" s="5"/>
      <c r="F405" s="5"/>
      <c r="G405" s="5"/>
      <c r="H405" s="5"/>
      <c r="I405" s="24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</row>
    <row r="406" spans="1:24" ht="12.75" customHeight="1">
      <c r="A406" s="5"/>
      <c r="B406" s="5"/>
      <c r="C406" s="24"/>
      <c r="D406" s="24"/>
      <c r="E406" s="5"/>
      <c r="F406" s="5"/>
      <c r="G406" s="5"/>
      <c r="H406" s="5"/>
      <c r="I406" s="24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1:24" ht="12.75" customHeight="1">
      <c r="A407" s="5"/>
      <c r="B407" s="5"/>
      <c r="C407" s="24"/>
      <c r="D407" s="24"/>
      <c r="E407" s="5"/>
      <c r="F407" s="5"/>
      <c r="G407" s="5"/>
      <c r="H407" s="5"/>
      <c r="I407" s="24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</row>
    <row r="408" spans="1:24" ht="12.75" customHeight="1">
      <c r="A408" s="5"/>
      <c r="B408" s="5"/>
      <c r="C408" s="24"/>
      <c r="D408" s="24"/>
      <c r="E408" s="5"/>
      <c r="F408" s="5"/>
      <c r="G408" s="5"/>
      <c r="H408" s="5"/>
      <c r="I408" s="24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</row>
    <row r="409" spans="1:24" ht="12.75" customHeight="1">
      <c r="A409" s="5"/>
      <c r="B409" s="5"/>
      <c r="C409" s="24"/>
      <c r="D409" s="24"/>
      <c r="E409" s="5"/>
      <c r="F409" s="5"/>
      <c r="G409" s="5"/>
      <c r="H409" s="5"/>
      <c r="I409" s="24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</row>
    <row r="410" spans="1:24" ht="12.75" customHeight="1">
      <c r="A410" s="5"/>
      <c r="B410" s="5"/>
      <c r="C410" s="24"/>
      <c r="D410" s="24"/>
      <c r="E410" s="5"/>
      <c r="F410" s="5"/>
      <c r="G410" s="5"/>
      <c r="H410" s="5"/>
      <c r="I410" s="24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</row>
    <row r="411" spans="1:24" ht="12.75" customHeight="1">
      <c r="A411" s="5"/>
      <c r="B411" s="5"/>
      <c r="C411" s="24"/>
      <c r="D411" s="24"/>
      <c r="E411" s="5"/>
      <c r="F411" s="5"/>
      <c r="G411" s="5"/>
      <c r="H411" s="5"/>
      <c r="I411" s="24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</row>
    <row r="412" spans="1:24" ht="12.75" customHeight="1">
      <c r="A412" s="5"/>
      <c r="B412" s="5"/>
      <c r="C412" s="24"/>
      <c r="D412" s="24"/>
      <c r="E412" s="5"/>
      <c r="F412" s="5"/>
      <c r="G412" s="5"/>
      <c r="H412" s="5"/>
      <c r="I412" s="24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</row>
    <row r="413" spans="1:24" ht="12.75" customHeight="1">
      <c r="A413" s="5"/>
      <c r="B413" s="5"/>
      <c r="C413" s="24"/>
      <c r="D413" s="24"/>
      <c r="E413" s="5"/>
      <c r="F413" s="5"/>
      <c r="G413" s="5"/>
      <c r="H413" s="5"/>
      <c r="I413" s="24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</row>
    <row r="414" spans="1:24" ht="12.75" customHeight="1">
      <c r="A414" s="5"/>
      <c r="B414" s="5"/>
      <c r="C414" s="24"/>
      <c r="D414" s="24"/>
      <c r="E414" s="5"/>
      <c r="F414" s="5"/>
      <c r="G414" s="5"/>
      <c r="H414" s="5"/>
      <c r="I414" s="24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</row>
    <row r="415" spans="1:24" ht="12.75" customHeight="1">
      <c r="A415" s="5"/>
      <c r="B415" s="5"/>
      <c r="C415" s="24"/>
      <c r="D415" s="24"/>
      <c r="E415" s="5"/>
      <c r="F415" s="5"/>
      <c r="G415" s="5"/>
      <c r="H415" s="5"/>
      <c r="I415" s="24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</row>
    <row r="416" spans="1:24" ht="12.75" customHeight="1">
      <c r="A416" s="5"/>
      <c r="B416" s="5"/>
      <c r="C416" s="24"/>
      <c r="D416" s="24"/>
      <c r="E416" s="5"/>
      <c r="F416" s="5"/>
      <c r="G416" s="5"/>
      <c r="H416" s="5"/>
      <c r="I416" s="24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</row>
    <row r="417" spans="1:24" ht="12.75" customHeight="1">
      <c r="A417" s="5"/>
      <c r="B417" s="5"/>
      <c r="C417" s="24"/>
      <c r="D417" s="24"/>
      <c r="E417" s="5"/>
      <c r="F417" s="5"/>
      <c r="G417" s="5"/>
      <c r="H417" s="5"/>
      <c r="I417" s="24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</row>
    <row r="418" spans="1:24" ht="12.75" customHeight="1">
      <c r="A418" s="5"/>
      <c r="B418" s="5"/>
      <c r="C418" s="24"/>
      <c r="D418" s="24"/>
      <c r="E418" s="5"/>
      <c r="F418" s="5"/>
      <c r="G418" s="5"/>
      <c r="H418" s="5"/>
      <c r="I418" s="24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</row>
    <row r="419" spans="1:24" ht="12.75" customHeight="1">
      <c r="A419" s="5"/>
      <c r="B419" s="5"/>
      <c r="C419" s="24"/>
      <c r="D419" s="24"/>
      <c r="E419" s="5"/>
      <c r="F419" s="5"/>
      <c r="G419" s="5"/>
      <c r="H419" s="5"/>
      <c r="I419" s="24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</row>
    <row r="420" spans="1:24" ht="12.75" customHeight="1">
      <c r="A420" s="5"/>
      <c r="B420" s="5"/>
      <c r="C420" s="24"/>
      <c r="D420" s="24"/>
      <c r="E420" s="5"/>
      <c r="F420" s="5"/>
      <c r="G420" s="5"/>
      <c r="H420" s="5"/>
      <c r="I420" s="24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</row>
    <row r="421" spans="1:24" ht="12.75" customHeight="1">
      <c r="A421" s="5"/>
      <c r="B421" s="5"/>
      <c r="C421" s="24"/>
      <c r="D421" s="24"/>
      <c r="E421" s="5"/>
      <c r="F421" s="5"/>
      <c r="G421" s="5"/>
      <c r="H421" s="5"/>
      <c r="I421" s="24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</row>
    <row r="422" spans="1:24" ht="12.75" customHeight="1">
      <c r="A422" s="5"/>
      <c r="B422" s="5"/>
      <c r="C422" s="24"/>
      <c r="D422" s="24"/>
      <c r="E422" s="5"/>
      <c r="F422" s="5"/>
      <c r="G422" s="5"/>
      <c r="H422" s="5"/>
      <c r="I422" s="24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</row>
    <row r="423" spans="1:24" ht="12.75" customHeight="1">
      <c r="A423" s="5"/>
      <c r="B423" s="5"/>
      <c r="C423" s="24"/>
      <c r="D423" s="24"/>
      <c r="E423" s="5"/>
      <c r="F423" s="5"/>
      <c r="G423" s="5"/>
      <c r="H423" s="5"/>
      <c r="I423" s="24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</row>
    <row r="424" spans="1:24" ht="12.75" customHeight="1">
      <c r="A424" s="5"/>
      <c r="B424" s="5"/>
      <c r="C424" s="24"/>
      <c r="D424" s="24"/>
      <c r="E424" s="5"/>
      <c r="F424" s="5"/>
      <c r="G424" s="5"/>
      <c r="H424" s="5"/>
      <c r="I424" s="24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</row>
    <row r="425" spans="1:24" ht="12.75" customHeight="1">
      <c r="A425" s="5"/>
      <c r="B425" s="5"/>
      <c r="C425" s="24"/>
      <c r="D425" s="24"/>
      <c r="E425" s="5"/>
      <c r="F425" s="5"/>
      <c r="G425" s="5"/>
      <c r="H425" s="5"/>
      <c r="I425" s="24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</row>
    <row r="426" spans="1:24" ht="12.75" customHeight="1">
      <c r="A426" s="5"/>
      <c r="B426" s="5"/>
      <c r="C426" s="24"/>
      <c r="D426" s="24"/>
      <c r="E426" s="5"/>
      <c r="F426" s="5"/>
      <c r="G426" s="5"/>
      <c r="H426" s="5"/>
      <c r="I426" s="24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</row>
    <row r="427" spans="1:24" ht="12.75" customHeight="1">
      <c r="A427" s="5"/>
      <c r="B427" s="5"/>
      <c r="C427" s="24"/>
      <c r="D427" s="24"/>
      <c r="E427" s="5"/>
      <c r="F427" s="5"/>
      <c r="G427" s="5"/>
      <c r="H427" s="5"/>
      <c r="I427" s="24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</row>
    <row r="428" spans="1:24" ht="12.75" customHeight="1">
      <c r="A428" s="5"/>
      <c r="B428" s="5"/>
      <c r="C428" s="24"/>
      <c r="D428" s="24"/>
      <c r="E428" s="5"/>
      <c r="F428" s="5"/>
      <c r="G428" s="5"/>
      <c r="H428" s="5"/>
      <c r="I428" s="24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</row>
    <row r="429" spans="1:24" ht="12.75" customHeight="1">
      <c r="A429" s="5"/>
      <c r="B429" s="5"/>
      <c r="C429" s="24"/>
      <c r="D429" s="24"/>
      <c r="E429" s="5"/>
      <c r="F429" s="5"/>
      <c r="G429" s="5"/>
      <c r="H429" s="5"/>
      <c r="I429" s="24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</row>
    <row r="430" spans="1:24" ht="12.75" customHeight="1">
      <c r="A430" s="5"/>
      <c r="B430" s="5"/>
      <c r="C430" s="24"/>
      <c r="D430" s="24"/>
      <c r="E430" s="5"/>
      <c r="F430" s="5"/>
      <c r="G430" s="5"/>
      <c r="H430" s="5"/>
      <c r="I430" s="24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</row>
    <row r="431" spans="1:24" ht="12.75" customHeight="1">
      <c r="A431" s="5"/>
      <c r="B431" s="5"/>
      <c r="C431" s="24"/>
      <c r="D431" s="24"/>
      <c r="E431" s="5"/>
      <c r="F431" s="5"/>
      <c r="G431" s="5"/>
      <c r="H431" s="5"/>
      <c r="I431" s="24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</row>
    <row r="432" spans="1:24" ht="12.75" customHeight="1">
      <c r="A432" s="5"/>
      <c r="B432" s="5"/>
      <c r="C432" s="24"/>
      <c r="D432" s="24"/>
      <c r="E432" s="5"/>
      <c r="F432" s="5"/>
      <c r="G432" s="5"/>
      <c r="H432" s="5"/>
      <c r="I432" s="24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1:24" ht="12.75" customHeight="1">
      <c r="A433" s="5"/>
      <c r="B433" s="5"/>
      <c r="C433" s="24"/>
      <c r="D433" s="24"/>
      <c r="E433" s="5"/>
      <c r="F433" s="5"/>
      <c r="G433" s="5"/>
      <c r="H433" s="5"/>
      <c r="I433" s="24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1:24" ht="12.75" customHeight="1">
      <c r="A434" s="5"/>
      <c r="B434" s="5"/>
      <c r="C434" s="24"/>
      <c r="D434" s="24"/>
      <c r="E434" s="5"/>
      <c r="F434" s="5"/>
      <c r="G434" s="5"/>
      <c r="H434" s="5"/>
      <c r="I434" s="24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</row>
    <row r="435" spans="1:24" ht="12.75" customHeight="1">
      <c r="A435" s="5"/>
      <c r="B435" s="5"/>
      <c r="C435" s="24"/>
      <c r="D435" s="24"/>
      <c r="E435" s="5"/>
      <c r="F435" s="5"/>
      <c r="G435" s="5"/>
      <c r="H435" s="5"/>
      <c r="I435" s="24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1:24" ht="12.75" customHeight="1">
      <c r="A436" s="5"/>
      <c r="B436" s="5"/>
      <c r="C436" s="24"/>
      <c r="D436" s="24"/>
      <c r="E436" s="5"/>
      <c r="F436" s="5"/>
      <c r="G436" s="5"/>
      <c r="H436" s="5"/>
      <c r="I436" s="24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</row>
    <row r="437" spans="1:24" ht="12.75" customHeight="1">
      <c r="A437" s="5"/>
      <c r="B437" s="5"/>
      <c r="C437" s="24"/>
      <c r="D437" s="24"/>
      <c r="E437" s="5"/>
      <c r="F437" s="5"/>
      <c r="G437" s="5"/>
      <c r="H437" s="5"/>
      <c r="I437" s="24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</row>
    <row r="438" spans="1:24" ht="12.75" customHeight="1">
      <c r="A438" s="5"/>
      <c r="B438" s="5"/>
      <c r="C438" s="24"/>
      <c r="D438" s="24"/>
      <c r="E438" s="5"/>
      <c r="F438" s="5"/>
      <c r="G438" s="5"/>
      <c r="H438" s="5"/>
      <c r="I438" s="24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</row>
    <row r="439" spans="1:24" ht="12.75" customHeight="1">
      <c r="A439" s="5"/>
      <c r="B439" s="5"/>
      <c r="C439" s="24"/>
      <c r="D439" s="24"/>
      <c r="E439" s="5"/>
      <c r="F439" s="5"/>
      <c r="G439" s="5"/>
      <c r="H439" s="5"/>
      <c r="I439" s="24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</row>
    <row r="440" spans="1:24" ht="12.75" customHeight="1">
      <c r="A440" s="5"/>
      <c r="B440" s="5"/>
      <c r="C440" s="24"/>
      <c r="D440" s="24"/>
      <c r="E440" s="5"/>
      <c r="F440" s="5"/>
      <c r="G440" s="5"/>
      <c r="H440" s="5"/>
      <c r="I440" s="24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</row>
    <row r="441" spans="1:24" ht="12.75" customHeight="1">
      <c r="A441" s="5"/>
      <c r="B441" s="5"/>
      <c r="C441" s="24"/>
      <c r="D441" s="24"/>
      <c r="E441" s="5"/>
      <c r="F441" s="5"/>
      <c r="G441" s="5"/>
      <c r="H441" s="5"/>
      <c r="I441" s="24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</row>
    <row r="442" spans="1:24" ht="12.75" customHeight="1">
      <c r="A442" s="5"/>
      <c r="B442" s="5"/>
      <c r="C442" s="24"/>
      <c r="D442" s="24"/>
      <c r="E442" s="5"/>
      <c r="F442" s="5"/>
      <c r="G442" s="5"/>
      <c r="H442" s="5"/>
      <c r="I442" s="24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</row>
    <row r="443" spans="1:24" ht="12.75" customHeight="1">
      <c r="A443" s="5"/>
      <c r="B443" s="5"/>
      <c r="C443" s="24"/>
      <c r="D443" s="24"/>
      <c r="E443" s="5"/>
      <c r="F443" s="5"/>
      <c r="G443" s="5"/>
      <c r="H443" s="5"/>
      <c r="I443" s="24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</row>
    <row r="444" spans="1:24" ht="12.75" customHeight="1">
      <c r="A444" s="5"/>
      <c r="B444" s="5"/>
      <c r="C444" s="24"/>
      <c r="D444" s="24"/>
      <c r="E444" s="5"/>
      <c r="F444" s="5"/>
      <c r="G444" s="5"/>
      <c r="H444" s="5"/>
      <c r="I444" s="24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</row>
    <row r="445" spans="1:24" ht="12.75" customHeight="1">
      <c r="A445" s="5"/>
      <c r="B445" s="5"/>
      <c r="C445" s="24"/>
      <c r="D445" s="24"/>
      <c r="E445" s="5"/>
      <c r="F445" s="5"/>
      <c r="G445" s="5"/>
      <c r="H445" s="5"/>
      <c r="I445" s="24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</row>
    <row r="446" spans="1:24" ht="12.75" customHeight="1">
      <c r="A446" s="5"/>
      <c r="B446" s="5"/>
      <c r="C446" s="24"/>
      <c r="D446" s="24"/>
      <c r="E446" s="5"/>
      <c r="F446" s="5"/>
      <c r="G446" s="5"/>
      <c r="H446" s="5"/>
      <c r="I446" s="24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</row>
    <row r="447" spans="1:24" ht="12.75" customHeight="1">
      <c r="A447" s="5"/>
      <c r="B447" s="5"/>
      <c r="C447" s="24"/>
      <c r="D447" s="24"/>
      <c r="E447" s="5"/>
      <c r="F447" s="5"/>
      <c r="G447" s="5"/>
      <c r="H447" s="5"/>
      <c r="I447" s="24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</row>
    <row r="448" spans="1:24" ht="12.75" customHeight="1">
      <c r="A448" s="5"/>
      <c r="B448" s="5"/>
      <c r="C448" s="24"/>
      <c r="D448" s="24"/>
      <c r="E448" s="5"/>
      <c r="F448" s="5"/>
      <c r="G448" s="5"/>
      <c r="H448" s="5"/>
      <c r="I448" s="24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</row>
    <row r="449" spans="1:24" ht="12.75" customHeight="1">
      <c r="A449" s="5"/>
      <c r="B449" s="5"/>
      <c r="C449" s="24"/>
      <c r="D449" s="24"/>
      <c r="E449" s="5"/>
      <c r="F449" s="5"/>
      <c r="G449" s="5"/>
      <c r="H449" s="5"/>
      <c r="I449" s="24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</row>
    <row r="450" spans="1:24" ht="12.75" customHeight="1">
      <c r="A450" s="5"/>
      <c r="B450" s="5"/>
      <c r="C450" s="24"/>
      <c r="D450" s="24"/>
      <c r="E450" s="5"/>
      <c r="F450" s="5"/>
      <c r="G450" s="5"/>
      <c r="H450" s="5"/>
      <c r="I450" s="24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</row>
    <row r="451" spans="1:24" ht="12.75" customHeight="1">
      <c r="A451" s="5"/>
      <c r="B451" s="5"/>
      <c r="C451" s="24"/>
      <c r="D451" s="24"/>
      <c r="E451" s="5"/>
      <c r="F451" s="5"/>
      <c r="G451" s="5"/>
      <c r="H451" s="5"/>
      <c r="I451" s="24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</row>
    <row r="452" spans="1:24" ht="12.75" customHeight="1">
      <c r="A452" s="5"/>
      <c r="B452" s="5"/>
      <c r="C452" s="24"/>
      <c r="D452" s="24"/>
      <c r="E452" s="5"/>
      <c r="F452" s="5"/>
      <c r="G452" s="5"/>
      <c r="H452" s="5"/>
      <c r="I452" s="24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</row>
    <row r="453" spans="1:24" ht="12.75" customHeight="1">
      <c r="A453" s="5"/>
      <c r="B453" s="5"/>
      <c r="C453" s="24"/>
      <c r="D453" s="24"/>
      <c r="E453" s="5"/>
      <c r="F453" s="5"/>
      <c r="G453" s="5"/>
      <c r="H453" s="5"/>
      <c r="I453" s="24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</row>
    <row r="454" spans="1:24" ht="12.75" customHeight="1">
      <c r="A454" s="5"/>
      <c r="B454" s="5"/>
      <c r="C454" s="24"/>
      <c r="D454" s="24"/>
      <c r="E454" s="5"/>
      <c r="F454" s="5"/>
      <c r="G454" s="5"/>
      <c r="H454" s="5"/>
      <c r="I454" s="24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</row>
    <row r="455" spans="1:24" ht="12.75" customHeight="1">
      <c r="A455" s="5"/>
      <c r="B455" s="5"/>
      <c r="C455" s="24"/>
      <c r="D455" s="24"/>
      <c r="E455" s="5"/>
      <c r="F455" s="5"/>
      <c r="G455" s="5"/>
      <c r="H455" s="5"/>
      <c r="I455" s="24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</row>
    <row r="456" spans="1:24" ht="12.75" customHeight="1">
      <c r="A456" s="5"/>
      <c r="B456" s="5"/>
      <c r="C456" s="24"/>
      <c r="D456" s="24"/>
      <c r="E456" s="5"/>
      <c r="F456" s="5"/>
      <c r="G456" s="5"/>
      <c r="H456" s="5"/>
      <c r="I456" s="24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</row>
    <row r="457" spans="1:24" ht="12.75" customHeight="1">
      <c r="A457" s="5"/>
      <c r="B457" s="5"/>
      <c r="C457" s="24"/>
      <c r="D457" s="24"/>
      <c r="E457" s="5"/>
      <c r="F457" s="5"/>
      <c r="G457" s="5"/>
      <c r="H457" s="5"/>
      <c r="I457" s="24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</row>
    <row r="458" spans="1:24" ht="12.75" customHeight="1">
      <c r="A458" s="5"/>
      <c r="B458" s="5"/>
      <c r="C458" s="24"/>
      <c r="D458" s="24"/>
      <c r="E458" s="5"/>
      <c r="F458" s="5"/>
      <c r="G458" s="5"/>
      <c r="H458" s="5"/>
      <c r="I458" s="24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</row>
    <row r="459" spans="1:24" ht="12.75" customHeight="1">
      <c r="A459" s="5"/>
      <c r="B459" s="5"/>
      <c r="C459" s="24"/>
      <c r="D459" s="24"/>
      <c r="E459" s="5"/>
      <c r="F459" s="5"/>
      <c r="G459" s="5"/>
      <c r="H459" s="5"/>
      <c r="I459" s="24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</row>
    <row r="460" spans="1:24" ht="12.75" customHeight="1">
      <c r="A460" s="5"/>
      <c r="B460" s="5"/>
      <c r="C460" s="24"/>
      <c r="D460" s="24"/>
      <c r="E460" s="5"/>
      <c r="F460" s="5"/>
      <c r="G460" s="5"/>
      <c r="H460" s="5"/>
      <c r="I460" s="24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</row>
    <row r="461" spans="1:24" ht="12.75" customHeight="1">
      <c r="A461" s="5"/>
      <c r="B461" s="5"/>
      <c r="C461" s="24"/>
      <c r="D461" s="24"/>
      <c r="E461" s="5"/>
      <c r="F461" s="5"/>
      <c r="G461" s="5"/>
      <c r="H461" s="5"/>
      <c r="I461" s="24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</row>
    <row r="462" spans="1:24" ht="12.75" customHeight="1">
      <c r="A462" s="5"/>
      <c r="B462" s="5"/>
      <c r="C462" s="24"/>
      <c r="D462" s="24"/>
      <c r="E462" s="5"/>
      <c r="F462" s="5"/>
      <c r="G462" s="5"/>
      <c r="H462" s="5"/>
      <c r="I462" s="24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</row>
    <row r="463" spans="1:24" ht="12.75" customHeight="1">
      <c r="A463" s="5"/>
      <c r="B463" s="5"/>
      <c r="C463" s="24"/>
      <c r="D463" s="24"/>
      <c r="E463" s="5"/>
      <c r="F463" s="5"/>
      <c r="G463" s="5"/>
      <c r="H463" s="5"/>
      <c r="I463" s="24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</row>
    <row r="464" spans="1:24" ht="12.75" customHeight="1">
      <c r="A464" s="5"/>
      <c r="B464" s="5"/>
      <c r="C464" s="24"/>
      <c r="D464" s="24"/>
      <c r="E464" s="5"/>
      <c r="F464" s="5"/>
      <c r="G464" s="5"/>
      <c r="H464" s="5"/>
      <c r="I464" s="24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</row>
    <row r="465" spans="1:24" ht="12.75" customHeight="1">
      <c r="A465" s="5"/>
      <c r="B465" s="5"/>
      <c r="C465" s="24"/>
      <c r="D465" s="24"/>
      <c r="E465" s="5"/>
      <c r="F465" s="5"/>
      <c r="G465" s="5"/>
      <c r="H465" s="5"/>
      <c r="I465" s="24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</row>
    <row r="466" spans="1:24" ht="12.75" customHeight="1">
      <c r="A466" s="5"/>
      <c r="B466" s="5"/>
      <c r="C466" s="24"/>
      <c r="D466" s="24"/>
      <c r="E466" s="5"/>
      <c r="F466" s="5"/>
      <c r="G466" s="5"/>
      <c r="H466" s="5"/>
      <c r="I466" s="24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</row>
    <row r="467" spans="1:24" ht="12.75" customHeight="1">
      <c r="A467" s="5"/>
      <c r="B467" s="5"/>
      <c r="C467" s="24"/>
      <c r="D467" s="24"/>
      <c r="E467" s="5"/>
      <c r="F467" s="5"/>
      <c r="G467" s="5"/>
      <c r="H467" s="5"/>
      <c r="I467" s="24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</row>
    <row r="468" spans="1:24" ht="12.75" customHeight="1">
      <c r="A468" s="5"/>
      <c r="B468" s="5"/>
      <c r="C468" s="24"/>
      <c r="D468" s="24"/>
      <c r="E468" s="5"/>
      <c r="F468" s="5"/>
      <c r="G468" s="5"/>
      <c r="H468" s="5"/>
      <c r="I468" s="24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</row>
    <row r="469" spans="1:24" ht="12.75" customHeight="1">
      <c r="A469" s="5"/>
      <c r="B469" s="5"/>
      <c r="C469" s="24"/>
      <c r="D469" s="24"/>
      <c r="E469" s="5"/>
      <c r="F469" s="5"/>
      <c r="G469" s="5"/>
      <c r="H469" s="5"/>
      <c r="I469" s="24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</row>
    <row r="470" spans="1:24" ht="12.75" customHeight="1">
      <c r="A470" s="5"/>
      <c r="B470" s="5"/>
      <c r="C470" s="24"/>
      <c r="D470" s="24"/>
      <c r="E470" s="5"/>
      <c r="F470" s="5"/>
      <c r="G470" s="5"/>
      <c r="H470" s="5"/>
      <c r="I470" s="24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</row>
    <row r="471" spans="1:24" ht="12.75" customHeight="1">
      <c r="A471" s="5"/>
      <c r="B471" s="5"/>
      <c r="C471" s="24"/>
      <c r="D471" s="24"/>
      <c r="E471" s="5"/>
      <c r="F471" s="5"/>
      <c r="G471" s="5"/>
      <c r="H471" s="5"/>
      <c r="I471" s="24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</row>
    <row r="472" spans="1:24" ht="12.75" customHeight="1">
      <c r="A472" s="5"/>
      <c r="B472" s="5"/>
      <c r="C472" s="24"/>
      <c r="D472" s="24"/>
      <c r="E472" s="5"/>
      <c r="F472" s="5"/>
      <c r="G472" s="5"/>
      <c r="H472" s="5"/>
      <c r="I472" s="24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</row>
    <row r="473" spans="1:24" ht="12.75" customHeight="1">
      <c r="A473" s="5"/>
      <c r="B473" s="5"/>
      <c r="C473" s="24"/>
      <c r="D473" s="24"/>
      <c r="E473" s="5"/>
      <c r="F473" s="5"/>
      <c r="G473" s="5"/>
      <c r="H473" s="5"/>
      <c r="I473" s="24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</row>
    <row r="474" spans="1:24" ht="12.75" customHeight="1">
      <c r="A474" s="5"/>
      <c r="B474" s="5"/>
      <c r="C474" s="24"/>
      <c r="D474" s="24"/>
      <c r="E474" s="5"/>
      <c r="F474" s="5"/>
      <c r="G474" s="5"/>
      <c r="H474" s="5"/>
      <c r="I474" s="24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</row>
    <row r="475" spans="1:24" ht="12.75" customHeight="1">
      <c r="A475" s="5"/>
      <c r="B475" s="5"/>
      <c r="C475" s="24"/>
      <c r="D475" s="24"/>
      <c r="E475" s="5"/>
      <c r="F475" s="5"/>
      <c r="G475" s="5"/>
      <c r="H475" s="5"/>
      <c r="I475" s="24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</row>
    <row r="476" spans="1:24" ht="12.75" customHeight="1">
      <c r="A476" s="5"/>
      <c r="B476" s="5"/>
      <c r="C476" s="24"/>
      <c r="D476" s="24"/>
      <c r="E476" s="5"/>
      <c r="F476" s="5"/>
      <c r="G476" s="5"/>
      <c r="H476" s="5"/>
      <c r="I476" s="24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</row>
    <row r="477" spans="1:24" ht="12.75" customHeight="1">
      <c r="A477" s="5"/>
      <c r="B477" s="5"/>
      <c r="C477" s="24"/>
      <c r="D477" s="24"/>
      <c r="E477" s="5"/>
      <c r="F477" s="5"/>
      <c r="G477" s="5"/>
      <c r="H477" s="5"/>
      <c r="I477" s="24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</row>
    <row r="478" spans="1:24" ht="12.75" customHeight="1">
      <c r="A478" s="5"/>
      <c r="B478" s="5"/>
      <c r="C478" s="24"/>
      <c r="D478" s="24"/>
      <c r="E478" s="5"/>
      <c r="F478" s="5"/>
      <c r="G478" s="5"/>
      <c r="H478" s="5"/>
      <c r="I478" s="24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</row>
    <row r="479" spans="1:24" ht="12.75" customHeight="1">
      <c r="A479" s="5"/>
      <c r="B479" s="5"/>
      <c r="C479" s="24"/>
      <c r="D479" s="24"/>
      <c r="E479" s="5"/>
      <c r="F479" s="5"/>
      <c r="G479" s="5"/>
      <c r="H479" s="5"/>
      <c r="I479" s="24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</row>
    <row r="480" spans="1:24" ht="12.75" customHeight="1">
      <c r="A480" s="5"/>
      <c r="B480" s="5"/>
      <c r="C480" s="24"/>
      <c r="D480" s="24"/>
      <c r="E480" s="5"/>
      <c r="F480" s="5"/>
      <c r="G480" s="5"/>
      <c r="H480" s="5"/>
      <c r="I480" s="24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</row>
    <row r="481" spans="1:24" ht="12.75" customHeight="1">
      <c r="A481" s="5"/>
      <c r="B481" s="5"/>
      <c r="C481" s="24"/>
      <c r="D481" s="24"/>
      <c r="E481" s="5"/>
      <c r="F481" s="5"/>
      <c r="G481" s="5"/>
      <c r="H481" s="5"/>
      <c r="I481" s="24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</row>
    <row r="482" spans="1:24" ht="12.75" customHeight="1">
      <c r="A482" s="5"/>
      <c r="B482" s="5"/>
      <c r="C482" s="24"/>
      <c r="D482" s="24"/>
      <c r="E482" s="5"/>
      <c r="F482" s="5"/>
      <c r="G482" s="5"/>
      <c r="H482" s="5"/>
      <c r="I482" s="24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</row>
    <row r="483" spans="1:24" ht="12.75" customHeight="1">
      <c r="A483" s="5"/>
      <c r="B483" s="5"/>
      <c r="C483" s="24"/>
      <c r="D483" s="24"/>
      <c r="E483" s="5"/>
      <c r="F483" s="5"/>
      <c r="G483" s="5"/>
      <c r="H483" s="5"/>
      <c r="I483" s="24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</row>
    <row r="484" spans="1:24" ht="12.75" customHeight="1">
      <c r="A484" s="5"/>
      <c r="B484" s="5"/>
      <c r="C484" s="24"/>
      <c r="D484" s="24"/>
      <c r="E484" s="5"/>
      <c r="F484" s="5"/>
      <c r="G484" s="5"/>
      <c r="H484" s="5"/>
      <c r="I484" s="24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</row>
    <row r="485" spans="1:24" ht="12.75" customHeight="1">
      <c r="A485" s="5"/>
      <c r="B485" s="5"/>
      <c r="C485" s="24"/>
      <c r="D485" s="24"/>
      <c r="E485" s="5"/>
      <c r="F485" s="5"/>
      <c r="G485" s="5"/>
      <c r="H485" s="5"/>
      <c r="I485" s="24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</row>
    <row r="486" spans="1:24" ht="12.75" customHeight="1">
      <c r="A486" s="5"/>
      <c r="B486" s="5"/>
      <c r="C486" s="24"/>
      <c r="D486" s="24"/>
      <c r="E486" s="5"/>
      <c r="F486" s="5"/>
      <c r="G486" s="5"/>
      <c r="H486" s="5"/>
      <c r="I486" s="24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</row>
    <row r="487" spans="1:24" ht="12.75" customHeight="1">
      <c r="A487" s="5"/>
      <c r="B487" s="5"/>
      <c r="C487" s="24"/>
      <c r="D487" s="24"/>
      <c r="E487" s="5"/>
      <c r="F487" s="5"/>
      <c r="G487" s="5"/>
      <c r="H487" s="5"/>
      <c r="I487" s="24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</row>
    <row r="488" spans="1:24" ht="12.75" customHeight="1">
      <c r="A488" s="5"/>
      <c r="B488" s="5"/>
      <c r="C488" s="24"/>
      <c r="D488" s="24"/>
      <c r="E488" s="5"/>
      <c r="F488" s="5"/>
      <c r="G488" s="5"/>
      <c r="H488" s="5"/>
      <c r="I488" s="24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</row>
    <row r="489" spans="1:24" ht="12.75" customHeight="1">
      <c r="A489" s="5"/>
      <c r="B489" s="5"/>
      <c r="C489" s="24"/>
      <c r="D489" s="24"/>
      <c r="E489" s="5"/>
      <c r="F489" s="5"/>
      <c r="G489" s="5"/>
      <c r="H489" s="5"/>
      <c r="I489" s="24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</row>
    <row r="490" spans="1:24" ht="12.75" customHeight="1">
      <c r="A490" s="5"/>
      <c r="B490" s="5"/>
      <c r="C490" s="24"/>
      <c r="D490" s="24"/>
      <c r="E490" s="5"/>
      <c r="F490" s="5"/>
      <c r="G490" s="5"/>
      <c r="H490" s="5"/>
      <c r="I490" s="24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</row>
    <row r="491" spans="1:24" ht="12.75" customHeight="1">
      <c r="A491" s="5"/>
      <c r="B491" s="5"/>
      <c r="C491" s="24"/>
      <c r="D491" s="24"/>
      <c r="E491" s="5"/>
      <c r="F491" s="5"/>
      <c r="G491" s="5"/>
      <c r="H491" s="5"/>
      <c r="I491" s="24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</row>
    <row r="492" spans="1:24" ht="12.75" customHeight="1">
      <c r="A492" s="5"/>
      <c r="B492" s="5"/>
      <c r="C492" s="24"/>
      <c r="D492" s="24"/>
      <c r="E492" s="5"/>
      <c r="F492" s="5"/>
      <c r="G492" s="5"/>
      <c r="H492" s="5"/>
      <c r="I492" s="24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</row>
    <row r="493" spans="1:24" ht="12.75" customHeight="1">
      <c r="A493" s="5"/>
      <c r="B493" s="5"/>
      <c r="C493" s="24"/>
      <c r="D493" s="24"/>
      <c r="E493" s="5"/>
      <c r="F493" s="5"/>
      <c r="G493" s="5"/>
      <c r="H493" s="5"/>
      <c r="I493" s="24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</row>
    <row r="494" spans="1:24" ht="12.75" customHeight="1">
      <c r="A494" s="5"/>
      <c r="B494" s="5"/>
      <c r="C494" s="24"/>
      <c r="D494" s="24"/>
      <c r="E494" s="5"/>
      <c r="F494" s="5"/>
      <c r="G494" s="5"/>
      <c r="H494" s="5"/>
      <c r="I494" s="24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</row>
    <row r="495" spans="1:24" ht="12.75" customHeight="1">
      <c r="A495" s="5"/>
      <c r="B495" s="5"/>
      <c r="C495" s="24"/>
      <c r="D495" s="24"/>
      <c r="E495" s="5"/>
      <c r="F495" s="5"/>
      <c r="G495" s="5"/>
      <c r="H495" s="5"/>
      <c r="I495" s="24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</row>
    <row r="496" spans="1:24" ht="12.75" customHeight="1">
      <c r="A496" s="5"/>
      <c r="B496" s="5"/>
      <c r="C496" s="24"/>
      <c r="D496" s="24"/>
      <c r="E496" s="5"/>
      <c r="F496" s="5"/>
      <c r="G496" s="5"/>
      <c r="H496" s="5"/>
      <c r="I496" s="24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</row>
    <row r="497" spans="1:24" ht="12.75" customHeight="1">
      <c r="A497" s="5"/>
      <c r="B497" s="5"/>
      <c r="C497" s="24"/>
      <c r="D497" s="24"/>
      <c r="E497" s="5"/>
      <c r="F497" s="5"/>
      <c r="G497" s="5"/>
      <c r="H497" s="5"/>
      <c r="I497" s="24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</row>
    <row r="498" spans="1:24" ht="12.75" customHeight="1">
      <c r="A498" s="5"/>
      <c r="B498" s="5"/>
      <c r="C498" s="24"/>
      <c r="D498" s="24"/>
      <c r="E498" s="5"/>
      <c r="F498" s="5"/>
      <c r="G498" s="5"/>
      <c r="H498" s="5"/>
      <c r="I498" s="24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</row>
    <row r="499" spans="1:24" ht="12.75" customHeight="1">
      <c r="A499" s="5"/>
      <c r="B499" s="5"/>
      <c r="C499" s="24"/>
      <c r="D499" s="24"/>
      <c r="E499" s="5"/>
      <c r="F499" s="5"/>
      <c r="G499" s="5"/>
      <c r="H499" s="5"/>
      <c r="I499" s="24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</row>
    <row r="500" spans="1:24" ht="12.75" customHeight="1">
      <c r="A500" s="5"/>
      <c r="B500" s="5"/>
      <c r="C500" s="24"/>
      <c r="D500" s="24"/>
      <c r="E500" s="5"/>
      <c r="F500" s="5"/>
      <c r="G500" s="5"/>
      <c r="H500" s="5"/>
      <c r="I500" s="24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</row>
    <row r="501" spans="1:24" ht="12.75" customHeight="1">
      <c r="A501" s="5"/>
      <c r="B501" s="5"/>
      <c r="C501" s="24"/>
      <c r="D501" s="24"/>
      <c r="E501" s="5"/>
      <c r="F501" s="5"/>
      <c r="G501" s="5"/>
      <c r="H501" s="5"/>
      <c r="I501" s="24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</row>
    <row r="502" spans="1:24" ht="12.75" customHeight="1">
      <c r="A502" s="5"/>
      <c r="B502" s="5"/>
      <c r="C502" s="24"/>
      <c r="D502" s="24"/>
      <c r="E502" s="5"/>
      <c r="F502" s="5"/>
      <c r="G502" s="5"/>
      <c r="H502" s="5"/>
      <c r="I502" s="24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</row>
    <row r="503" spans="1:24" ht="12.75" customHeight="1">
      <c r="A503" s="5"/>
      <c r="B503" s="5"/>
      <c r="C503" s="24"/>
      <c r="D503" s="24"/>
      <c r="E503" s="5"/>
      <c r="F503" s="5"/>
      <c r="G503" s="5"/>
      <c r="H503" s="5"/>
      <c r="I503" s="24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</row>
    <row r="504" spans="1:24" ht="12.75" customHeight="1">
      <c r="A504" s="5"/>
      <c r="B504" s="5"/>
      <c r="C504" s="24"/>
      <c r="D504" s="24"/>
      <c r="E504" s="5"/>
      <c r="F504" s="5"/>
      <c r="G504" s="5"/>
      <c r="H504" s="5"/>
      <c r="I504" s="24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</row>
    <row r="505" spans="1:24" ht="12.75" customHeight="1">
      <c r="A505" s="5"/>
      <c r="B505" s="5"/>
      <c r="C505" s="24"/>
      <c r="D505" s="24"/>
      <c r="E505" s="5"/>
      <c r="F505" s="5"/>
      <c r="G505" s="5"/>
      <c r="H505" s="5"/>
      <c r="I505" s="24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</row>
    <row r="506" spans="1:24" ht="12.75" customHeight="1">
      <c r="A506" s="5"/>
      <c r="B506" s="5"/>
      <c r="C506" s="24"/>
      <c r="D506" s="24"/>
      <c r="E506" s="5"/>
      <c r="F506" s="5"/>
      <c r="G506" s="5"/>
      <c r="H506" s="5"/>
      <c r="I506" s="24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</row>
    <row r="507" spans="1:24" ht="12.75" customHeight="1">
      <c r="A507" s="5"/>
      <c r="B507" s="5"/>
      <c r="C507" s="24"/>
      <c r="D507" s="24"/>
      <c r="E507" s="5"/>
      <c r="F507" s="5"/>
      <c r="G507" s="5"/>
      <c r="H507" s="5"/>
      <c r="I507" s="24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</row>
    <row r="508" spans="1:24" ht="12.75" customHeight="1">
      <c r="A508" s="5"/>
      <c r="B508" s="5"/>
      <c r="C508" s="24"/>
      <c r="D508" s="24"/>
      <c r="E508" s="5"/>
      <c r="F508" s="5"/>
      <c r="G508" s="5"/>
      <c r="H508" s="5"/>
      <c r="I508" s="24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</row>
    <row r="509" spans="1:24" ht="12.75" customHeight="1">
      <c r="A509" s="5"/>
      <c r="B509" s="5"/>
      <c r="C509" s="24"/>
      <c r="D509" s="24"/>
      <c r="E509" s="5"/>
      <c r="F509" s="5"/>
      <c r="G509" s="5"/>
      <c r="H509" s="5"/>
      <c r="I509" s="24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</row>
    <row r="510" spans="1:24" ht="12.75" customHeight="1">
      <c r="A510" s="5"/>
      <c r="B510" s="5"/>
      <c r="C510" s="24"/>
      <c r="D510" s="24"/>
      <c r="E510" s="5"/>
      <c r="F510" s="5"/>
      <c r="G510" s="5"/>
      <c r="H510" s="5"/>
      <c r="I510" s="24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</row>
    <row r="511" spans="1:24" ht="12.75" customHeight="1">
      <c r="A511" s="5"/>
      <c r="B511" s="5"/>
      <c r="C511" s="24"/>
      <c r="D511" s="24"/>
      <c r="E511" s="5"/>
      <c r="F511" s="5"/>
      <c r="G511" s="5"/>
      <c r="H511" s="5"/>
      <c r="I511" s="24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</row>
    <row r="512" spans="1:24" ht="12.75" customHeight="1">
      <c r="A512" s="5"/>
      <c r="B512" s="5"/>
      <c r="C512" s="24"/>
      <c r="D512" s="24"/>
      <c r="E512" s="5"/>
      <c r="F512" s="5"/>
      <c r="G512" s="5"/>
      <c r="H512" s="5"/>
      <c r="I512" s="24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</row>
    <row r="513" spans="1:24" ht="12.75" customHeight="1">
      <c r="A513" s="5"/>
      <c r="B513" s="5"/>
      <c r="C513" s="24"/>
      <c r="D513" s="24"/>
      <c r="E513" s="5"/>
      <c r="F513" s="5"/>
      <c r="G513" s="5"/>
      <c r="H513" s="5"/>
      <c r="I513" s="24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</row>
    <row r="514" spans="1:24" ht="12.75" customHeight="1">
      <c r="A514" s="5"/>
      <c r="B514" s="5"/>
      <c r="C514" s="24"/>
      <c r="D514" s="24"/>
      <c r="E514" s="5"/>
      <c r="F514" s="5"/>
      <c r="G514" s="5"/>
      <c r="H514" s="5"/>
      <c r="I514" s="24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</row>
    <row r="515" spans="1:24" ht="12.75" customHeight="1">
      <c r="A515" s="5"/>
      <c r="B515" s="5"/>
      <c r="C515" s="24"/>
      <c r="D515" s="24"/>
      <c r="E515" s="5"/>
      <c r="F515" s="5"/>
      <c r="G515" s="5"/>
      <c r="H515" s="5"/>
      <c r="I515" s="24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</row>
    <row r="516" spans="1:24" ht="12.75" customHeight="1">
      <c r="A516" s="5"/>
      <c r="B516" s="5"/>
      <c r="C516" s="24"/>
      <c r="D516" s="24"/>
      <c r="E516" s="5"/>
      <c r="F516" s="5"/>
      <c r="G516" s="5"/>
      <c r="H516" s="5"/>
      <c r="I516" s="24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</row>
    <row r="517" spans="1:24" ht="12.75" customHeight="1">
      <c r="A517" s="5"/>
      <c r="B517" s="5"/>
      <c r="C517" s="24"/>
      <c r="D517" s="24"/>
      <c r="E517" s="5"/>
      <c r="F517" s="5"/>
      <c r="G517" s="5"/>
      <c r="H517" s="5"/>
      <c r="I517" s="24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</row>
    <row r="518" spans="1:24" ht="12.75" customHeight="1">
      <c r="A518" s="5"/>
      <c r="B518" s="5"/>
      <c r="C518" s="24"/>
      <c r="D518" s="24"/>
      <c r="E518" s="5"/>
      <c r="F518" s="5"/>
      <c r="G518" s="5"/>
      <c r="H518" s="5"/>
      <c r="I518" s="24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1:24" ht="12.75" customHeight="1">
      <c r="A519" s="5"/>
      <c r="B519" s="5"/>
      <c r="C519" s="24"/>
      <c r="D519" s="24"/>
      <c r="E519" s="5"/>
      <c r="F519" s="5"/>
      <c r="G519" s="5"/>
      <c r="H519" s="5"/>
      <c r="I519" s="24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1:24" ht="12.75" customHeight="1">
      <c r="A520" s="5"/>
      <c r="B520" s="5"/>
      <c r="C520" s="24"/>
      <c r="D520" s="24"/>
      <c r="E520" s="5"/>
      <c r="F520" s="5"/>
      <c r="G520" s="5"/>
      <c r="H520" s="5"/>
      <c r="I520" s="24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</row>
    <row r="521" spans="1:24" ht="12.75" customHeight="1">
      <c r="A521" s="5"/>
      <c r="B521" s="5"/>
      <c r="C521" s="24"/>
      <c r="D521" s="24"/>
      <c r="E521" s="5"/>
      <c r="F521" s="5"/>
      <c r="G521" s="5"/>
      <c r="H521" s="5"/>
      <c r="I521" s="24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</row>
    <row r="522" spans="1:24" ht="12.75" customHeight="1">
      <c r="A522" s="5"/>
      <c r="B522" s="5"/>
      <c r="C522" s="24"/>
      <c r="D522" s="24"/>
      <c r="E522" s="5"/>
      <c r="F522" s="5"/>
      <c r="G522" s="5"/>
      <c r="H522" s="5"/>
      <c r="I522" s="24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</row>
    <row r="523" spans="1:24" ht="12.75" customHeight="1">
      <c r="A523" s="5"/>
      <c r="B523" s="5"/>
      <c r="C523" s="24"/>
      <c r="D523" s="24"/>
      <c r="E523" s="5"/>
      <c r="F523" s="5"/>
      <c r="G523" s="5"/>
      <c r="H523" s="5"/>
      <c r="I523" s="24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</row>
    <row r="524" spans="1:24" ht="12.75" customHeight="1">
      <c r="A524" s="5"/>
      <c r="B524" s="5"/>
      <c r="C524" s="24"/>
      <c r="D524" s="24"/>
      <c r="E524" s="5"/>
      <c r="F524" s="5"/>
      <c r="G524" s="5"/>
      <c r="H524" s="5"/>
      <c r="I524" s="24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</row>
    <row r="525" spans="1:24" ht="12.75" customHeight="1">
      <c r="A525" s="5"/>
      <c r="B525" s="5"/>
      <c r="C525" s="24"/>
      <c r="D525" s="24"/>
      <c r="E525" s="5"/>
      <c r="F525" s="5"/>
      <c r="G525" s="5"/>
      <c r="H525" s="5"/>
      <c r="I525" s="24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</row>
    <row r="526" spans="1:24" ht="12.75" customHeight="1">
      <c r="A526" s="5"/>
      <c r="B526" s="5"/>
      <c r="C526" s="24"/>
      <c r="D526" s="24"/>
      <c r="E526" s="5"/>
      <c r="F526" s="5"/>
      <c r="G526" s="5"/>
      <c r="H526" s="5"/>
      <c r="I526" s="24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</row>
    <row r="527" spans="1:24" ht="12.75" customHeight="1">
      <c r="A527" s="5"/>
      <c r="B527" s="5"/>
      <c r="C527" s="24"/>
      <c r="D527" s="24"/>
      <c r="E527" s="5"/>
      <c r="F527" s="5"/>
      <c r="G527" s="5"/>
      <c r="H527" s="5"/>
      <c r="I527" s="24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</row>
    <row r="528" spans="1:24" ht="12.75" customHeight="1">
      <c r="A528" s="5"/>
      <c r="B528" s="5"/>
      <c r="C528" s="24"/>
      <c r="D528" s="24"/>
      <c r="E528" s="5"/>
      <c r="F528" s="5"/>
      <c r="G528" s="5"/>
      <c r="H528" s="5"/>
      <c r="I528" s="24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</row>
    <row r="529" spans="1:24" ht="12.75" customHeight="1">
      <c r="A529" s="5"/>
      <c r="B529" s="5"/>
      <c r="C529" s="24"/>
      <c r="D529" s="24"/>
      <c r="E529" s="5"/>
      <c r="F529" s="5"/>
      <c r="G529" s="5"/>
      <c r="H529" s="5"/>
      <c r="I529" s="24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</row>
    <row r="530" spans="1:24" ht="12.75" customHeight="1">
      <c r="A530" s="5"/>
      <c r="B530" s="5"/>
      <c r="C530" s="24"/>
      <c r="D530" s="24"/>
      <c r="E530" s="5"/>
      <c r="F530" s="5"/>
      <c r="G530" s="5"/>
      <c r="H530" s="5"/>
      <c r="I530" s="24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</row>
    <row r="531" spans="1:24" ht="12.75" customHeight="1">
      <c r="A531" s="5"/>
      <c r="B531" s="5"/>
      <c r="C531" s="24"/>
      <c r="D531" s="24"/>
      <c r="E531" s="5"/>
      <c r="F531" s="5"/>
      <c r="G531" s="5"/>
      <c r="H531" s="5"/>
      <c r="I531" s="24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</row>
    <row r="532" spans="1:24" ht="12.75" customHeight="1">
      <c r="A532" s="5"/>
      <c r="B532" s="5"/>
      <c r="C532" s="24"/>
      <c r="D532" s="24"/>
      <c r="E532" s="5"/>
      <c r="F532" s="5"/>
      <c r="G532" s="5"/>
      <c r="H532" s="5"/>
      <c r="I532" s="24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</row>
    <row r="533" spans="1:24" ht="12.75" customHeight="1">
      <c r="A533" s="5"/>
      <c r="B533" s="5"/>
      <c r="C533" s="24"/>
      <c r="D533" s="24"/>
      <c r="E533" s="5"/>
      <c r="F533" s="5"/>
      <c r="G533" s="5"/>
      <c r="H533" s="5"/>
      <c r="I533" s="24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</row>
    <row r="534" spans="1:24" ht="12.75" customHeight="1">
      <c r="A534" s="5"/>
      <c r="B534" s="5"/>
      <c r="C534" s="24"/>
      <c r="D534" s="24"/>
      <c r="E534" s="5"/>
      <c r="F534" s="5"/>
      <c r="G534" s="5"/>
      <c r="H534" s="5"/>
      <c r="I534" s="24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</row>
    <row r="535" spans="1:24" ht="12.75" customHeight="1">
      <c r="A535" s="5"/>
      <c r="B535" s="5"/>
      <c r="C535" s="24"/>
      <c r="D535" s="24"/>
      <c r="E535" s="5"/>
      <c r="F535" s="5"/>
      <c r="G535" s="5"/>
      <c r="H535" s="5"/>
      <c r="I535" s="24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</row>
    <row r="536" spans="1:24" ht="12.75" customHeight="1">
      <c r="A536" s="5"/>
      <c r="B536" s="5"/>
      <c r="C536" s="24"/>
      <c r="D536" s="24"/>
      <c r="E536" s="5"/>
      <c r="F536" s="5"/>
      <c r="G536" s="5"/>
      <c r="H536" s="5"/>
      <c r="I536" s="24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</row>
    <row r="537" spans="1:24" ht="12.75" customHeight="1">
      <c r="A537" s="5"/>
      <c r="B537" s="5"/>
      <c r="C537" s="24"/>
      <c r="D537" s="24"/>
      <c r="E537" s="5"/>
      <c r="F537" s="5"/>
      <c r="G537" s="5"/>
      <c r="H537" s="5"/>
      <c r="I537" s="24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</row>
    <row r="538" spans="1:24" ht="12.75" customHeight="1">
      <c r="A538" s="5"/>
      <c r="B538" s="5"/>
      <c r="C538" s="24"/>
      <c r="D538" s="24"/>
      <c r="E538" s="5"/>
      <c r="F538" s="5"/>
      <c r="G538" s="5"/>
      <c r="H538" s="5"/>
      <c r="I538" s="24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</row>
    <row r="539" spans="1:24" ht="12.75" customHeight="1">
      <c r="A539" s="5"/>
      <c r="B539" s="5"/>
      <c r="C539" s="24"/>
      <c r="D539" s="24"/>
      <c r="E539" s="5"/>
      <c r="F539" s="5"/>
      <c r="G539" s="5"/>
      <c r="H539" s="5"/>
      <c r="I539" s="24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</row>
    <row r="540" spans="1:24" ht="12.75" customHeight="1">
      <c r="A540" s="5"/>
      <c r="B540" s="5"/>
      <c r="C540" s="24"/>
      <c r="D540" s="24"/>
      <c r="E540" s="5"/>
      <c r="F540" s="5"/>
      <c r="G540" s="5"/>
      <c r="H540" s="5"/>
      <c r="I540" s="24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</row>
    <row r="541" spans="1:24" ht="12.75" customHeight="1">
      <c r="A541" s="5"/>
      <c r="B541" s="5"/>
      <c r="C541" s="24"/>
      <c r="D541" s="24"/>
      <c r="E541" s="5"/>
      <c r="F541" s="5"/>
      <c r="G541" s="5"/>
      <c r="H541" s="5"/>
      <c r="I541" s="24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</row>
    <row r="542" spans="1:24" ht="12.75" customHeight="1">
      <c r="A542" s="5"/>
      <c r="B542" s="5"/>
      <c r="C542" s="24"/>
      <c r="D542" s="24"/>
      <c r="E542" s="5"/>
      <c r="F542" s="5"/>
      <c r="G542" s="5"/>
      <c r="H542" s="5"/>
      <c r="I542" s="24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</row>
    <row r="543" spans="1:24" ht="12.75" customHeight="1">
      <c r="A543" s="5"/>
      <c r="B543" s="5"/>
      <c r="C543" s="24"/>
      <c r="D543" s="24"/>
      <c r="E543" s="5"/>
      <c r="F543" s="5"/>
      <c r="G543" s="5"/>
      <c r="H543" s="5"/>
      <c r="I543" s="24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</row>
    <row r="544" spans="1:24" ht="12.75" customHeight="1">
      <c r="A544" s="5"/>
      <c r="B544" s="5"/>
      <c r="C544" s="24"/>
      <c r="D544" s="24"/>
      <c r="E544" s="5"/>
      <c r="F544" s="5"/>
      <c r="G544" s="5"/>
      <c r="H544" s="5"/>
      <c r="I544" s="24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</row>
    <row r="545" spans="1:24" ht="12.75" customHeight="1">
      <c r="A545" s="5"/>
      <c r="B545" s="5"/>
      <c r="C545" s="24"/>
      <c r="D545" s="24"/>
      <c r="E545" s="5"/>
      <c r="F545" s="5"/>
      <c r="G545" s="5"/>
      <c r="H545" s="5"/>
      <c r="I545" s="24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</row>
    <row r="546" spans="1:24" ht="12.75" customHeight="1">
      <c r="A546" s="5"/>
      <c r="B546" s="5"/>
      <c r="C546" s="24"/>
      <c r="D546" s="24"/>
      <c r="E546" s="5"/>
      <c r="F546" s="5"/>
      <c r="G546" s="5"/>
      <c r="H546" s="5"/>
      <c r="I546" s="24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</row>
    <row r="547" spans="1:24" ht="12.75" customHeight="1">
      <c r="A547" s="5"/>
      <c r="B547" s="5"/>
      <c r="C547" s="24"/>
      <c r="D547" s="24"/>
      <c r="E547" s="5"/>
      <c r="F547" s="5"/>
      <c r="G547" s="5"/>
      <c r="H547" s="5"/>
      <c r="I547" s="24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</row>
    <row r="548" spans="1:24" ht="12.75" customHeight="1">
      <c r="A548" s="5"/>
      <c r="B548" s="5"/>
      <c r="C548" s="24"/>
      <c r="D548" s="24"/>
      <c r="E548" s="5"/>
      <c r="F548" s="5"/>
      <c r="G548" s="5"/>
      <c r="H548" s="5"/>
      <c r="I548" s="24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</row>
    <row r="549" spans="1:24" ht="12.75" customHeight="1">
      <c r="A549" s="5"/>
      <c r="B549" s="5"/>
      <c r="C549" s="24"/>
      <c r="D549" s="24"/>
      <c r="E549" s="5"/>
      <c r="F549" s="5"/>
      <c r="G549" s="5"/>
      <c r="H549" s="5"/>
      <c r="I549" s="24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</row>
    <row r="550" spans="1:24" ht="12.75" customHeight="1">
      <c r="A550" s="5"/>
      <c r="B550" s="5"/>
      <c r="C550" s="24"/>
      <c r="D550" s="24"/>
      <c r="E550" s="5"/>
      <c r="F550" s="5"/>
      <c r="G550" s="5"/>
      <c r="H550" s="5"/>
      <c r="I550" s="24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</row>
    <row r="551" spans="1:24" ht="12.75" customHeight="1">
      <c r="A551" s="5"/>
      <c r="B551" s="5"/>
      <c r="C551" s="24"/>
      <c r="D551" s="24"/>
      <c r="E551" s="5"/>
      <c r="F551" s="5"/>
      <c r="G551" s="5"/>
      <c r="H551" s="5"/>
      <c r="I551" s="24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</row>
    <row r="552" spans="1:24" ht="12.75" customHeight="1">
      <c r="A552" s="5"/>
      <c r="B552" s="5"/>
      <c r="C552" s="24"/>
      <c r="D552" s="24"/>
      <c r="E552" s="5"/>
      <c r="F552" s="5"/>
      <c r="G552" s="5"/>
      <c r="H552" s="5"/>
      <c r="I552" s="24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</row>
    <row r="553" spans="1:24" ht="12.75" customHeight="1">
      <c r="A553" s="5"/>
      <c r="B553" s="5"/>
      <c r="C553" s="24"/>
      <c r="D553" s="24"/>
      <c r="E553" s="5"/>
      <c r="F553" s="5"/>
      <c r="G553" s="5"/>
      <c r="H553" s="5"/>
      <c r="I553" s="24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</row>
    <row r="554" spans="1:24" ht="12.75" customHeight="1">
      <c r="A554" s="5"/>
      <c r="B554" s="5"/>
      <c r="C554" s="24"/>
      <c r="D554" s="24"/>
      <c r="E554" s="5"/>
      <c r="F554" s="5"/>
      <c r="G554" s="5"/>
      <c r="H554" s="5"/>
      <c r="I554" s="24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</row>
    <row r="555" spans="1:24" ht="12.75" customHeight="1">
      <c r="A555" s="5"/>
      <c r="B555" s="5"/>
      <c r="C555" s="24"/>
      <c r="D555" s="24"/>
      <c r="E555" s="5"/>
      <c r="F555" s="5"/>
      <c r="G555" s="5"/>
      <c r="H555" s="5"/>
      <c r="I555" s="24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</row>
    <row r="556" spans="1:24" ht="12.75" customHeight="1">
      <c r="A556" s="5"/>
      <c r="B556" s="5"/>
      <c r="C556" s="24"/>
      <c r="D556" s="24"/>
      <c r="E556" s="5"/>
      <c r="F556" s="5"/>
      <c r="G556" s="5"/>
      <c r="H556" s="5"/>
      <c r="I556" s="24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</row>
    <row r="557" spans="1:24" ht="12.75" customHeight="1">
      <c r="A557" s="5"/>
      <c r="B557" s="5"/>
      <c r="C557" s="24"/>
      <c r="D557" s="24"/>
      <c r="E557" s="5"/>
      <c r="F557" s="5"/>
      <c r="G557" s="5"/>
      <c r="H557" s="5"/>
      <c r="I557" s="24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</row>
    <row r="558" spans="1:24" ht="12.75" customHeight="1">
      <c r="A558" s="5"/>
      <c r="B558" s="5"/>
      <c r="C558" s="24"/>
      <c r="D558" s="24"/>
      <c r="E558" s="5"/>
      <c r="F558" s="5"/>
      <c r="G558" s="5"/>
      <c r="H558" s="5"/>
      <c r="I558" s="24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</row>
    <row r="559" spans="1:24" ht="12.75" customHeight="1">
      <c r="A559" s="5"/>
      <c r="B559" s="5"/>
      <c r="C559" s="24"/>
      <c r="D559" s="24"/>
      <c r="E559" s="5"/>
      <c r="F559" s="5"/>
      <c r="G559" s="5"/>
      <c r="H559" s="5"/>
      <c r="I559" s="24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</row>
    <row r="560" spans="1:24" ht="12.75" customHeight="1">
      <c r="A560" s="5"/>
      <c r="B560" s="5"/>
      <c r="C560" s="24"/>
      <c r="D560" s="24"/>
      <c r="E560" s="5"/>
      <c r="F560" s="5"/>
      <c r="G560" s="5"/>
      <c r="H560" s="5"/>
      <c r="I560" s="24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</row>
    <row r="561" spans="1:24" ht="12.75" customHeight="1">
      <c r="A561" s="5"/>
      <c r="B561" s="5"/>
      <c r="C561" s="24"/>
      <c r="D561" s="24"/>
      <c r="E561" s="5"/>
      <c r="F561" s="5"/>
      <c r="G561" s="5"/>
      <c r="H561" s="5"/>
      <c r="I561" s="24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</row>
    <row r="562" spans="1:24" ht="12.75" customHeight="1">
      <c r="A562" s="5"/>
      <c r="B562" s="5"/>
      <c r="C562" s="24"/>
      <c r="D562" s="24"/>
      <c r="E562" s="5"/>
      <c r="F562" s="5"/>
      <c r="G562" s="5"/>
      <c r="H562" s="5"/>
      <c r="I562" s="24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</row>
    <row r="563" spans="1:24" ht="12.75" customHeight="1">
      <c r="A563" s="5"/>
      <c r="B563" s="5"/>
      <c r="C563" s="24"/>
      <c r="D563" s="24"/>
      <c r="E563" s="5"/>
      <c r="F563" s="5"/>
      <c r="G563" s="5"/>
      <c r="H563" s="5"/>
      <c r="I563" s="24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</row>
    <row r="564" spans="1:24" ht="12.75" customHeight="1">
      <c r="A564" s="5"/>
      <c r="B564" s="5"/>
      <c r="C564" s="24"/>
      <c r="D564" s="24"/>
      <c r="E564" s="5"/>
      <c r="F564" s="5"/>
      <c r="G564" s="5"/>
      <c r="H564" s="5"/>
      <c r="I564" s="24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</row>
    <row r="565" spans="1:24" ht="12.75" customHeight="1">
      <c r="A565" s="5"/>
      <c r="B565" s="5"/>
      <c r="C565" s="24"/>
      <c r="D565" s="24"/>
      <c r="E565" s="5"/>
      <c r="F565" s="5"/>
      <c r="G565" s="5"/>
      <c r="H565" s="5"/>
      <c r="I565" s="24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</row>
    <row r="566" spans="1:24" ht="12.75" customHeight="1">
      <c r="A566" s="5"/>
      <c r="B566" s="5"/>
      <c r="C566" s="24"/>
      <c r="D566" s="24"/>
      <c r="E566" s="5"/>
      <c r="F566" s="5"/>
      <c r="G566" s="5"/>
      <c r="H566" s="5"/>
      <c r="I566" s="24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</row>
    <row r="567" spans="1:24" ht="12.75" customHeight="1">
      <c r="A567" s="5"/>
      <c r="B567" s="5"/>
      <c r="C567" s="24"/>
      <c r="D567" s="24"/>
      <c r="E567" s="5"/>
      <c r="F567" s="5"/>
      <c r="G567" s="5"/>
      <c r="H567" s="5"/>
      <c r="I567" s="24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</row>
    <row r="568" spans="1:24" ht="12.75" customHeight="1">
      <c r="A568" s="5"/>
      <c r="B568" s="5"/>
      <c r="C568" s="24"/>
      <c r="D568" s="24"/>
      <c r="E568" s="5"/>
      <c r="F568" s="5"/>
      <c r="G568" s="5"/>
      <c r="H568" s="5"/>
      <c r="I568" s="24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</row>
    <row r="569" spans="1:24" ht="12.75" customHeight="1">
      <c r="A569" s="5"/>
      <c r="B569" s="5"/>
      <c r="C569" s="24"/>
      <c r="D569" s="24"/>
      <c r="E569" s="5"/>
      <c r="F569" s="5"/>
      <c r="G569" s="5"/>
      <c r="H569" s="5"/>
      <c r="I569" s="24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</row>
    <row r="570" spans="1:24" ht="12.75" customHeight="1">
      <c r="A570" s="5"/>
      <c r="B570" s="5"/>
      <c r="C570" s="24"/>
      <c r="D570" s="24"/>
      <c r="E570" s="5"/>
      <c r="F570" s="5"/>
      <c r="G570" s="5"/>
      <c r="H570" s="5"/>
      <c r="I570" s="24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</row>
    <row r="571" spans="1:24" ht="12.75" customHeight="1">
      <c r="A571" s="5"/>
      <c r="B571" s="5"/>
      <c r="C571" s="24"/>
      <c r="D571" s="24"/>
      <c r="E571" s="5"/>
      <c r="F571" s="5"/>
      <c r="G571" s="5"/>
      <c r="H571" s="5"/>
      <c r="I571" s="24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</row>
    <row r="572" spans="1:24" ht="12.75" customHeight="1">
      <c r="A572" s="5"/>
      <c r="B572" s="5"/>
      <c r="C572" s="24"/>
      <c r="D572" s="24"/>
      <c r="E572" s="5"/>
      <c r="F572" s="5"/>
      <c r="G572" s="5"/>
      <c r="H572" s="5"/>
      <c r="I572" s="24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</row>
    <row r="573" spans="1:24" ht="12.75" customHeight="1">
      <c r="A573" s="5"/>
      <c r="B573" s="5"/>
      <c r="C573" s="24"/>
      <c r="D573" s="24"/>
      <c r="E573" s="5"/>
      <c r="F573" s="5"/>
      <c r="G573" s="5"/>
      <c r="H573" s="5"/>
      <c r="I573" s="24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</row>
    <row r="574" spans="1:24" ht="12.75" customHeight="1">
      <c r="A574" s="5"/>
      <c r="B574" s="5"/>
      <c r="C574" s="24"/>
      <c r="D574" s="24"/>
      <c r="E574" s="5"/>
      <c r="F574" s="5"/>
      <c r="G574" s="5"/>
      <c r="H574" s="5"/>
      <c r="I574" s="24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</row>
    <row r="575" spans="1:24" ht="12.75" customHeight="1">
      <c r="A575" s="5"/>
      <c r="B575" s="5"/>
      <c r="C575" s="24"/>
      <c r="D575" s="24"/>
      <c r="E575" s="5"/>
      <c r="F575" s="5"/>
      <c r="G575" s="5"/>
      <c r="H575" s="5"/>
      <c r="I575" s="24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</row>
    <row r="576" spans="1:24" ht="12.75" customHeight="1">
      <c r="A576" s="5"/>
      <c r="B576" s="5"/>
      <c r="C576" s="24"/>
      <c r="D576" s="24"/>
      <c r="E576" s="5"/>
      <c r="F576" s="5"/>
      <c r="G576" s="5"/>
      <c r="H576" s="5"/>
      <c r="I576" s="24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</row>
    <row r="577" spans="1:24" ht="12.75" customHeight="1">
      <c r="A577" s="5"/>
      <c r="B577" s="5"/>
      <c r="C577" s="24"/>
      <c r="D577" s="24"/>
      <c r="E577" s="5"/>
      <c r="F577" s="5"/>
      <c r="G577" s="5"/>
      <c r="H577" s="5"/>
      <c r="I577" s="24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</row>
    <row r="578" spans="1:24" ht="12.75" customHeight="1">
      <c r="A578" s="5"/>
      <c r="B578" s="5"/>
      <c r="C578" s="24"/>
      <c r="D578" s="24"/>
      <c r="E578" s="5"/>
      <c r="F578" s="5"/>
      <c r="G578" s="5"/>
      <c r="H578" s="5"/>
      <c r="I578" s="24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</row>
    <row r="579" spans="1:24" ht="12.75" customHeight="1">
      <c r="A579" s="5"/>
      <c r="B579" s="5"/>
      <c r="C579" s="24"/>
      <c r="D579" s="24"/>
      <c r="E579" s="5"/>
      <c r="F579" s="5"/>
      <c r="G579" s="5"/>
      <c r="H579" s="5"/>
      <c r="I579" s="24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</row>
    <row r="580" spans="1:24" ht="12.75" customHeight="1">
      <c r="A580" s="5"/>
      <c r="B580" s="5"/>
      <c r="C580" s="24"/>
      <c r="D580" s="24"/>
      <c r="E580" s="5"/>
      <c r="F580" s="5"/>
      <c r="G580" s="5"/>
      <c r="H580" s="5"/>
      <c r="I580" s="24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</row>
    <row r="581" spans="1:24" ht="12.75" customHeight="1">
      <c r="A581" s="5"/>
      <c r="B581" s="5"/>
      <c r="C581" s="24"/>
      <c r="D581" s="24"/>
      <c r="E581" s="5"/>
      <c r="F581" s="5"/>
      <c r="G581" s="5"/>
      <c r="H581" s="5"/>
      <c r="I581" s="24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</row>
    <row r="582" spans="1:24" ht="12.75" customHeight="1">
      <c r="A582" s="5"/>
      <c r="B582" s="5"/>
      <c r="C582" s="24"/>
      <c r="D582" s="24"/>
      <c r="E582" s="5"/>
      <c r="F582" s="5"/>
      <c r="G582" s="5"/>
      <c r="H582" s="5"/>
      <c r="I582" s="24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</row>
    <row r="583" spans="1:24" ht="12.75" customHeight="1">
      <c r="A583" s="5"/>
      <c r="B583" s="5"/>
      <c r="C583" s="24"/>
      <c r="D583" s="24"/>
      <c r="E583" s="5"/>
      <c r="F583" s="5"/>
      <c r="G583" s="5"/>
      <c r="H583" s="5"/>
      <c r="I583" s="24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1:24" ht="12.75" customHeight="1">
      <c r="A584" s="5"/>
      <c r="B584" s="5"/>
      <c r="C584" s="24"/>
      <c r="D584" s="24"/>
      <c r="E584" s="5"/>
      <c r="F584" s="5"/>
      <c r="G584" s="5"/>
      <c r="H584" s="5"/>
      <c r="I584" s="24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1:24" ht="12.75" customHeight="1">
      <c r="A585" s="5"/>
      <c r="B585" s="5"/>
      <c r="C585" s="24"/>
      <c r="D585" s="24"/>
      <c r="E585" s="5"/>
      <c r="F585" s="5"/>
      <c r="G585" s="5"/>
      <c r="H585" s="5"/>
      <c r="I585" s="24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</row>
    <row r="586" spans="1:24" ht="12.75" customHeight="1">
      <c r="A586" s="5"/>
      <c r="B586" s="5"/>
      <c r="C586" s="24"/>
      <c r="D586" s="24"/>
      <c r="E586" s="5"/>
      <c r="F586" s="5"/>
      <c r="G586" s="5"/>
      <c r="H586" s="5"/>
      <c r="I586" s="24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</row>
    <row r="587" spans="1:24" ht="12.75" customHeight="1">
      <c r="A587" s="5"/>
      <c r="B587" s="5"/>
      <c r="C587" s="24"/>
      <c r="D587" s="24"/>
      <c r="E587" s="5"/>
      <c r="F587" s="5"/>
      <c r="G587" s="5"/>
      <c r="H587" s="5"/>
      <c r="I587" s="24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</row>
    <row r="588" spans="1:24" ht="12.75" customHeight="1">
      <c r="A588" s="5"/>
      <c r="B588" s="5"/>
      <c r="C588" s="24"/>
      <c r="D588" s="24"/>
      <c r="E588" s="5"/>
      <c r="F588" s="5"/>
      <c r="G588" s="5"/>
      <c r="H588" s="5"/>
      <c r="I588" s="24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</row>
    <row r="589" spans="1:24" ht="12.75" customHeight="1">
      <c r="A589" s="5"/>
      <c r="B589" s="5"/>
      <c r="C589" s="24"/>
      <c r="D589" s="24"/>
      <c r="E589" s="5"/>
      <c r="F589" s="5"/>
      <c r="G589" s="5"/>
      <c r="H589" s="5"/>
      <c r="I589" s="24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</row>
    <row r="590" spans="1:24" ht="12.75" customHeight="1">
      <c r="A590" s="5"/>
      <c r="B590" s="5"/>
      <c r="C590" s="24"/>
      <c r="D590" s="24"/>
      <c r="E590" s="5"/>
      <c r="F590" s="5"/>
      <c r="G590" s="5"/>
      <c r="H590" s="5"/>
      <c r="I590" s="24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</row>
    <row r="591" spans="1:24" ht="12.75" customHeight="1">
      <c r="A591" s="5"/>
      <c r="B591" s="5"/>
      <c r="C591" s="24"/>
      <c r="D591" s="24"/>
      <c r="E591" s="5"/>
      <c r="F591" s="5"/>
      <c r="G591" s="5"/>
      <c r="H591" s="5"/>
      <c r="I591" s="24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</row>
    <row r="592" spans="1:24" ht="12.75" customHeight="1">
      <c r="A592" s="5"/>
      <c r="B592" s="5"/>
      <c r="C592" s="24"/>
      <c r="D592" s="24"/>
      <c r="E592" s="5"/>
      <c r="F592" s="5"/>
      <c r="G592" s="5"/>
      <c r="H592" s="5"/>
      <c r="I592" s="24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1:24" ht="12.75" customHeight="1">
      <c r="A593" s="5"/>
      <c r="B593" s="5"/>
      <c r="C593" s="24"/>
      <c r="D593" s="24"/>
      <c r="E593" s="5"/>
      <c r="F593" s="5"/>
      <c r="G593" s="5"/>
      <c r="H593" s="5"/>
      <c r="I593" s="24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1:24" ht="12.75" customHeight="1">
      <c r="A594" s="5"/>
      <c r="B594" s="5"/>
      <c r="C594" s="24"/>
      <c r="D594" s="24"/>
      <c r="E594" s="5"/>
      <c r="F594" s="5"/>
      <c r="G594" s="5"/>
      <c r="H594" s="5"/>
      <c r="I594" s="24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</row>
    <row r="595" spans="1:24" ht="12.75" customHeight="1">
      <c r="A595" s="5"/>
      <c r="B595" s="5"/>
      <c r="C595" s="24"/>
      <c r="D595" s="24"/>
      <c r="E595" s="5"/>
      <c r="F595" s="5"/>
      <c r="G595" s="5"/>
      <c r="H595" s="5"/>
      <c r="I595" s="24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</row>
    <row r="596" spans="1:24" ht="12.75" customHeight="1">
      <c r="A596" s="5"/>
      <c r="B596" s="5"/>
      <c r="C596" s="24"/>
      <c r="D596" s="24"/>
      <c r="E596" s="5"/>
      <c r="F596" s="5"/>
      <c r="G596" s="5"/>
      <c r="H596" s="5"/>
      <c r="I596" s="24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</row>
    <row r="597" spans="1:24" ht="12.75" customHeight="1">
      <c r="A597" s="5"/>
      <c r="B597" s="5"/>
      <c r="C597" s="24"/>
      <c r="D597" s="24"/>
      <c r="E597" s="5"/>
      <c r="F597" s="5"/>
      <c r="G597" s="5"/>
      <c r="H597" s="5"/>
      <c r="I597" s="24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</row>
    <row r="598" spans="1:24" ht="12.75" customHeight="1">
      <c r="A598" s="5"/>
      <c r="B598" s="5"/>
      <c r="C598" s="24"/>
      <c r="D598" s="24"/>
      <c r="E598" s="5"/>
      <c r="F598" s="5"/>
      <c r="G598" s="5"/>
      <c r="H598" s="5"/>
      <c r="I598" s="24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</row>
    <row r="599" spans="1:24" ht="12.75" customHeight="1">
      <c r="A599" s="5"/>
      <c r="B599" s="5"/>
      <c r="C599" s="24"/>
      <c r="D599" s="24"/>
      <c r="E599" s="5"/>
      <c r="F599" s="5"/>
      <c r="G599" s="5"/>
      <c r="H599" s="5"/>
      <c r="I599" s="24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</row>
    <row r="600" spans="1:24" ht="12.75" customHeight="1">
      <c r="A600" s="5"/>
      <c r="B600" s="5"/>
      <c r="C600" s="24"/>
      <c r="D600" s="24"/>
      <c r="E600" s="5"/>
      <c r="F600" s="5"/>
      <c r="G600" s="5"/>
      <c r="H600" s="5"/>
      <c r="I600" s="24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</row>
    <row r="601" spans="1:24" ht="12.75" customHeight="1">
      <c r="A601" s="5"/>
      <c r="B601" s="5"/>
      <c r="C601" s="24"/>
      <c r="D601" s="24"/>
      <c r="E601" s="5"/>
      <c r="F601" s="5"/>
      <c r="G601" s="5"/>
      <c r="H601" s="5"/>
      <c r="I601" s="24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1:24" ht="12.75" customHeight="1">
      <c r="A602" s="5"/>
      <c r="B602" s="5"/>
      <c r="C602" s="24"/>
      <c r="D602" s="24"/>
      <c r="E602" s="5"/>
      <c r="F602" s="5"/>
      <c r="G602" s="5"/>
      <c r="H602" s="5"/>
      <c r="I602" s="24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1:24" ht="12.75" customHeight="1">
      <c r="A603" s="5"/>
      <c r="B603" s="5"/>
      <c r="C603" s="24"/>
      <c r="D603" s="24"/>
      <c r="E603" s="5"/>
      <c r="F603" s="5"/>
      <c r="G603" s="5"/>
      <c r="H603" s="5"/>
      <c r="I603" s="24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</row>
    <row r="604" spans="1:24" ht="12.75" customHeight="1">
      <c r="A604" s="5"/>
      <c r="B604" s="5"/>
      <c r="C604" s="24"/>
      <c r="D604" s="24"/>
      <c r="E604" s="5"/>
      <c r="F604" s="5"/>
      <c r="G604" s="5"/>
      <c r="H604" s="5"/>
      <c r="I604" s="24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</row>
    <row r="605" spans="1:24" ht="12.75" customHeight="1">
      <c r="A605" s="5"/>
      <c r="B605" s="5"/>
      <c r="C605" s="24"/>
      <c r="D605" s="24"/>
      <c r="E605" s="5"/>
      <c r="F605" s="5"/>
      <c r="G605" s="5"/>
      <c r="H605" s="5"/>
      <c r="I605" s="24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</row>
    <row r="606" spans="1:24" ht="12.75" customHeight="1">
      <c r="A606" s="5"/>
      <c r="B606" s="5"/>
      <c r="C606" s="24"/>
      <c r="D606" s="24"/>
      <c r="E606" s="5"/>
      <c r="F606" s="5"/>
      <c r="G606" s="5"/>
      <c r="H606" s="5"/>
      <c r="I606" s="24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</row>
    <row r="607" spans="1:24" ht="12.75" customHeight="1">
      <c r="A607" s="5"/>
      <c r="B607" s="5"/>
      <c r="C607" s="24"/>
      <c r="D607" s="24"/>
      <c r="E607" s="5"/>
      <c r="F607" s="5"/>
      <c r="G607" s="5"/>
      <c r="H607" s="5"/>
      <c r="I607" s="24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</row>
    <row r="608" spans="1:24" ht="12.75" customHeight="1">
      <c r="A608" s="5"/>
      <c r="B608" s="5"/>
      <c r="C608" s="24"/>
      <c r="D608" s="24"/>
      <c r="E608" s="5"/>
      <c r="F608" s="5"/>
      <c r="G608" s="5"/>
      <c r="H608" s="5"/>
      <c r="I608" s="24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</row>
    <row r="609" spans="1:24" ht="12.75" customHeight="1">
      <c r="A609" s="5"/>
      <c r="B609" s="5"/>
      <c r="C609" s="24"/>
      <c r="D609" s="24"/>
      <c r="E609" s="5"/>
      <c r="F609" s="5"/>
      <c r="G609" s="5"/>
      <c r="H609" s="5"/>
      <c r="I609" s="24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</row>
    <row r="610" spans="1:24" ht="12.75" customHeight="1">
      <c r="A610" s="5"/>
      <c r="B610" s="5"/>
      <c r="C610" s="24"/>
      <c r="D610" s="24"/>
      <c r="E610" s="5"/>
      <c r="F610" s="5"/>
      <c r="G610" s="5"/>
      <c r="H610" s="5"/>
      <c r="I610" s="24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</row>
    <row r="611" spans="1:24" ht="12.75" customHeight="1">
      <c r="A611" s="5"/>
      <c r="B611" s="5"/>
      <c r="C611" s="24"/>
      <c r="D611" s="24"/>
      <c r="E611" s="5"/>
      <c r="F611" s="5"/>
      <c r="G611" s="5"/>
      <c r="H611" s="5"/>
      <c r="I611" s="24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</row>
    <row r="612" spans="1:24" ht="12.75" customHeight="1">
      <c r="A612" s="5"/>
      <c r="B612" s="5"/>
      <c r="C612" s="24"/>
      <c r="D612" s="24"/>
      <c r="E612" s="5"/>
      <c r="F612" s="5"/>
      <c r="G612" s="5"/>
      <c r="H612" s="5"/>
      <c r="I612" s="24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</row>
    <row r="613" spans="1:24" ht="12.75" customHeight="1">
      <c r="A613" s="5"/>
      <c r="B613" s="5"/>
      <c r="C613" s="24"/>
      <c r="D613" s="24"/>
      <c r="E613" s="5"/>
      <c r="F613" s="5"/>
      <c r="G613" s="5"/>
      <c r="H613" s="5"/>
      <c r="I613" s="24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</row>
    <row r="614" spans="1:24" ht="12.75" customHeight="1">
      <c r="A614" s="5"/>
      <c r="B614" s="5"/>
      <c r="C614" s="24"/>
      <c r="D614" s="24"/>
      <c r="E614" s="5"/>
      <c r="F614" s="5"/>
      <c r="G614" s="5"/>
      <c r="H614" s="5"/>
      <c r="I614" s="24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</row>
    <row r="615" spans="1:24" ht="12.75" customHeight="1">
      <c r="A615" s="5"/>
      <c r="B615" s="5"/>
      <c r="C615" s="24"/>
      <c r="D615" s="24"/>
      <c r="E615" s="5"/>
      <c r="F615" s="5"/>
      <c r="G615" s="5"/>
      <c r="H615" s="5"/>
      <c r="I615" s="24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1:24" ht="12.75" customHeight="1">
      <c r="A616" s="5"/>
      <c r="B616" s="5"/>
      <c r="C616" s="24"/>
      <c r="D616" s="24"/>
      <c r="E616" s="5"/>
      <c r="F616" s="5"/>
      <c r="G616" s="5"/>
      <c r="H616" s="5"/>
      <c r="I616" s="24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1:24" ht="12.75" customHeight="1">
      <c r="A617" s="5"/>
      <c r="B617" s="5"/>
      <c r="C617" s="24"/>
      <c r="D617" s="24"/>
      <c r="E617" s="5"/>
      <c r="F617" s="5"/>
      <c r="G617" s="5"/>
      <c r="H617" s="5"/>
      <c r="I617" s="24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</row>
    <row r="618" spans="1:24" ht="12.75" customHeight="1">
      <c r="A618" s="5"/>
      <c r="B618" s="5"/>
      <c r="C618" s="24"/>
      <c r="D618" s="24"/>
      <c r="E618" s="5"/>
      <c r="F618" s="5"/>
      <c r="G618" s="5"/>
      <c r="H618" s="5"/>
      <c r="I618" s="24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</row>
    <row r="619" spans="1:24" ht="12.75" customHeight="1">
      <c r="A619" s="5"/>
      <c r="B619" s="5"/>
      <c r="C619" s="24"/>
      <c r="D619" s="24"/>
      <c r="E619" s="5"/>
      <c r="F619" s="5"/>
      <c r="G619" s="5"/>
      <c r="H619" s="5"/>
      <c r="I619" s="24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</row>
    <row r="620" spans="1:24" ht="12.75" customHeight="1">
      <c r="A620" s="5"/>
      <c r="B620" s="5"/>
      <c r="C620" s="24"/>
      <c r="D620" s="24"/>
      <c r="E620" s="5"/>
      <c r="F620" s="5"/>
      <c r="G620" s="5"/>
      <c r="H620" s="5"/>
      <c r="I620" s="24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</row>
    <row r="621" spans="1:24" ht="12.75" customHeight="1">
      <c r="A621" s="5"/>
      <c r="B621" s="5"/>
      <c r="C621" s="24"/>
      <c r="D621" s="24"/>
      <c r="E621" s="5"/>
      <c r="F621" s="5"/>
      <c r="G621" s="5"/>
      <c r="H621" s="5"/>
      <c r="I621" s="24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</row>
    <row r="622" spans="1:24" ht="12.75" customHeight="1">
      <c r="A622" s="5"/>
      <c r="B622" s="5"/>
      <c r="C622" s="24"/>
      <c r="D622" s="24"/>
      <c r="E622" s="5"/>
      <c r="F622" s="5"/>
      <c r="G622" s="5"/>
      <c r="H622" s="5"/>
      <c r="I622" s="24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</row>
    <row r="623" spans="1:24" ht="12.75" customHeight="1">
      <c r="A623" s="5"/>
      <c r="B623" s="5"/>
      <c r="C623" s="24"/>
      <c r="D623" s="24"/>
      <c r="E623" s="5"/>
      <c r="F623" s="5"/>
      <c r="G623" s="5"/>
      <c r="H623" s="5"/>
      <c r="I623" s="24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</row>
    <row r="624" spans="1:24" ht="12.75" customHeight="1">
      <c r="A624" s="5"/>
      <c r="B624" s="5"/>
      <c r="C624" s="24"/>
      <c r="D624" s="24"/>
      <c r="E624" s="5"/>
      <c r="F624" s="5"/>
      <c r="G624" s="5"/>
      <c r="H624" s="5"/>
      <c r="I624" s="24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</row>
    <row r="625" spans="1:24" ht="12.75" customHeight="1">
      <c r="A625" s="5"/>
      <c r="B625" s="5"/>
      <c r="C625" s="24"/>
      <c r="D625" s="24"/>
      <c r="E625" s="5"/>
      <c r="F625" s="5"/>
      <c r="G625" s="5"/>
      <c r="H625" s="5"/>
      <c r="I625" s="24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</row>
    <row r="626" spans="1:24" ht="12.75" customHeight="1">
      <c r="A626" s="5"/>
      <c r="B626" s="5"/>
      <c r="C626" s="24"/>
      <c r="D626" s="24"/>
      <c r="E626" s="5"/>
      <c r="F626" s="5"/>
      <c r="G626" s="5"/>
      <c r="H626" s="5"/>
      <c r="I626" s="24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</row>
    <row r="627" spans="1:24" ht="12.75" customHeight="1">
      <c r="A627" s="5"/>
      <c r="B627" s="5"/>
      <c r="C627" s="24"/>
      <c r="D627" s="24"/>
      <c r="E627" s="5"/>
      <c r="F627" s="5"/>
      <c r="G627" s="5"/>
      <c r="H627" s="5"/>
      <c r="I627" s="24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1:24" ht="12.75" customHeight="1">
      <c r="A628" s="5"/>
      <c r="B628" s="5"/>
      <c r="C628" s="24"/>
      <c r="D628" s="24"/>
      <c r="E628" s="5"/>
      <c r="F628" s="5"/>
      <c r="G628" s="5"/>
      <c r="H628" s="5"/>
      <c r="I628" s="24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1:24" ht="12.75" customHeight="1">
      <c r="A629" s="5"/>
      <c r="B629" s="5"/>
      <c r="C629" s="24"/>
      <c r="D629" s="24"/>
      <c r="E629" s="5"/>
      <c r="F629" s="5"/>
      <c r="G629" s="5"/>
      <c r="H629" s="5"/>
      <c r="I629" s="24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</row>
    <row r="630" spans="1:24" ht="12.75" customHeight="1">
      <c r="A630" s="5"/>
      <c r="B630" s="5"/>
      <c r="C630" s="24"/>
      <c r="D630" s="24"/>
      <c r="E630" s="5"/>
      <c r="F630" s="5"/>
      <c r="G630" s="5"/>
      <c r="H630" s="5"/>
      <c r="I630" s="24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</row>
    <row r="631" spans="1:24" ht="12.75" customHeight="1">
      <c r="A631" s="5"/>
      <c r="B631" s="5"/>
      <c r="C631" s="24"/>
      <c r="D631" s="24"/>
      <c r="E631" s="5"/>
      <c r="F631" s="5"/>
      <c r="G631" s="5"/>
      <c r="H631" s="5"/>
      <c r="I631" s="24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</row>
    <row r="632" spans="1:24" ht="12.75" customHeight="1">
      <c r="A632" s="5"/>
      <c r="B632" s="5"/>
      <c r="C632" s="24"/>
      <c r="D632" s="24"/>
      <c r="E632" s="5"/>
      <c r="F632" s="5"/>
      <c r="G632" s="5"/>
      <c r="H632" s="5"/>
      <c r="I632" s="24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</row>
    <row r="633" spans="1:24" ht="12.75" customHeight="1">
      <c r="A633" s="5"/>
      <c r="B633" s="5"/>
      <c r="C633" s="24"/>
      <c r="D633" s="24"/>
      <c r="E633" s="5"/>
      <c r="F633" s="5"/>
      <c r="G633" s="5"/>
      <c r="H633" s="5"/>
      <c r="I633" s="24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</row>
    <row r="634" spans="1:24" ht="12.75" customHeight="1">
      <c r="A634" s="5"/>
      <c r="B634" s="5"/>
      <c r="C634" s="24"/>
      <c r="D634" s="24"/>
      <c r="E634" s="5"/>
      <c r="F634" s="5"/>
      <c r="G634" s="5"/>
      <c r="H634" s="5"/>
      <c r="I634" s="24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</row>
    <row r="635" spans="1:24" ht="12.75" customHeight="1">
      <c r="A635" s="5"/>
      <c r="B635" s="5"/>
      <c r="C635" s="24"/>
      <c r="D635" s="24"/>
      <c r="E635" s="5"/>
      <c r="F635" s="5"/>
      <c r="G635" s="5"/>
      <c r="H635" s="5"/>
      <c r="I635" s="24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</row>
    <row r="636" spans="1:24" ht="12.75" customHeight="1">
      <c r="A636" s="5"/>
      <c r="B636" s="5"/>
      <c r="C636" s="24"/>
      <c r="D636" s="24"/>
      <c r="E636" s="5"/>
      <c r="F636" s="5"/>
      <c r="G636" s="5"/>
      <c r="H636" s="5"/>
      <c r="I636" s="24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</row>
    <row r="637" spans="1:24" ht="12.75" customHeight="1">
      <c r="A637" s="5"/>
      <c r="B637" s="5"/>
      <c r="C637" s="24"/>
      <c r="D637" s="24"/>
      <c r="E637" s="5"/>
      <c r="F637" s="5"/>
      <c r="G637" s="5"/>
      <c r="H637" s="5"/>
      <c r="I637" s="24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</row>
    <row r="638" spans="1:24" ht="12.75" customHeight="1">
      <c r="A638" s="5"/>
      <c r="B638" s="5"/>
      <c r="C638" s="24"/>
      <c r="D638" s="24"/>
      <c r="E638" s="5"/>
      <c r="F638" s="5"/>
      <c r="G638" s="5"/>
      <c r="H638" s="5"/>
      <c r="I638" s="24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</row>
    <row r="639" spans="1:24" ht="12.75" customHeight="1">
      <c r="A639" s="5"/>
      <c r="B639" s="5"/>
      <c r="C639" s="24"/>
      <c r="D639" s="24"/>
      <c r="E639" s="5"/>
      <c r="F639" s="5"/>
      <c r="G639" s="5"/>
      <c r="H639" s="5"/>
      <c r="I639" s="24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1:24" ht="12.75" customHeight="1">
      <c r="A640" s="5"/>
      <c r="B640" s="5"/>
      <c r="C640" s="24"/>
      <c r="D640" s="24"/>
      <c r="E640" s="5"/>
      <c r="F640" s="5"/>
      <c r="G640" s="5"/>
      <c r="H640" s="5"/>
      <c r="I640" s="24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1:24" ht="12.75" customHeight="1">
      <c r="A641" s="5"/>
      <c r="B641" s="5"/>
      <c r="C641" s="24"/>
      <c r="D641" s="24"/>
      <c r="E641" s="5"/>
      <c r="F641" s="5"/>
      <c r="G641" s="5"/>
      <c r="H641" s="5"/>
      <c r="I641" s="24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</row>
    <row r="642" spans="1:24" ht="12.75" customHeight="1">
      <c r="A642" s="5"/>
      <c r="B642" s="5"/>
      <c r="C642" s="24"/>
      <c r="D642" s="24"/>
      <c r="E642" s="5"/>
      <c r="F642" s="5"/>
      <c r="G642" s="5"/>
      <c r="H642" s="5"/>
      <c r="I642" s="24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</row>
    <row r="643" spans="1:24" ht="12.75" customHeight="1">
      <c r="A643" s="5"/>
      <c r="B643" s="5"/>
      <c r="C643" s="24"/>
      <c r="D643" s="24"/>
      <c r="E643" s="5"/>
      <c r="F643" s="5"/>
      <c r="G643" s="5"/>
      <c r="H643" s="5"/>
      <c r="I643" s="24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</row>
    <row r="644" spans="1:24" ht="12.75" customHeight="1">
      <c r="A644" s="5"/>
      <c r="B644" s="5"/>
      <c r="C644" s="24"/>
      <c r="D644" s="24"/>
      <c r="E644" s="5"/>
      <c r="F644" s="5"/>
      <c r="G644" s="5"/>
      <c r="H644" s="5"/>
      <c r="I644" s="24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</row>
    <row r="645" spans="1:24" ht="12.75" customHeight="1">
      <c r="A645" s="5"/>
      <c r="B645" s="5"/>
      <c r="C645" s="24"/>
      <c r="D645" s="24"/>
      <c r="E645" s="5"/>
      <c r="F645" s="5"/>
      <c r="G645" s="5"/>
      <c r="H645" s="5"/>
      <c r="I645" s="24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</row>
    <row r="646" spans="1:24" ht="12.75" customHeight="1">
      <c r="A646" s="5"/>
      <c r="B646" s="5"/>
      <c r="C646" s="24"/>
      <c r="D646" s="24"/>
      <c r="E646" s="5"/>
      <c r="F646" s="5"/>
      <c r="G646" s="5"/>
      <c r="H646" s="5"/>
      <c r="I646" s="24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</row>
    <row r="647" spans="1:24" ht="12.75" customHeight="1">
      <c r="A647" s="5"/>
      <c r="B647" s="5"/>
      <c r="C647" s="24"/>
      <c r="D647" s="24"/>
      <c r="E647" s="5"/>
      <c r="F647" s="5"/>
      <c r="G647" s="5"/>
      <c r="H647" s="5"/>
      <c r="I647" s="24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</row>
    <row r="648" spans="1:24" ht="12.75" customHeight="1">
      <c r="A648" s="5"/>
      <c r="B648" s="5"/>
      <c r="C648" s="24"/>
      <c r="D648" s="24"/>
      <c r="E648" s="5"/>
      <c r="F648" s="5"/>
      <c r="G648" s="5"/>
      <c r="H648" s="5"/>
      <c r="I648" s="24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</row>
    <row r="649" spans="1:24" ht="12.75" customHeight="1">
      <c r="A649" s="5"/>
      <c r="B649" s="5"/>
      <c r="C649" s="24"/>
      <c r="D649" s="24"/>
      <c r="E649" s="5"/>
      <c r="F649" s="5"/>
      <c r="G649" s="5"/>
      <c r="H649" s="5"/>
      <c r="I649" s="24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</row>
    <row r="650" spans="1:24" ht="12.75" customHeight="1">
      <c r="A650" s="5"/>
      <c r="B650" s="5"/>
      <c r="C650" s="24"/>
      <c r="D650" s="24"/>
      <c r="E650" s="5"/>
      <c r="F650" s="5"/>
      <c r="G650" s="5"/>
      <c r="H650" s="5"/>
      <c r="I650" s="24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</row>
    <row r="651" spans="1:24" ht="12.75" customHeight="1">
      <c r="A651" s="5"/>
      <c r="B651" s="5"/>
      <c r="C651" s="24"/>
      <c r="D651" s="24"/>
      <c r="E651" s="5"/>
      <c r="F651" s="5"/>
      <c r="G651" s="5"/>
      <c r="H651" s="5"/>
      <c r="I651" s="24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</row>
    <row r="652" spans="1:24" ht="12.75" customHeight="1">
      <c r="A652" s="5"/>
      <c r="B652" s="5"/>
      <c r="C652" s="24"/>
      <c r="D652" s="24"/>
      <c r="E652" s="5"/>
      <c r="F652" s="5"/>
      <c r="G652" s="5"/>
      <c r="H652" s="5"/>
      <c r="I652" s="24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</row>
    <row r="653" spans="1:24" ht="12.75" customHeight="1">
      <c r="A653" s="5"/>
      <c r="B653" s="5"/>
      <c r="C653" s="24"/>
      <c r="D653" s="24"/>
      <c r="E653" s="5"/>
      <c r="F653" s="5"/>
      <c r="G653" s="5"/>
      <c r="H653" s="5"/>
      <c r="I653" s="24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</row>
    <row r="654" spans="1:24" ht="12.75" customHeight="1">
      <c r="A654" s="5"/>
      <c r="B654" s="5"/>
      <c r="C654" s="24"/>
      <c r="D654" s="24"/>
      <c r="E654" s="5"/>
      <c r="F654" s="5"/>
      <c r="G654" s="5"/>
      <c r="H654" s="5"/>
      <c r="I654" s="24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</row>
    <row r="655" spans="1:24" ht="12.75" customHeight="1">
      <c r="A655" s="5"/>
      <c r="B655" s="5"/>
      <c r="C655" s="24"/>
      <c r="D655" s="24"/>
      <c r="E655" s="5"/>
      <c r="F655" s="5"/>
      <c r="G655" s="5"/>
      <c r="H655" s="5"/>
      <c r="I655" s="24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</row>
    <row r="656" spans="1:24" ht="12.75" customHeight="1">
      <c r="A656" s="5"/>
      <c r="B656" s="5"/>
      <c r="C656" s="24"/>
      <c r="D656" s="24"/>
      <c r="E656" s="5"/>
      <c r="F656" s="5"/>
      <c r="G656" s="5"/>
      <c r="H656" s="5"/>
      <c r="I656" s="24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</row>
    <row r="657" spans="1:24" ht="12.75" customHeight="1">
      <c r="A657" s="5"/>
      <c r="B657" s="5"/>
      <c r="C657" s="24"/>
      <c r="D657" s="24"/>
      <c r="E657" s="5"/>
      <c r="F657" s="5"/>
      <c r="G657" s="5"/>
      <c r="H657" s="5"/>
      <c r="I657" s="24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</row>
    <row r="658" spans="1:24" ht="12.75" customHeight="1">
      <c r="A658" s="5"/>
      <c r="B658" s="5"/>
      <c r="C658" s="24"/>
      <c r="D658" s="24"/>
      <c r="E658" s="5"/>
      <c r="F658" s="5"/>
      <c r="G658" s="5"/>
      <c r="H658" s="5"/>
      <c r="I658" s="24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</row>
    <row r="659" spans="1:24" ht="12.75" customHeight="1">
      <c r="A659" s="5"/>
      <c r="B659" s="5"/>
      <c r="C659" s="24"/>
      <c r="D659" s="24"/>
      <c r="E659" s="5"/>
      <c r="F659" s="5"/>
      <c r="G659" s="5"/>
      <c r="H659" s="5"/>
      <c r="I659" s="24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</row>
    <row r="660" spans="1:24" ht="12.75" customHeight="1">
      <c r="A660" s="5"/>
      <c r="B660" s="5"/>
      <c r="C660" s="24"/>
      <c r="D660" s="24"/>
      <c r="E660" s="5"/>
      <c r="F660" s="5"/>
      <c r="G660" s="5"/>
      <c r="H660" s="5"/>
      <c r="I660" s="24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</row>
    <row r="661" spans="1:24" ht="12.75" customHeight="1">
      <c r="A661" s="5"/>
      <c r="B661" s="5"/>
      <c r="C661" s="24"/>
      <c r="D661" s="24"/>
      <c r="E661" s="5"/>
      <c r="F661" s="5"/>
      <c r="G661" s="5"/>
      <c r="H661" s="5"/>
      <c r="I661" s="24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</row>
    <row r="662" spans="1:24" ht="12.75" customHeight="1">
      <c r="A662" s="5"/>
      <c r="B662" s="5"/>
      <c r="C662" s="24"/>
      <c r="D662" s="24"/>
      <c r="E662" s="5"/>
      <c r="F662" s="5"/>
      <c r="G662" s="5"/>
      <c r="H662" s="5"/>
      <c r="I662" s="24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</row>
    <row r="663" spans="1:24" ht="12.75" customHeight="1">
      <c r="A663" s="5"/>
      <c r="B663" s="5"/>
      <c r="C663" s="24"/>
      <c r="D663" s="24"/>
      <c r="E663" s="5"/>
      <c r="F663" s="5"/>
      <c r="G663" s="5"/>
      <c r="H663" s="5"/>
      <c r="I663" s="24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</row>
    <row r="664" spans="1:24" ht="12.75" customHeight="1">
      <c r="A664" s="5"/>
      <c r="B664" s="5"/>
      <c r="C664" s="24"/>
      <c r="D664" s="24"/>
      <c r="E664" s="5"/>
      <c r="F664" s="5"/>
      <c r="G664" s="5"/>
      <c r="H664" s="5"/>
      <c r="I664" s="24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</row>
    <row r="665" spans="1:24" ht="12.75" customHeight="1">
      <c r="A665" s="5"/>
      <c r="B665" s="5"/>
      <c r="C665" s="24"/>
      <c r="D665" s="24"/>
      <c r="E665" s="5"/>
      <c r="F665" s="5"/>
      <c r="G665" s="5"/>
      <c r="H665" s="5"/>
      <c r="I665" s="24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</row>
    <row r="666" spans="1:24" ht="12.75" customHeight="1">
      <c r="A666" s="5"/>
      <c r="B666" s="5"/>
      <c r="C666" s="24"/>
      <c r="D666" s="24"/>
      <c r="E666" s="5"/>
      <c r="F666" s="5"/>
      <c r="G666" s="5"/>
      <c r="H666" s="5"/>
      <c r="I666" s="24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</row>
    <row r="667" spans="1:24" ht="12.75" customHeight="1">
      <c r="A667" s="5"/>
      <c r="B667" s="5"/>
      <c r="C667" s="24"/>
      <c r="D667" s="24"/>
      <c r="E667" s="5"/>
      <c r="F667" s="5"/>
      <c r="G667" s="5"/>
      <c r="H667" s="5"/>
      <c r="I667" s="24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</row>
    <row r="668" spans="1:24" ht="12.75" customHeight="1">
      <c r="A668" s="5"/>
      <c r="B668" s="5"/>
      <c r="C668" s="24"/>
      <c r="D668" s="24"/>
      <c r="E668" s="5"/>
      <c r="F668" s="5"/>
      <c r="G668" s="5"/>
      <c r="H668" s="5"/>
      <c r="I668" s="24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</row>
    <row r="669" spans="1:24" ht="12.75" customHeight="1">
      <c r="A669" s="5"/>
      <c r="B669" s="5"/>
      <c r="C669" s="24"/>
      <c r="D669" s="24"/>
      <c r="E669" s="5"/>
      <c r="F669" s="5"/>
      <c r="G669" s="5"/>
      <c r="H669" s="5"/>
      <c r="I669" s="24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</row>
    <row r="670" spans="1:24" ht="12.75" customHeight="1">
      <c r="A670" s="5"/>
      <c r="B670" s="5"/>
      <c r="C670" s="24"/>
      <c r="D670" s="24"/>
      <c r="E670" s="5"/>
      <c r="F670" s="5"/>
      <c r="G670" s="5"/>
      <c r="H670" s="5"/>
      <c r="I670" s="24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</row>
    <row r="671" spans="1:24" ht="12.75" customHeight="1">
      <c r="A671" s="5"/>
      <c r="B671" s="5"/>
      <c r="C671" s="24"/>
      <c r="D671" s="24"/>
      <c r="E671" s="5"/>
      <c r="F671" s="5"/>
      <c r="G671" s="5"/>
      <c r="H671" s="5"/>
      <c r="I671" s="24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</row>
    <row r="672" spans="1:24" ht="12.75" customHeight="1">
      <c r="A672" s="5"/>
      <c r="B672" s="5"/>
      <c r="C672" s="24"/>
      <c r="D672" s="24"/>
      <c r="E672" s="5"/>
      <c r="F672" s="5"/>
      <c r="G672" s="5"/>
      <c r="H672" s="5"/>
      <c r="I672" s="24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</row>
    <row r="673" spans="1:24" ht="12.75" customHeight="1">
      <c r="A673" s="5"/>
      <c r="B673" s="5"/>
      <c r="C673" s="24"/>
      <c r="D673" s="24"/>
      <c r="E673" s="5"/>
      <c r="F673" s="5"/>
      <c r="G673" s="5"/>
      <c r="H673" s="5"/>
      <c r="I673" s="24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</row>
    <row r="674" spans="1:24" ht="12.75" customHeight="1">
      <c r="A674" s="5"/>
      <c r="B674" s="5"/>
      <c r="C674" s="24"/>
      <c r="D674" s="24"/>
      <c r="E674" s="5"/>
      <c r="F674" s="5"/>
      <c r="G674" s="5"/>
      <c r="H674" s="5"/>
      <c r="I674" s="24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</row>
    <row r="675" spans="1:24" ht="12.75" customHeight="1">
      <c r="A675" s="5"/>
      <c r="B675" s="5"/>
      <c r="C675" s="24"/>
      <c r="D675" s="24"/>
      <c r="E675" s="5"/>
      <c r="F675" s="5"/>
      <c r="G675" s="5"/>
      <c r="H675" s="5"/>
      <c r="I675" s="24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</row>
    <row r="676" spans="1:24" ht="12.75" customHeight="1">
      <c r="A676" s="5"/>
      <c r="B676" s="5"/>
      <c r="C676" s="24"/>
      <c r="D676" s="24"/>
      <c r="E676" s="5"/>
      <c r="F676" s="5"/>
      <c r="G676" s="5"/>
      <c r="H676" s="5"/>
      <c r="I676" s="24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</row>
    <row r="677" spans="1:24" ht="12.75" customHeight="1">
      <c r="A677" s="5"/>
      <c r="B677" s="5"/>
      <c r="C677" s="24"/>
      <c r="D677" s="24"/>
      <c r="E677" s="5"/>
      <c r="F677" s="5"/>
      <c r="G677" s="5"/>
      <c r="H677" s="5"/>
      <c r="I677" s="24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</row>
    <row r="678" spans="1:24" ht="12.75" customHeight="1">
      <c r="A678" s="5"/>
      <c r="B678" s="5"/>
      <c r="C678" s="24"/>
      <c r="D678" s="24"/>
      <c r="E678" s="5"/>
      <c r="F678" s="5"/>
      <c r="G678" s="5"/>
      <c r="H678" s="5"/>
      <c r="I678" s="24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</row>
    <row r="679" spans="1:24" ht="12.75" customHeight="1">
      <c r="A679" s="5"/>
      <c r="B679" s="5"/>
      <c r="C679" s="24"/>
      <c r="D679" s="24"/>
      <c r="E679" s="5"/>
      <c r="F679" s="5"/>
      <c r="G679" s="5"/>
      <c r="H679" s="5"/>
      <c r="I679" s="24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</row>
    <row r="680" spans="1:24" ht="12.75" customHeight="1">
      <c r="A680" s="5"/>
      <c r="B680" s="5"/>
      <c r="C680" s="24"/>
      <c r="D680" s="24"/>
      <c r="E680" s="5"/>
      <c r="F680" s="5"/>
      <c r="G680" s="5"/>
      <c r="H680" s="5"/>
      <c r="I680" s="24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</row>
    <row r="681" spans="1:24" ht="12.75" customHeight="1">
      <c r="A681" s="5"/>
      <c r="B681" s="5"/>
      <c r="C681" s="24"/>
      <c r="D681" s="24"/>
      <c r="E681" s="5"/>
      <c r="F681" s="5"/>
      <c r="G681" s="5"/>
      <c r="H681" s="5"/>
      <c r="I681" s="24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</row>
    <row r="682" spans="1:24" ht="12.75" customHeight="1">
      <c r="A682" s="5"/>
      <c r="B682" s="5"/>
      <c r="C682" s="24"/>
      <c r="D682" s="24"/>
      <c r="E682" s="5"/>
      <c r="F682" s="5"/>
      <c r="G682" s="5"/>
      <c r="H682" s="5"/>
      <c r="I682" s="24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</row>
    <row r="683" spans="1:24" ht="12.75" customHeight="1">
      <c r="A683" s="5"/>
      <c r="B683" s="5"/>
      <c r="C683" s="24"/>
      <c r="D683" s="24"/>
      <c r="E683" s="5"/>
      <c r="F683" s="5"/>
      <c r="G683" s="5"/>
      <c r="H683" s="5"/>
      <c r="I683" s="24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</row>
    <row r="684" spans="1:24" ht="12.75" customHeight="1">
      <c r="A684" s="5"/>
      <c r="B684" s="5"/>
      <c r="C684" s="24"/>
      <c r="D684" s="24"/>
      <c r="E684" s="5"/>
      <c r="F684" s="5"/>
      <c r="G684" s="5"/>
      <c r="H684" s="5"/>
      <c r="I684" s="24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</row>
    <row r="685" spans="1:24" ht="12.75" customHeight="1">
      <c r="A685" s="5"/>
      <c r="B685" s="5"/>
      <c r="C685" s="24"/>
      <c r="D685" s="24"/>
      <c r="E685" s="5"/>
      <c r="F685" s="5"/>
      <c r="G685" s="5"/>
      <c r="H685" s="5"/>
      <c r="I685" s="24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</row>
    <row r="686" spans="1:24" ht="12.75" customHeight="1">
      <c r="A686" s="5"/>
      <c r="B686" s="5"/>
      <c r="C686" s="24"/>
      <c r="D686" s="24"/>
      <c r="E686" s="5"/>
      <c r="F686" s="5"/>
      <c r="G686" s="5"/>
      <c r="H686" s="5"/>
      <c r="I686" s="24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</row>
    <row r="687" spans="1:24" ht="12.75" customHeight="1">
      <c r="A687" s="5"/>
      <c r="B687" s="5"/>
      <c r="C687" s="24"/>
      <c r="D687" s="24"/>
      <c r="E687" s="5"/>
      <c r="F687" s="5"/>
      <c r="G687" s="5"/>
      <c r="H687" s="5"/>
      <c r="I687" s="24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</row>
    <row r="688" spans="1:24" ht="12.75" customHeight="1">
      <c r="A688" s="5"/>
      <c r="B688" s="5"/>
      <c r="C688" s="24"/>
      <c r="D688" s="24"/>
      <c r="E688" s="5"/>
      <c r="F688" s="5"/>
      <c r="G688" s="5"/>
      <c r="H688" s="5"/>
      <c r="I688" s="24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</row>
    <row r="689" spans="1:24" ht="12.75" customHeight="1">
      <c r="A689" s="5"/>
      <c r="B689" s="5"/>
      <c r="C689" s="24"/>
      <c r="D689" s="24"/>
      <c r="E689" s="5"/>
      <c r="F689" s="5"/>
      <c r="G689" s="5"/>
      <c r="H689" s="5"/>
      <c r="I689" s="24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</row>
    <row r="690" spans="1:24" ht="12.75" customHeight="1">
      <c r="A690" s="5"/>
      <c r="B690" s="5"/>
      <c r="C690" s="24"/>
      <c r="D690" s="24"/>
      <c r="E690" s="5"/>
      <c r="F690" s="5"/>
      <c r="G690" s="5"/>
      <c r="H690" s="5"/>
      <c r="I690" s="24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</row>
    <row r="691" spans="1:24" ht="12.75" customHeight="1">
      <c r="A691" s="5"/>
      <c r="B691" s="5"/>
      <c r="C691" s="24"/>
      <c r="D691" s="24"/>
      <c r="E691" s="5"/>
      <c r="F691" s="5"/>
      <c r="G691" s="5"/>
      <c r="H691" s="5"/>
      <c r="I691" s="24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</row>
    <row r="692" spans="1:24" ht="12.75" customHeight="1">
      <c r="A692" s="5"/>
      <c r="B692" s="5"/>
      <c r="C692" s="24"/>
      <c r="D692" s="24"/>
      <c r="E692" s="5"/>
      <c r="F692" s="5"/>
      <c r="G692" s="5"/>
      <c r="H692" s="5"/>
      <c r="I692" s="24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</row>
    <row r="693" spans="1:24" ht="12.75" customHeight="1">
      <c r="A693" s="5"/>
      <c r="B693" s="5"/>
      <c r="C693" s="24"/>
      <c r="D693" s="24"/>
      <c r="E693" s="5"/>
      <c r="F693" s="5"/>
      <c r="G693" s="5"/>
      <c r="H693" s="5"/>
      <c r="I693" s="24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</row>
    <row r="694" spans="1:24" ht="12.75" customHeight="1">
      <c r="A694" s="5"/>
      <c r="B694" s="5"/>
      <c r="C694" s="24"/>
      <c r="D694" s="24"/>
      <c r="E694" s="5"/>
      <c r="F694" s="5"/>
      <c r="G694" s="5"/>
      <c r="H694" s="5"/>
      <c r="I694" s="24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</row>
    <row r="695" spans="1:24" ht="12.75" customHeight="1">
      <c r="A695" s="5"/>
      <c r="B695" s="5"/>
      <c r="C695" s="24"/>
      <c r="D695" s="24"/>
      <c r="E695" s="5"/>
      <c r="F695" s="5"/>
      <c r="G695" s="5"/>
      <c r="H695" s="5"/>
      <c r="I695" s="24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</row>
    <row r="696" spans="1:24" ht="12.75" customHeight="1">
      <c r="A696" s="5"/>
      <c r="B696" s="5"/>
      <c r="C696" s="24"/>
      <c r="D696" s="24"/>
      <c r="E696" s="5"/>
      <c r="F696" s="5"/>
      <c r="G696" s="5"/>
      <c r="H696" s="5"/>
      <c r="I696" s="24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</row>
    <row r="697" spans="1:24" ht="12.75" customHeight="1">
      <c r="A697" s="5"/>
      <c r="B697" s="5"/>
      <c r="C697" s="24"/>
      <c r="D697" s="24"/>
      <c r="E697" s="5"/>
      <c r="F697" s="5"/>
      <c r="G697" s="5"/>
      <c r="H697" s="5"/>
      <c r="I697" s="24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</row>
    <row r="698" spans="1:24" ht="12.75" customHeight="1">
      <c r="A698" s="5"/>
      <c r="B698" s="5"/>
      <c r="C698" s="24"/>
      <c r="D698" s="24"/>
      <c r="E698" s="5"/>
      <c r="F698" s="5"/>
      <c r="G698" s="5"/>
      <c r="H698" s="5"/>
      <c r="I698" s="24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</row>
    <row r="699" spans="1:24" ht="12.75" customHeight="1">
      <c r="A699" s="5"/>
      <c r="B699" s="5"/>
      <c r="C699" s="24"/>
      <c r="D699" s="24"/>
      <c r="E699" s="5"/>
      <c r="F699" s="5"/>
      <c r="G699" s="5"/>
      <c r="H699" s="5"/>
      <c r="I699" s="24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</row>
    <row r="700" spans="1:24" ht="12.75" customHeight="1">
      <c r="A700" s="5"/>
      <c r="B700" s="5"/>
      <c r="C700" s="24"/>
      <c r="D700" s="24"/>
      <c r="E700" s="5"/>
      <c r="F700" s="5"/>
      <c r="G700" s="5"/>
      <c r="H700" s="5"/>
      <c r="I700" s="24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</row>
    <row r="701" spans="1:24" ht="12.75" customHeight="1">
      <c r="A701" s="5"/>
      <c r="B701" s="5"/>
      <c r="C701" s="24"/>
      <c r="D701" s="24"/>
      <c r="E701" s="5"/>
      <c r="F701" s="5"/>
      <c r="G701" s="5"/>
      <c r="H701" s="5"/>
      <c r="I701" s="24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</row>
    <row r="702" spans="1:24" ht="12.75" customHeight="1">
      <c r="A702" s="5"/>
      <c r="B702" s="5"/>
      <c r="C702" s="24"/>
      <c r="D702" s="24"/>
      <c r="E702" s="5"/>
      <c r="F702" s="5"/>
      <c r="G702" s="5"/>
      <c r="H702" s="5"/>
      <c r="I702" s="24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</row>
    <row r="703" spans="1:24" ht="12.75" customHeight="1">
      <c r="A703" s="5"/>
      <c r="B703" s="5"/>
      <c r="C703" s="24"/>
      <c r="D703" s="24"/>
      <c r="E703" s="5"/>
      <c r="F703" s="5"/>
      <c r="G703" s="5"/>
      <c r="H703" s="5"/>
      <c r="I703" s="24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</row>
    <row r="704" spans="1:24" ht="12.75" customHeight="1">
      <c r="A704" s="5"/>
      <c r="B704" s="5"/>
      <c r="C704" s="24"/>
      <c r="D704" s="24"/>
      <c r="E704" s="5"/>
      <c r="F704" s="5"/>
      <c r="G704" s="5"/>
      <c r="H704" s="5"/>
      <c r="I704" s="24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</row>
    <row r="705" spans="1:24" ht="12.75" customHeight="1">
      <c r="A705" s="5"/>
      <c r="B705" s="5"/>
      <c r="C705" s="24"/>
      <c r="D705" s="24"/>
      <c r="E705" s="5"/>
      <c r="F705" s="5"/>
      <c r="G705" s="5"/>
      <c r="H705" s="5"/>
      <c r="I705" s="24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</row>
    <row r="706" spans="1:24" ht="12.75" customHeight="1">
      <c r="A706" s="5"/>
      <c r="B706" s="5"/>
      <c r="C706" s="24"/>
      <c r="D706" s="24"/>
      <c r="E706" s="5"/>
      <c r="F706" s="5"/>
      <c r="G706" s="5"/>
      <c r="H706" s="5"/>
      <c r="I706" s="24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</row>
    <row r="707" spans="1:24" ht="12.75" customHeight="1">
      <c r="A707" s="5"/>
      <c r="B707" s="5"/>
      <c r="C707" s="24"/>
      <c r="D707" s="24"/>
      <c r="E707" s="5"/>
      <c r="F707" s="5"/>
      <c r="G707" s="5"/>
      <c r="H707" s="5"/>
      <c r="I707" s="24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</row>
    <row r="708" spans="1:24" ht="12.75" customHeight="1">
      <c r="A708" s="5"/>
      <c r="B708" s="5"/>
      <c r="C708" s="24"/>
      <c r="D708" s="24"/>
      <c r="E708" s="5"/>
      <c r="F708" s="5"/>
      <c r="G708" s="5"/>
      <c r="H708" s="5"/>
      <c r="I708" s="24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</row>
    <row r="709" spans="1:24" ht="12.75" customHeight="1">
      <c r="A709" s="5"/>
      <c r="B709" s="5"/>
      <c r="C709" s="24"/>
      <c r="D709" s="24"/>
      <c r="E709" s="5"/>
      <c r="F709" s="5"/>
      <c r="G709" s="5"/>
      <c r="H709" s="5"/>
      <c r="I709" s="24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</row>
    <row r="710" spans="1:24" ht="12.75" customHeight="1">
      <c r="A710" s="5"/>
      <c r="B710" s="5"/>
      <c r="C710" s="24"/>
      <c r="D710" s="24"/>
      <c r="E710" s="5"/>
      <c r="F710" s="5"/>
      <c r="G710" s="5"/>
      <c r="H710" s="5"/>
      <c r="I710" s="24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</row>
    <row r="711" spans="1:24" ht="12.75" customHeight="1">
      <c r="A711" s="5"/>
      <c r="B711" s="5"/>
      <c r="C711" s="24"/>
      <c r="D711" s="24"/>
      <c r="E711" s="5"/>
      <c r="F711" s="5"/>
      <c r="G711" s="5"/>
      <c r="H711" s="5"/>
      <c r="I711" s="24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</row>
    <row r="712" spans="1:24" ht="12.75" customHeight="1">
      <c r="A712" s="5"/>
      <c r="B712" s="5"/>
      <c r="C712" s="24"/>
      <c r="D712" s="24"/>
      <c r="E712" s="5"/>
      <c r="F712" s="5"/>
      <c r="G712" s="5"/>
      <c r="H712" s="5"/>
      <c r="I712" s="24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</row>
    <row r="713" spans="1:24" ht="12.75" customHeight="1">
      <c r="A713" s="5"/>
      <c r="B713" s="5"/>
      <c r="C713" s="24"/>
      <c r="D713" s="24"/>
      <c r="E713" s="5"/>
      <c r="F713" s="5"/>
      <c r="G713" s="5"/>
      <c r="H713" s="5"/>
      <c r="I713" s="24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</row>
    <row r="714" spans="1:24" ht="12.75" customHeight="1">
      <c r="A714" s="5"/>
      <c r="B714" s="5"/>
      <c r="C714" s="24"/>
      <c r="D714" s="24"/>
      <c r="E714" s="5"/>
      <c r="F714" s="5"/>
      <c r="G714" s="5"/>
      <c r="H714" s="5"/>
      <c r="I714" s="24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</row>
    <row r="715" spans="1:24" ht="12.75" customHeight="1">
      <c r="A715" s="5"/>
      <c r="B715" s="5"/>
      <c r="C715" s="24"/>
      <c r="D715" s="24"/>
      <c r="E715" s="5"/>
      <c r="F715" s="5"/>
      <c r="G715" s="5"/>
      <c r="H715" s="5"/>
      <c r="I715" s="24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</row>
    <row r="716" spans="1:24" ht="12.75" customHeight="1">
      <c r="A716" s="5"/>
      <c r="B716" s="5"/>
      <c r="C716" s="24"/>
      <c r="D716" s="24"/>
      <c r="E716" s="5"/>
      <c r="F716" s="5"/>
      <c r="G716" s="5"/>
      <c r="H716" s="5"/>
      <c r="I716" s="24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</row>
    <row r="717" spans="1:24" ht="12.75" customHeight="1">
      <c r="A717" s="5"/>
      <c r="B717" s="5"/>
      <c r="C717" s="24"/>
      <c r="D717" s="24"/>
      <c r="E717" s="5"/>
      <c r="F717" s="5"/>
      <c r="G717" s="5"/>
      <c r="H717" s="5"/>
      <c r="I717" s="24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</row>
    <row r="718" spans="1:24" ht="12.75" customHeight="1">
      <c r="A718" s="5"/>
      <c r="B718" s="5"/>
      <c r="C718" s="24"/>
      <c r="D718" s="24"/>
      <c r="E718" s="5"/>
      <c r="F718" s="5"/>
      <c r="G718" s="5"/>
      <c r="H718" s="5"/>
      <c r="I718" s="24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</row>
    <row r="719" spans="1:24" ht="12.75" customHeight="1">
      <c r="A719" s="5"/>
      <c r="B719" s="5"/>
      <c r="C719" s="24"/>
      <c r="D719" s="24"/>
      <c r="E719" s="5"/>
      <c r="F719" s="5"/>
      <c r="G719" s="5"/>
      <c r="H719" s="5"/>
      <c r="I719" s="24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</row>
    <row r="720" spans="1:24" ht="12.75" customHeight="1">
      <c r="A720" s="5"/>
      <c r="B720" s="5"/>
      <c r="C720" s="24"/>
      <c r="D720" s="24"/>
      <c r="E720" s="5"/>
      <c r="F720" s="5"/>
      <c r="G720" s="5"/>
      <c r="H720" s="5"/>
      <c r="I720" s="24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</row>
    <row r="721" spans="1:24" ht="12.75" customHeight="1">
      <c r="A721" s="5"/>
      <c r="B721" s="5"/>
      <c r="C721" s="24"/>
      <c r="D721" s="24"/>
      <c r="E721" s="5"/>
      <c r="F721" s="5"/>
      <c r="G721" s="5"/>
      <c r="H721" s="5"/>
      <c r="I721" s="24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</row>
    <row r="722" spans="1:24" ht="12.75" customHeight="1">
      <c r="A722" s="5"/>
      <c r="B722" s="5"/>
      <c r="C722" s="24"/>
      <c r="D722" s="24"/>
      <c r="E722" s="5"/>
      <c r="F722" s="5"/>
      <c r="G722" s="5"/>
      <c r="H722" s="5"/>
      <c r="I722" s="24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</row>
    <row r="723" spans="1:24" ht="12.75" customHeight="1">
      <c r="A723" s="5"/>
      <c r="B723" s="5"/>
      <c r="C723" s="24"/>
      <c r="D723" s="24"/>
      <c r="E723" s="5"/>
      <c r="F723" s="5"/>
      <c r="G723" s="5"/>
      <c r="H723" s="5"/>
      <c r="I723" s="24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</row>
    <row r="724" spans="1:24" ht="12.75" customHeight="1">
      <c r="A724" s="5"/>
      <c r="B724" s="5"/>
      <c r="C724" s="24"/>
      <c r="D724" s="24"/>
      <c r="E724" s="5"/>
      <c r="F724" s="5"/>
      <c r="G724" s="5"/>
      <c r="H724" s="5"/>
      <c r="I724" s="24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</row>
    <row r="725" spans="1:24" ht="12.75" customHeight="1">
      <c r="A725" s="5"/>
      <c r="B725" s="5"/>
      <c r="C725" s="24"/>
      <c r="D725" s="24"/>
      <c r="E725" s="5"/>
      <c r="F725" s="5"/>
      <c r="G725" s="5"/>
      <c r="H725" s="5"/>
      <c r="I725" s="24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</row>
    <row r="726" spans="1:24" ht="12.75" customHeight="1">
      <c r="A726" s="5"/>
      <c r="B726" s="5"/>
      <c r="C726" s="24"/>
      <c r="D726" s="24"/>
      <c r="E726" s="5"/>
      <c r="F726" s="5"/>
      <c r="G726" s="5"/>
      <c r="H726" s="5"/>
      <c r="I726" s="24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</row>
    <row r="727" spans="1:24" ht="12.75" customHeight="1">
      <c r="A727" s="5"/>
      <c r="B727" s="5"/>
      <c r="C727" s="24"/>
      <c r="D727" s="24"/>
      <c r="E727" s="5"/>
      <c r="F727" s="5"/>
      <c r="G727" s="5"/>
      <c r="H727" s="5"/>
      <c r="I727" s="24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</row>
    <row r="728" spans="1:24" ht="12.75" customHeight="1">
      <c r="A728" s="5"/>
      <c r="B728" s="5"/>
      <c r="C728" s="24"/>
      <c r="D728" s="24"/>
      <c r="E728" s="5"/>
      <c r="F728" s="5"/>
      <c r="G728" s="5"/>
      <c r="H728" s="5"/>
      <c r="I728" s="24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</row>
    <row r="729" spans="1:24" ht="12.75" customHeight="1">
      <c r="A729" s="5"/>
      <c r="B729" s="5"/>
      <c r="C729" s="24"/>
      <c r="D729" s="24"/>
      <c r="E729" s="5"/>
      <c r="F729" s="5"/>
      <c r="G729" s="5"/>
      <c r="H729" s="5"/>
      <c r="I729" s="24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</row>
    <row r="730" spans="1:24" ht="12.75" customHeight="1">
      <c r="A730" s="5"/>
      <c r="B730" s="5"/>
      <c r="C730" s="24"/>
      <c r="D730" s="24"/>
      <c r="E730" s="5"/>
      <c r="F730" s="5"/>
      <c r="G730" s="5"/>
      <c r="H730" s="5"/>
      <c r="I730" s="24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</row>
    <row r="731" spans="1:24" ht="12.75" customHeight="1">
      <c r="A731" s="5"/>
      <c r="B731" s="5"/>
      <c r="C731" s="24"/>
      <c r="D731" s="24"/>
      <c r="E731" s="5"/>
      <c r="F731" s="5"/>
      <c r="G731" s="5"/>
      <c r="H731" s="5"/>
      <c r="I731" s="24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</row>
    <row r="732" spans="1:24" ht="12.75" customHeight="1">
      <c r="A732" s="5"/>
      <c r="B732" s="5"/>
      <c r="C732" s="24"/>
      <c r="D732" s="24"/>
      <c r="E732" s="5"/>
      <c r="F732" s="5"/>
      <c r="G732" s="5"/>
      <c r="H732" s="5"/>
      <c r="I732" s="24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</row>
    <row r="733" spans="1:24" ht="12.75" customHeight="1">
      <c r="A733" s="5"/>
      <c r="B733" s="5"/>
      <c r="C733" s="24"/>
      <c r="D733" s="24"/>
      <c r="E733" s="5"/>
      <c r="F733" s="5"/>
      <c r="G733" s="5"/>
      <c r="H733" s="5"/>
      <c r="I733" s="24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</row>
    <row r="734" spans="1:24" ht="12.75" customHeight="1">
      <c r="A734" s="5"/>
      <c r="B734" s="5"/>
      <c r="C734" s="24"/>
      <c r="D734" s="24"/>
      <c r="E734" s="5"/>
      <c r="F734" s="5"/>
      <c r="G734" s="5"/>
      <c r="H734" s="5"/>
      <c r="I734" s="24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</row>
    <row r="735" spans="1:24" ht="12.75" customHeight="1">
      <c r="A735" s="5"/>
      <c r="B735" s="5"/>
      <c r="C735" s="24"/>
      <c r="D735" s="24"/>
      <c r="E735" s="5"/>
      <c r="F735" s="5"/>
      <c r="G735" s="5"/>
      <c r="H735" s="5"/>
      <c r="I735" s="24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</row>
    <row r="736" spans="1:24" ht="12.75" customHeight="1">
      <c r="A736" s="5"/>
      <c r="B736" s="5"/>
      <c r="C736" s="24"/>
      <c r="D736" s="24"/>
      <c r="E736" s="5"/>
      <c r="F736" s="5"/>
      <c r="G736" s="5"/>
      <c r="H736" s="5"/>
      <c r="I736" s="24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</row>
    <row r="737" spans="1:24" ht="12.75" customHeight="1">
      <c r="A737" s="5"/>
      <c r="B737" s="5"/>
      <c r="C737" s="24"/>
      <c r="D737" s="24"/>
      <c r="E737" s="5"/>
      <c r="F737" s="5"/>
      <c r="G737" s="5"/>
      <c r="H737" s="5"/>
      <c r="I737" s="24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</row>
    <row r="738" spans="1:24" ht="12.75" customHeight="1">
      <c r="A738" s="5"/>
      <c r="B738" s="5"/>
      <c r="C738" s="24"/>
      <c r="D738" s="24"/>
      <c r="E738" s="5"/>
      <c r="F738" s="5"/>
      <c r="G738" s="5"/>
      <c r="H738" s="5"/>
      <c r="I738" s="24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</row>
    <row r="739" spans="1:24" ht="12.75" customHeight="1">
      <c r="A739" s="5"/>
      <c r="B739" s="5"/>
      <c r="C739" s="24"/>
      <c r="D739" s="24"/>
      <c r="E739" s="5"/>
      <c r="F739" s="5"/>
      <c r="G739" s="5"/>
      <c r="H739" s="5"/>
      <c r="I739" s="24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</row>
    <row r="740" spans="1:24" ht="12.75" customHeight="1">
      <c r="A740" s="5"/>
      <c r="B740" s="5"/>
      <c r="C740" s="24"/>
      <c r="D740" s="24"/>
      <c r="E740" s="5"/>
      <c r="F740" s="5"/>
      <c r="G740" s="5"/>
      <c r="H740" s="5"/>
      <c r="I740" s="24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</row>
    <row r="741" spans="1:24" ht="12.75" customHeight="1">
      <c r="A741" s="5"/>
      <c r="B741" s="5"/>
      <c r="C741" s="24"/>
      <c r="D741" s="24"/>
      <c r="E741" s="5"/>
      <c r="F741" s="5"/>
      <c r="G741" s="5"/>
      <c r="H741" s="5"/>
      <c r="I741" s="24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</row>
    <row r="742" spans="1:24" ht="12.75" customHeight="1">
      <c r="A742" s="5"/>
      <c r="B742" s="5"/>
      <c r="C742" s="24"/>
      <c r="D742" s="24"/>
      <c r="E742" s="5"/>
      <c r="F742" s="5"/>
      <c r="G742" s="5"/>
      <c r="H742" s="5"/>
      <c r="I742" s="24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</row>
    <row r="743" spans="1:24" ht="12.75" customHeight="1">
      <c r="A743" s="5"/>
      <c r="B743" s="5"/>
      <c r="C743" s="24"/>
      <c r="D743" s="24"/>
      <c r="E743" s="5"/>
      <c r="F743" s="5"/>
      <c r="G743" s="5"/>
      <c r="H743" s="5"/>
      <c r="I743" s="24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</row>
    <row r="744" spans="1:24" ht="12.75" customHeight="1">
      <c r="A744" s="5"/>
      <c r="B744" s="5"/>
      <c r="C744" s="24"/>
      <c r="D744" s="24"/>
      <c r="E744" s="5"/>
      <c r="F744" s="5"/>
      <c r="G744" s="5"/>
      <c r="H744" s="5"/>
      <c r="I744" s="24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</row>
    <row r="745" spans="1:24" ht="12.75" customHeight="1">
      <c r="A745" s="5"/>
      <c r="B745" s="5"/>
      <c r="C745" s="24"/>
      <c r="D745" s="24"/>
      <c r="E745" s="5"/>
      <c r="F745" s="5"/>
      <c r="G745" s="5"/>
      <c r="H745" s="5"/>
      <c r="I745" s="24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</row>
    <row r="746" spans="1:24" ht="12.75" customHeight="1">
      <c r="A746" s="5"/>
      <c r="B746" s="5"/>
      <c r="C746" s="24"/>
      <c r="D746" s="24"/>
      <c r="E746" s="5"/>
      <c r="F746" s="5"/>
      <c r="G746" s="5"/>
      <c r="H746" s="5"/>
      <c r="I746" s="24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</row>
    <row r="747" spans="1:24" ht="12.75" customHeight="1">
      <c r="A747" s="5"/>
      <c r="B747" s="5"/>
      <c r="C747" s="24"/>
      <c r="D747" s="24"/>
      <c r="E747" s="5"/>
      <c r="F747" s="5"/>
      <c r="G747" s="5"/>
      <c r="H747" s="5"/>
      <c r="I747" s="24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</row>
    <row r="748" spans="1:24" ht="12.75" customHeight="1">
      <c r="A748" s="5"/>
      <c r="B748" s="5"/>
      <c r="C748" s="24"/>
      <c r="D748" s="24"/>
      <c r="E748" s="5"/>
      <c r="F748" s="5"/>
      <c r="G748" s="5"/>
      <c r="H748" s="5"/>
      <c r="I748" s="24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</row>
    <row r="749" spans="1:24" ht="12.75" customHeight="1">
      <c r="A749" s="5"/>
      <c r="B749" s="5"/>
      <c r="C749" s="24"/>
      <c r="D749" s="24"/>
      <c r="E749" s="5"/>
      <c r="F749" s="5"/>
      <c r="G749" s="5"/>
      <c r="H749" s="5"/>
      <c r="I749" s="24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</row>
    <row r="750" spans="1:24" ht="12.75" customHeight="1">
      <c r="A750" s="5"/>
      <c r="B750" s="5"/>
      <c r="C750" s="24"/>
      <c r="D750" s="24"/>
      <c r="E750" s="5"/>
      <c r="F750" s="5"/>
      <c r="G750" s="5"/>
      <c r="H750" s="5"/>
      <c r="I750" s="24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</row>
    <row r="751" spans="1:24" ht="12.75" customHeight="1">
      <c r="A751" s="5"/>
      <c r="B751" s="5"/>
      <c r="C751" s="24"/>
      <c r="D751" s="24"/>
      <c r="E751" s="5"/>
      <c r="F751" s="5"/>
      <c r="G751" s="5"/>
      <c r="H751" s="5"/>
      <c r="I751" s="24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</row>
    <row r="752" spans="1:24" ht="12.75" customHeight="1">
      <c r="A752" s="5"/>
      <c r="B752" s="5"/>
      <c r="C752" s="24"/>
      <c r="D752" s="24"/>
      <c r="E752" s="5"/>
      <c r="F752" s="5"/>
      <c r="G752" s="5"/>
      <c r="H752" s="5"/>
      <c r="I752" s="24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</row>
    <row r="753" spans="1:24" ht="12.75" customHeight="1">
      <c r="A753" s="5"/>
      <c r="B753" s="5"/>
      <c r="C753" s="24"/>
      <c r="D753" s="24"/>
      <c r="E753" s="5"/>
      <c r="F753" s="5"/>
      <c r="G753" s="5"/>
      <c r="H753" s="5"/>
      <c r="I753" s="24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</row>
    <row r="754" spans="1:24" ht="12.75" customHeight="1">
      <c r="A754" s="5"/>
      <c r="B754" s="5"/>
      <c r="C754" s="24"/>
      <c r="D754" s="24"/>
      <c r="E754" s="5"/>
      <c r="F754" s="5"/>
      <c r="G754" s="5"/>
      <c r="H754" s="5"/>
      <c r="I754" s="24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</row>
    <row r="755" spans="1:24" ht="12.75" customHeight="1">
      <c r="A755" s="5"/>
      <c r="B755" s="5"/>
      <c r="C755" s="24"/>
      <c r="D755" s="24"/>
      <c r="E755" s="5"/>
      <c r="F755" s="5"/>
      <c r="G755" s="5"/>
      <c r="H755" s="5"/>
      <c r="I755" s="24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</row>
    <row r="756" spans="1:24" ht="12.75" customHeight="1">
      <c r="A756" s="5"/>
      <c r="B756" s="5"/>
      <c r="C756" s="24"/>
      <c r="D756" s="24"/>
      <c r="E756" s="5"/>
      <c r="F756" s="5"/>
      <c r="G756" s="5"/>
      <c r="H756" s="5"/>
      <c r="I756" s="24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</row>
    <row r="757" spans="1:24" ht="12.75" customHeight="1">
      <c r="A757" s="5"/>
      <c r="B757" s="5"/>
      <c r="C757" s="24"/>
      <c r="D757" s="24"/>
      <c r="E757" s="5"/>
      <c r="F757" s="5"/>
      <c r="G757" s="5"/>
      <c r="H757" s="5"/>
      <c r="I757" s="24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</row>
    <row r="758" spans="1:24" ht="12.75" customHeight="1">
      <c r="A758" s="5"/>
      <c r="B758" s="5"/>
      <c r="C758" s="24"/>
      <c r="D758" s="24"/>
      <c r="E758" s="5"/>
      <c r="F758" s="5"/>
      <c r="G758" s="5"/>
      <c r="H758" s="5"/>
      <c r="I758" s="24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</row>
    <row r="759" spans="1:24" ht="12.75" customHeight="1">
      <c r="A759" s="5"/>
      <c r="B759" s="5"/>
      <c r="C759" s="24"/>
      <c r="D759" s="24"/>
      <c r="E759" s="5"/>
      <c r="F759" s="5"/>
      <c r="G759" s="5"/>
      <c r="H759" s="5"/>
      <c r="I759" s="24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</row>
    <row r="760" spans="1:24" ht="12.75" customHeight="1">
      <c r="A760" s="5"/>
      <c r="B760" s="5"/>
      <c r="C760" s="24"/>
      <c r="D760" s="24"/>
      <c r="E760" s="5"/>
      <c r="F760" s="5"/>
      <c r="G760" s="5"/>
      <c r="H760" s="5"/>
      <c r="I760" s="24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</row>
    <row r="761" spans="1:24" ht="12.75" customHeight="1">
      <c r="A761" s="5"/>
      <c r="B761" s="5"/>
      <c r="C761" s="24"/>
      <c r="D761" s="24"/>
      <c r="E761" s="5"/>
      <c r="F761" s="5"/>
      <c r="G761" s="5"/>
      <c r="H761" s="5"/>
      <c r="I761" s="24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</row>
    <row r="762" spans="1:24" ht="12.75" customHeight="1">
      <c r="A762" s="5"/>
      <c r="B762" s="5"/>
      <c r="C762" s="24"/>
      <c r="D762" s="24"/>
      <c r="E762" s="5"/>
      <c r="F762" s="5"/>
      <c r="G762" s="5"/>
      <c r="H762" s="5"/>
      <c r="I762" s="24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</row>
    <row r="763" spans="1:24" ht="12.75" customHeight="1">
      <c r="A763" s="5"/>
      <c r="B763" s="5"/>
      <c r="C763" s="24"/>
      <c r="D763" s="24"/>
      <c r="E763" s="5"/>
      <c r="F763" s="5"/>
      <c r="G763" s="5"/>
      <c r="H763" s="5"/>
      <c r="I763" s="24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</row>
    <row r="764" spans="1:24" ht="12.75" customHeight="1">
      <c r="A764" s="5"/>
      <c r="B764" s="5"/>
      <c r="C764" s="24"/>
      <c r="D764" s="24"/>
      <c r="E764" s="5"/>
      <c r="F764" s="5"/>
      <c r="G764" s="5"/>
      <c r="H764" s="5"/>
      <c r="I764" s="24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</row>
    <row r="765" spans="1:24" ht="12.75" customHeight="1">
      <c r="A765" s="5"/>
      <c r="B765" s="5"/>
      <c r="C765" s="24"/>
      <c r="D765" s="24"/>
      <c r="E765" s="5"/>
      <c r="F765" s="5"/>
      <c r="G765" s="5"/>
      <c r="H765" s="5"/>
      <c r="I765" s="24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</row>
    <row r="766" spans="1:24" ht="12.75" customHeight="1">
      <c r="A766" s="5"/>
      <c r="B766" s="5"/>
      <c r="C766" s="24"/>
      <c r="D766" s="24"/>
      <c r="E766" s="5"/>
      <c r="F766" s="5"/>
      <c r="G766" s="5"/>
      <c r="H766" s="5"/>
      <c r="I766" s="24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</row>
    <row r="767" spans="1:24" ht="12.75" customHeight="1">
      <c r="A767" s="5"/>
      <c r="B767" s="5"/>
      <c r="C767" s="24"/>
      <c r="D767" s="24"/>
      <c r="E767" s="5"/>
      <c r="F767" s="5"/>
      <c r="G767" s="5"/>
      <c r="H767" s="5"/>
      <c r="I767" s="24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</row>
    <row r="768" spans="1:24" ht="12.75" customHeight="1">
      <c r="A768" s="5"/>
      <c r="B768" s="5"/>
      <c r="C768" s="24"/>
      <c r="D768" s="24"/>
      <c r="E768" s="5"/>
      <c r="F768" s="5"/>
      <c r="G768" s="5"/>
      <c r="H768" s="5"/>
      <c r="I768" s="24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</row>
    <row r="769" spans="1:24" ht="12.75" customHeight="1">
      <c r="A769" s="5"/>
      <c r="B769" s="5"/>
      <c r="C769" s="24"/>
      <c r="D769" s="24"/>
      <c r="E769" s="5"/>
      <c r="F769" s="5"/>
      <c r="G769" s="5"/>
      <c r="H769" s="5"/>
      <c r="I769" s="24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</row>
    <row r="770" spans="1:24" ht="12.75" customHeight="1">
      <c r="A770" s="5"/>
      <c r="B770" s="5"/>
      <c r="C770" s="24"/>
      <c r="D770" s="24"/>
      <c r="E770" s="5"/>
      <c r="F770" s="5"/>
      <c r="G770" s="5"/>
      <c r="H770" s="5"/>
      <c r="I770" s="24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</row>
    <row r="771" spans="1:24" ht="12.75" customHeight="1">
      <c r="A771" s="5"/>
      <c r="B771" s="5"/>
      <c r="C771" s="24"/>
      <c r="D771" s="24"/>
      <c r="E771" s="5"/>
      <c r="F771" s="5"/>
      <c r="G771" s="5"/>
      <c r="H771" s="5"/>
      <c r="I771" s="24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</row>
    <row r="772" spans="1:24" ht="12.75" customHeight="1">
      <c r="A772" s="5"/>
      <c r="B772" s="5"/>
      <c r="C772" s="24"/>
      <c r="D772" s="24"/>
      <c r="E772" s="5"/>
      <c r="F772" s="5"/>
      <c r="G772" s="5"/>
      <c r="H772" s="5"/>
      <c r="I772" s="24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</row>
    <row r="773" spans="1:24" ht="12.75" customHeight="1">
      <c r="A773" s="5"/>
      <c r="B773" s="5"/>
      <c r="C773" s="24"/>
      <c r="D773" s="24"/>
      <c r="E773" s="5"/>
      <c r="F773" s="5"/>
      <c r="G773" s="5"/>
      <c r="H773" s="5"/>
      <c r="I773" s="24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</row>
    <row r="774" spans="1:24" ht="12.75" customHeight="1">
      <c r="A774" s="5"/>
      <c r="B774" s="5"/>
      <c r="C774" s="24"/>
      <c r="D774" s="24"/>
      <c r="E774" s="5"/>
      <c r="F774" s="5"/>
      <c r="G774" s="5"/>
      <c r="H774" s="5"/>
      <c r="I774" s="24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</row>
    <row r="775" spans="1:24" ht="12.75" customHeight="1">
      <c r="A775" s="5"/>
      <c r="B775" s="5"/>
      <c r="C775" s="24"/>
      <c r="D775" s="24"/>
      <c r="E775" s="5"/>
      <c r="F775" s="5"/>
      <c r="G775" s="5"/>
      <c r="H775" s="5"/>
      <c r="I775" s="24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</row>
    <row r="776" spans="1:24" ht="12.75" customHeight="1">
      <c r="A776" s="5"/>
      <c r="B776" s="5"/>
      <c r="C776" s="24"/>
      <c r="D776" s="24"/>
      <c r="E776" s="5"/>
      <c r="F776" s="5"/>
      <c r="G776" s="5"/>
      <c r="H776" s="5"/>
      <c r="I776" s="24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</row>
    <row r="777" spans="1:24" ht="12.75" customHeight="1">
      <c r="A777" s="5"/>
      <c r="B777" s="5"/>
      <c r="C777" s="24"/>
      <c r="D777" s="24"/>
      <c r="E777" s="5"/>
      <c r="F777" s="5"/>
      <c r="G777" s="5"/>
      <c r="H777" s="5"/>
      <c r="I777" s="24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</row>
    <row r="778" spans="1:24" ht="12.75" customHeight="1">
      <c r="A778" s="5"/>
      <c r="B778" s="5"/>
      <c r="C778" s="24"/>
      <c r="D778" s="24"/>
      <c r="E778" s="5"/>
      <c r="F778" s="5"/>
      <c r="G778" s="5"/>
      <c r="H778" s="5"/>
      <c r="I778" s="24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</row>
    <row r="779" spans="1:24" ht="12.75" customHeight="1">
      <c r="A779" s="5"/>
      <c r="B779" s="5"/>
      <c r="C779" s="24"/>
      <c r="D779" s="24"/>
      <c r="E779" s="5"/>
      <c r="F779" s="5"/>
      <c r="G779" s="5"/>
      <c r="H779" s="5"/>
      <c r="I779" s="24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</row>
    <row r="780" spans="1:24" ht="12.75" customHeight="1">
      <c r="A780" s="5"/>
      <c r="B780" s="5"/>
      <c r="C780" s="24"/>
      <c r="D780" s="24"/>
      <c r="E780" s="5"/>
      <c r="F780" s="5"/>
      <c r="G780" s="5"/>
      <c r="H780" s="5"/>
      <c r="I780" s="24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</row>
    <row r="781" spans="1:24" ht="12.75" customHeight="1">
      <c r="A781" s="5"/>
      <c r="B781" s="5"/>
      <c r="C781" s="24"/>
      <c r="D781" s="24"/>
      <c r="E781" s="5"/>
      <c r="F781" s="5"/>
      <c r="G781" s="5"/>
      <c r="H781" s="5"/>
      <c r="I781" s="24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</row>
    <row r="782" spans="1:24" ht="12.75" customHeight="1">
      <c r="A782" s="5"/>
      <c r="B782" s="5"/>
      <c r="C782" s="24"/>
      <c r="D782" s="24"/>
      <c r="E782" s="5"/>
      <c r="F782" s="5"/>
      <c r="G782" s="5"/>
      <c r="H782" s="5"/>
      <c r="I782" s="24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</row>
    <row r="783" spans="1:24" ht="12.75" customHeight="1">
      <c r="A783" s="5"/>
      <c r="B783" s="5"/>
      <c r="C783" s="24"/>
      <c r="D783" s="24"/>
      <c r="E783" s="5"/>
      <c r="F783" s="5"/>
      <c r="G783" s="5"/>
      <c r="H783" s="5"/>
      <c r="I783" s="24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</row>
    <row r="784" spans="1:24" ht="12.75" customHeight="1">
      <c r="A784" s="5"/>
      <c r="B784" s="5"/>
      <c r="C784" s="24"/>
      <c r="D784" s="24"/>
      <c r="E784" s="5"/>
      <c r="F784" s="5"/>
      <c r="G784" s="5"/>
      <c r="H784" s="5"/>
      <c r="I784" s="24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</row>
    <row r="785" spans="1:24" ht="12.75" customHeight="1">
      <c r="A785" s="5"/>
      <c r="B785" s="5"/>
      <c r="C785" s="24"/>
      <c r="D785" s="24"/>
      <c r="E785" s="5"/>
      <c r="F785" s="5"/>
      <c r="G785" s="5"/>
      <c r="H785" s="5"/>
      <c r="I785" s="24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</row>
    <row r="786" spans="1:24" ht="12.75" customHeight="1">
      <c r="A786" s="5"/>
      <c r="B786" s="5"/>
      <c r="C786" s="24"/>
      <c r="D786" s="24"/>
      <c r="E786" s="5"/>
      <c r="F786" s="5"/>
      <c r="G786" s="5"/>
      <c r="H786" s="5"/>
      <c r="I786" s="24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</row>
    <row r="787" spans="1:24" ht="12.75" customHeight="1">
      <c r="A787" s="5"/>
      <c r="B787" s="5"/>
      <c r="C787" s="24"/>
      <c r="D787" s="24"/>
      <c r="E787" s="5"/>
      <c r="F787" s="5"/>
      <c r="G787" s="5"/>
      <c r="H787" s="5"/>
      <c r="I787" s="24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</row>
    <row r="788" spans="1:24" ht="12.75" customHeight="1">
      <c r="A788" s="5"/>
      <c r="B788" s="5"/>
      <c r="C788" s="24"/>
      <c r="D788" s="24"/>
      <c r="E788" s="5"/>
      <c r="F788" s="5"/>
      <c r="G788" s="5"/>
      <c r="H788" s="5"/>
      <c r="I788" s="24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</row>
    <row r="789" spans="1:24" ht="12.75" customHeight="1">
      <c r="A789" s="5"/>
      <c r="B789" s="5"/>
      <c r="C789" s="24"/>
      <c r="D789" s="24"/>
      <c r="E789" s="5"/>
      <c r="F789" s="5"/>
      <c r="G789" s="5"/>
      <c r="H789" s="5"/>
      <c r="I789" s="24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</row>
    <row r="790" spans="1:24" ht="12.75" customHeight="1">
      <c r="A790" s="5"/>
      <c r="B790" s="5"/>
      <c r="C790" s="24"/>
      <c r="D790" s="24"/>
      <c r="E790" s="5"/>
      <c r="F790" s="5"/>
      <c r="G790" s="5"/>
      <c r="H790" s="5"/>
      <c r="I790" s="24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</row>
    <row r="791" spans="1:24" ht="12.75" customHeight="1">
      <c r="A791" s="5"/>
      <c r="B791" s="5"/>
      <c r="C791" s="24"/>
      <c r="D791" s="24"/>
      <c r="E791" s="5"/>
      <c r="F791" s="5"/>
      <c r="G791" s="5"/>
      <c r="H791" s="5"/>
      <c r="I791" s="24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</row>
    <row r="792" spans="1:24" ht="12.75" customHeight="1">
      <c r="A792" s="5"/>
      <c r="B792" s="5"/>
      <c r="C792" s="24"/>
      <c r="D792" s="24"/>
      <c r="E792" s="5"/>
      <c r="F792" s="5"/>
      <c r="G792" s="5"/>
      <c r="H792" s="5"/>
      <c r="I792" s="24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</row>
    <row r="793" spans="1:24" ht="12.75" customHeight="1">
      <c r="A793" s="5"/>
      <c r="B793" s="5"/>
      <c r="C793" s="24"/>
      <c r="D793" s="24"/>
      <c r="E793" s="5"/>
      <c r="F793" s="5"/>
      <c r="G793" s="5"/>
      <c r="H793" s="5"/>
      <c r="I793" s="24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</row>
    <row r="794" spans="1:24" ht="12.75" customHeight="1">
      <c r="A794" s="5"/>
      <c r="B794" s="5"/>
      <c r="C794" s="24"/>
      <c r="D794" s="24"/>
      <c r="E794" s="5"/>
      <c r="F794" s="5"/>
      <c r="G794" s="5"/>
      <c r="H794" s="5"/>
      <c r="I794" s="24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</row>
    <row r="795" spans="1:24" ht="12.75" customHeight="1">
      <c r="A795" s="5"/>
      <c r="B795" s="5"/>
      <c r="C795" s="24"/>
      <c r="D795" s="24"/>
      <c r="E795" s="5"/>
      <c r="F795" s="5"/>
      <c r="G795" s="5"/>
      <c r="H795" s="5"/>
      <c r="I795" s="24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</row>
    <row r="796" spans="1:24" ht="12.75" customHeight="1">
      <c r="A796" s="5"/>
      <c r="B796" s="5"/>
      <c r="C796" s="24"/>
      <c r="D796" s="24"/>
      <c r="E796" s="5"/>
      <c r="F796" s="5"/>
      <c r="G796" s="5"/>
      <c r="H796" s="5"/>
      <c r="I796" s="24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</row>
    <row r="797" spans="1:24" ht="12.75" customHeight="1">
      <c r="A797" s="5"/>
      <c r="B797" s="5"/>
      <c r="C797" s="24"/>
      <c r="D797" s="24"/>
      <c r="E797" s="5"/>
      <c r="F797" s="5"/>
      <c r="G797" s="5"/>
      <c r="H797" s="5"/>
      <c r="I797" s="24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</row>
    <row r="798" spans="1:24" ht="12.75" customHeight="1">
      <c r="A798" s="5"/>
      <c r="B798" s="5"/>
      <c r="C798" s="24"/>
      <c r="D798" s="24"/>
      <c r="E798" s="5"/>
      <c r="F798" s="5"/>
      <c r="G798" s="5"/>
      <c r="H798" s="5"/>
      <c r="I798" s="24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</row>
    <row r="799" spans="1:24" ht="12.75" customHeight="1">
      <c r="A799" s="5"/>
      <c r="B799" s="5"/>
      <c r="C799" s="24"/>
      <c r="D799" s="24"/>
      <c r="E799" s="5"/>
      <c r="F799" s="5"/>
      <c r="G799" s="5"/>
      <c r="H799" s="5"/>
      <c r="I799" s="24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</row>
    <row r="800" spans="1:24" ht="12.75" customHeight="1">
      <c r="A800" s="5"/>
      <c r="B800" s="5"/>
      <c r="C800" s="24"/>
      <c r="D800" s="24"/>
      <c r="E800" s="5"/>
      <c r="F800" s="5"/>
      <c r="G800" s="5"/>
      <c r="H800" s="5"/>
      <c r="I800" s="24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</row>
    <row r="801" spans="1:24" ht="12.75" customHeight="1">
      <c r="A801" s="5"/>
      <c r="B801" s="5"/>
      <c r="C801" s="24"/>
      <c r="D801" s="24"/>
      <c r="E801" s="5"/>
      <c r="F801" s="5"/>
      <c r="G801" s="5"/>
      <c r="H801" s="5"/>
      <c r="I801" s="24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</row>
    <row r="802" spans="1:24" ht="12.75" customHeight="1">
      <c r="A802" s="5"/>
      <c r="B802" s="5"/>
      <c r="C802" s="24"/>
      <c r="D802" s="24"/>
      <c r="E802" s="5"/>
      <c r="F802" s="5"/>
      <c r="G802" s="5"/>
      <c r="H802" s="5"/>
      <c r="I802" s="24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</row>
    <row r="803" spans="1:24" ht="12.75" customHeight="1">
      <c r="A803" s="5"/>
      <c r="B803" s="5"/>
      <c r="C803" s="24"/>
      <c r="D803" s="24"/>
      <c r="E803" s="5"/>
      <c r="F803" s="5"/>
      <c r="G803" s="5"/>
      <c r="H803" s="5"/>
      <c r="I803" s="24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</row>
    <row r="804" spans="1:24" ht="12.75" customHeight="1">
      <c r="A804" s="5"/>
      <c r="B804" s="5"/>
      <c r="C804" s="24"/>
      <c r="D804" s="24"/>
      <c r="E804" s="5"/>
      <c r="F804" s="5"/>
      <c r="G804" s="5"/>
      <c r="H804" s="5"/>
      <c r="I804" s="24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</row>
    <row r="805" spans="1:24" ht="12.75" customHeight="1">
      <c r="A805" s="5"/>
      <c r="B805" s="5"/>
      <c r="C805" s="24"/>
      <c r="D805" s="24"/>
      <c r="E805" s="5"/>
      <c r="F805" s="5"/>
      <c r="G805" s="5"/>
      <c r="H805" s="5"/>
      <c r="I805" s="24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</row>
    <row r="806" spans="1:24" ht="12.75" customHeight="1">
      <c r="A806" s="5"/>
      <c r="B806" s="5"/>
      <c r="C806" s="24"/>
      <c r="D806" s="24"/>
      <c r="E806" s="5"/>
      <c r="F806" s="5"/>
      <c r="G806" s="5"/>
      <c r="H806" s="5"/>
      <c r="I806" s="24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</row>
    <row r="807" spans="1:24" ht="12.75" customHeight="1">
      <c r="A807" s="5"/>
      <c r="B807" s="5"/>
      <c r="C807" s="24"/>
      <c r="D807" s="24"/>
      <c r="E807" s="5"/>
      <c r="F807" s="5"/>
      <c r="G807" s="5"/>
      <c r="H807" s="5"/>
      <c r="I807" s="24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</row>
    <row r="808" spans="1:24" ht="12.75" customHeight="1">
      <c r="A808" s="5"/>
      <c r="B808" s="5"/>
      <c r="C808" s="24"/>
      <c r="D808" s="24"/>
      <c r="E808" s="5"/>
      <c r="F808" s="5"/>
      <c r="G808" s="5"/>
      <c r="H808" s="5"/>
      <c r="I808" s="24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</row>
    <row r="809" spans="1:24" ht="12.75" customHeight="1">
      <c r="A809" s="5"/>
      <c r="B809" s="5"/>
      <c r="C809" s="24"/>
      <c r="D809" s="24"/>
      <c r="E809" s="5"/>
      <c r="F809" s="5"/>
      <c r="G809" s="5"/>
      <c r="H809" s="5"/>
      <c r="I809" s="24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</row>
    <row r="810" spans="1:24" ht="12.75" customHeight="1">
      <c r="A810" s="5"/>
      <c r="B810" s="5"/>
      <c r="C810" s="24"/>
      <c r="D810" s="24"/>
      <c r="E810" s="5"/>
      <c r="F810" s="5"/>
      <c r="G810" s="5"/>
      <c r="H810" s="5"/>
      <c r="I810" s="24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</row>
    <row r="811" spans="1:24" ht="12.75" customHeight="1">
      <c r="A811" s="5"/>
      <c r="B811" s="5"/>
      <c r="C811" s="24"/>
      <c r="D811" s="24"/>
      <c r="E811" s="5"/>
      <c r="F811" s="5"/>
      <c r="G811" s="5"/>
      <c r="H811" s="5"/>
      <c r="I811" s="24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</row>
    <row r="812" spans="1:24" ht="12.75" customHeight="1">
      <c r="A812" s="5"/>
      <c r="B812" s="5"/>
      <c r="C812" s="24"/>
      <c r="D812" s="24"/>
      <c r="E812" s="5"/>
      <c r="F812" s="5"/>
      <c r="G812" s="5"/>
      <c r="H812" s="5"/>
      <c r="I812" s="24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</row>
    <row r="813" spans="1:24" ht="12.75" customHeight="1">
      <c r="A813" s="5"/>
      <c r="B813" s="5"/>
      <c r="C813" s="24"/>
      <c r="D813" s="24"/>
      <c r="E813" s="5"/>
      <c r="F813" s="5"/>
      <c r="G813" s="5"/>
      <c r="H813" s="5"/>
      <c r="I813" s="24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</row>
    <row r="814" spans="1:24" ht="12.75" customHeight="1">
      <c r="A814" s="5"/>
      <c r="B814" s="5"/>
      <c r="C814" s="24"/>
      <c r="D814" s="24"/>
      <c r="E814" s="5"/>
      <c r="F814" s="5"/>
      <c r="G814" s="5"/>
      <c r="H814" s="5"/>
      <c r="I814" s="24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</row>
    <row r="815" spans="1:24" ht="12.75" customHeight="1">
      <c r="A815" s="5"/>
      <c r="B815" s="5"/>
      <c r="C815" s="24"/>
      <c r="D815" s="24"/>
      <c r="E815" s="5"/>
      <c r="F815" s="5"/>
      <c r="G815" s="5"/>
      <c r="H815" s="5"/>
      <c r="I815" s="24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</row>
    <row r="816" spans="1:24" ht="12.75" customHeight="1">
      <c r="A816" s="5"/>
      <c r="B816" s="5"/>
      <c r="C816" s="24"/>
      <c r="D816" s="24"/>
      <c r="E816" s="5"/>
      <c r="F816" s="5"/>
      <c r="G816" s="5"/>
      <c r="H816" s="5"/>
      <c r="I816" s="24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</row>
    <row r="817" spans="1:24" ht="12.75" customHeight="1">
      <c r="A817" s="5"/>
      <c r="B817" s="5"/>
      <c r="C817" s="24"/>
      <c r="D817" s="24"/>
      <c r="E817" s="5"/>
      <c r="F817" s="5"/>
      <c r="G817" s="5"/>
      <c r="H817" s="5"/>
      <c r="I817" s="24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</row>
    <row r="818" spans="1:24" ht="12.75" customHeight="1">
      <c r="A818" s="5"/>
      <c r="B818" s="5"/>
      <c r="C818" s="24"/>
      <c r="D818" s="24"/>
      <c r="E818" s="5"/>
      <c r="F818" s="5"/>
      <c r="G818" s="5"/>
      <c r="H818" s="5"/>
      <c r="I818" s="24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</row>
    <row r="819" spans="1:24" ht="12.75" customHeight="1">
      <c r="A819" s="5"/>
      <c r="B819" s="5"/>
      <c r="C819" s="24"/>
      <c r="D819" s="24"/>
      <c r="E819" s="5"/>
      <c r="F819" s="5"/>
      <c r="G819" s="5"/>
      <c r="H819" s="5"/>
      <c r="I819" s="24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</row>
    <row r="820" spans="1:24" ht="12.75" customHeight="1">
      <c r="A820" s="5"/>
      <c r="B820" s="5"/>
      <c r="C820" s="24"/>
      <c r="D820" s="24"/>
      <c r="E820" s="5"/>
      <c r="F820" s="5"/>
      <c r="G820" s="5"/>
      <c r="H820" s="5"/>
      <c r="I820" s="24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</row>
    <row r="821" spans="1:24" ht="12.75" customHeight="1">
      <c r="A821" s="5"/>
      <c r="B821" s="5"/>
      <c r="C821" s="24"/>
      <c r="D821" s="24"/>
      <c r="E821" s="5"/>
      <c r="F821" s="5"/>
      <c r="G821" s="5"/>
      <c r="H821" s="5"/>
      <c r="I821" s="24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</row>
    <row r="822" spans="1:24" ht="12.75" customHeight="1">
      <c r="A822" s="5"/>
      <c r="B822" s="5"/>
      <c r="C822" s="24"/>
      <c r="D822" s="24"/>
      <c r="E822" s="5"/>
      <c r="F822" s="5"/>
      <c r="G822" s="5"/>
      <c r="H822" s="5"/>
      <c r="I822" s="24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</row>
    <row r="823" spans="1:24" ht="12.75" customHeight="1">
      <c r="A823" s="5"/>
      <c r="B823" s="5"/>
      <c r="C823" s="24"/>
      <c r="D823" s="24"/>
      <c r="E823" s="5"/>
      <c r="F823" s="5"/>
      <c r="G823" s="5"/>
      <c r="H823" s="5"/>
      <c r="I823" s="24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</row>
    <row r="824" spans="1:24" ht="12.75" customHeight="1">
      <c r="A824" s="5"/>
      <c r="B824" s="5"/>
      <c r="C824" s="24"/>
      <c r="D824" s="24"/>
      <c r="E824" s="5"/>
      <c r="F824" s="5"/>
      <c r="G824" s="5"/>
      <c r="H824" s="5"/>
      <c r="I824" s="24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</row>
    <row r="825" spans="1:24" ht="12.75" customHeight="1">
      <c r="A825" s="5"/>
      <c r="B825" s="5"/>
      <c r="C825" s="24"/>
      <c r="D825" s="24"/>
      <c r="E825" s="5"/>
      <c r="F825" s="5"/>
      <c r="G825" s="5"/>
      <c r="H825" s="5"/>
      <c r="I825" s="24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</row>
    <row r="826" spans="1:24" ht="12.75" customHeight="1">
      <c r="A826" s="5"/>
      <c r="B826" s="5"/>
      <c r="C826" s="24"/>
      <c r="D826" s="24"/>
      <c r="E826" s="5"/>
      <c r="F826" s="5"/>
      <c r="G826" s="5"/>
      <c r="H826" s="5"/>
      <c r="I826" s="24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</row>
    <row r="827" spans="1:24" ht="12.75" customHeight="1">
      <c r="A827" s="5"/>
      <c r="B827" s="5"/>
      <c r="C827" s="24"/>
      <c r="D827" s="24"/>
      <c r="E827" s="5"/>
      <c r="F827" s="5"/>
      <c r="G827" s="5"/>
      <c r="H827" s="5"/>
      <c r="I827" s="24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</row>
    <row r="828" spans="1:24" ht="12.75" customHeight="1">
      <c r="A828" s="5"/>
      <c r="B828" s="5"/>
      <c r="C828" s="24"/>
      <c r="D828" s="24"/>
      <c r="E828" s="5"/>
      <c r="F828" s="5"/>
      <c r="G828" s="5"/>
      <c r="H828" s="5"/>
      <c r="I828" s="24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</row>
    <row r="829" spans="1:24" ht="12.75" customHeight="1">
      <c r="A829" s="5"/>
      <c r="B829" s="5"/>
      <c r="C829" s="24"/>
      <c r="D829" s="24"/>
      <c r="E829" s="5"/>
      <c r="F829" s="5"/>
      <c r="G829" s="5"/>
      <c r="H829" s="5"/>
      <c r="I829" s="24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</row>
    <row r="830" spans="1:24" ht="12.75" customHeight="1">
      <c r="A830" s="5"/>
      <c r="B830" s="5"/>
      <c r="C830" s="24"/>
      <c r="D830" s="24"/>
      <c r="E830" s="5"/>
      <c r="F830" s="5"/>
      <c r="G830" s="5"/>
      <c r="H830" s="5"/>
      <c r="I830" s="24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</row>
    <row r="831" spans="1:24" ht="12.75" customHeight="1">
      <c r="A831" s="5"/>
      <c r="B831" s="5"/>
      <c r="C831" s="24"/>
      <c r="D831" s="24"/>
      <c r="E831" s="5"/>
      <c r="F831" s="5"/>
      <c r="G831" s="5"/>
      <c r="H831" s="5"/>
      <c r="I831" s="24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</row>
    <row r="832" spans="1:24" ht="12.75" customHeight="1">
      <c r="A832" s="5"/>
      <c r="B832" s="5"/>
      <c r="C832" s="24"/>
      <c r="D832" s="24"/>
      <c r="E832" s="5"/>
      <c r="F832" s="5"/>
      <c r="G832" s="5"/>
      <c r="H832" s="5"/>
      <c r="I832" s="24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</row>
    <row r="833" spans="1:24" ht="12.75" customHeight="1">
      <c r="A833" s="5"/>
      <c r="B833" s="5"/>
      <c r="C833" s="24"/>
      <c r="D833" s="24"/>
      <c r="E833" s="5"/>
      <c r="F833" s="5"/>
      <c r="G833" s="5"/>
      <c r="H833" s="5"/>
      <c r="I833" s="24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</row>
    <row r="834" spans="1:24" ht="12.75" customHeight="1">
      <c r="A834" s="5"/>
      <c r="B834" s="5"/>
      <c r="C834" s="24"/>
      <c r="D834" s="24"/>
      <c r="E834" s="5"/>
      <c r="F834" s="5"/>
      <c r="G834" s="5"/>
      <c r="H834" s="5"/>
      <c r="I834" s="24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</row>
    <row r="835" spans="1:24" ht="12.75" customHeight="1">
      <c r="A835" s="5"/>
      <c r="B835" s="5"/>
      <c r="C835" s="24"/>
      <c r="D835" s="24"/>
      <c r="E835" s="5"/>
      <c r="F835" s="5"/>
      <c r="G835" s="5"/>
      <c r="H835" s="5"/>
      <c r="I835" s="24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</row>
    <row r="836" spans="1:24" ht="12.75" customHeight="1">
      <c r="A836" s="5"/>
      <c r="B836" s="5"/>
      <c r="C836" s="24"/>
      <c r="D836" s="24"/>
      <c r="E836" s="5"/>
      <c r="F836" s="5"/>
      <c r="G836" s="5"/>
      <c r="H836" s="5"/>
      <c r="I836" s="24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</row>
    <row r="837" spans="1:24" ht="12.75" customHeight="1">
      <c r="A837" s="5"/>
      <c r="B837" s="5"/>
      <c r="C837" s="24"/>
      <c r="D837" s="24"/>
      <c r="E837" s="5"/>
      <c r="F837" s="5"/>
      <c r="G837" s="5"/>
      <c r="H837" s="5"/>
      <c r="I837" s="24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</row>
    <row r="838" spans="1:24" ht="12.75" customHeight="1">
      <c r="A838" s="5"/>
      <c r="B838" s="5"/>
      <c r="C838" s="24"/>
      <c r="D838" s="24"/>
      <c r="E838" s="5"/>
      <c r="F838" s="5"/>
      <c r="G838" s="5"/>
      <c r="H838" s="5"/>
      <c r="I838" s="24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</row>
    <row r="839" spans="1:24" ht="12.75" customHeight="1">
      <c r="A839" s="5"/>
      <c r="B839" s="5"/>
      <c r="C839" s="24"/>
      <c r="D839" s="24"/>
      <c r="E839" s="5"/>
      <c r="F839" s="5"/>
      <c r="G839" s="5"/>
      <c r="H839" s="5"/>
      <c r="I839" s="24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</row>
    <row r="840" spans="1:24" ht="12.75" customHeight="1">
      <c r="A840" s="5"/>
      <c r="B840" s="5"/>
      <c r="C840" s="24"/>
      <c r="D840" s="24"/>
      <c r="E840" s="5"/>
      <c r="F840" s="5"/>
      <c r="G840" s="5"/>
      <c r="H840" s="5"/>
      <c r="I840" s="24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</row>
    <row r="841" spans="1:24" ht="12.75" customHeight="1">
      <c r="A841" s="5"/>
      <c r="B841" s="5"/>
      <c r="C841" s="24"/>
      <c r="D841" s="24"/>
      <c r="E841" s="5"/>
      <c r="F841" s="5"/>
      <c r="G841" s="5"/>
      <c r="H841" s="5"/>
      <c r="I841" s="24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</row>
    <row r="842" spans="1:24" ht="12.75" customHeight="1">
      <c r="A842" s="5"/>
      <c r="B842" s="5"/>
      <c r="C842" s="24"/>
      <c r="D842" s="24"/>
      <c r="E842" s="5"/>
      <c r="F842" s="5"/>
      <c r="G842" s="5"/>
      <c r="H842" s="5"/>
      <c r="I842" s="24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</row>
    <row r="843" spans="1:24" ht="12.75" customHeight="1">
      <c r="A843" s="5"/>
      <c r="B843" s="5"/>
      <c r="C843" s="24"/>
      <c r="D843" s="24"/>
      <c r="E843" s="5"/>
      <c r="F843" s="5"/>
      <c r="G843" s="5"/>
      <c r="H843" s="5"/>
      <c r="I843" s="24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</row>
    <row r="844" spans="1:24" ht="12.75" customHeight="1">
      <c r="A844" s="5"/>
      <c r="B844" s="5"/>
      <c r="C844" s="24"/>
      <c r="D844" s="24"/>
      <c r="E844" s="5"/>
      <c r="F844" s="5"/>
      <c r="G844" s="5"/>
      <c r="H844" s="5"/>
      <c r="I844" s="24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</row>
    <row r="845" spans="1:24" ht="12.75" customHeight="1">
      <c r="A845" s="5"/>
      <c r="B845" s="5"/>
      <c r="C845" s="24"/>
      <c r="D845" s="24"/>
      <c r="E845" s="5"/>
      <c r="F845" s="5"/>
      <c r="G845" s="5"/>
      <c r="H845" s="5"/>
      <c r="I845" s="24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</row>
    <row r="846" spans="1:24" ht="12.75" customHeight="1">
      <c r="A846" s="5"/>
      <c r="B846" s="5"/>
      <c r="C846" s="24"/>
      <c r="D846" s="24"/>
      <c r="E846" s="5"/>
      <c r="F846" s="5"/>
      <c r="G846" s="5"/>
      <c r="H846" s="5"/>
      <c r="I846" s="24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</row>
    <row r="847" spans="1:24" ht="12.75" customHeight="1">
      <c r="A847" s="5"/>
      <c r="B847" s="5"/>
      <c r="C847" s="24"/>
      <c r="D847" s="24"/>
      <c r="E847" s="5"/>
      <c r="F847" s="5"/>
      <c r="G847" s="5"/>
      <c r="H847" s="5"/>
      <c r="I847" s="24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</row>
    <row r="848" spans="1:24" ht="12.75" customHeight="1">
      <c r="A848" s="5"/>
      <c r="B848" s="5"/>
      <c r="C848" s="24"/>
      <c r="D848" s="24"/>
      <c r="E848" s="5"/>
      <c r="F848" s="5"/>
      <c r="G848" s="5"/>
      <c r="H848" s="5"/>
      <c r="I848" s="24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</row>
    <row r="849" spans="1:24" ht="12.75" customHeight="1">
      <c r="A849" s="5"/>
      <c r="B849" s="5"/>
      <c r="C849" s="24"/>
      <c r="D849" s="24"/>
      <c r="E849" s="5"/>
      <c r="F849" s="5"/>
      <c r="G849" s="5"/>
      <c r="H849" s="5"/>
      <c r="I849" s="24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</row>
    <row r="850" spans="1:24" ht="12.75" customHeight="1">
      <c r="A850" s="5"/>
      <c r="B850" s="5"/>
      <c r="C850" s="24"/>
      <c r="D850" s="24"/>
      <c r="E850" s="5"/>
      <c r="F850" s="5"/>
      <c r="G850" s="5"/>
      <c r="H850" s="5"/>
      <c r="I850" s="24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</row>
    <row r="851" spans="1:24" ht="12.75" customHeight="1">
      <c r="A851" s="5"/>
      <c r="B851" s="5"/>
      <c r="C851" s="24"/>
      <c r="D851" s="24"/>
      <c r="E851" s="5"/>
      <c r="F851" s="5"/>
      <c r="G851" s="5"/>
      <c r="H851" s="5"/>
      <c r="I851" s="24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</row>
    <row r="852" spans="1:24" ht="12.75" customHeight="1">
      <c r="A852" s="5"/>
      <c r="B852" s="5"/>
      <c r="C852" s="24"/>
      <c r="D852" s="24"/>
      <c r="E852" s="5"/>
      <c r="F852" s="5"/>
      <c r="G852" s="5"/>
      <c r="H852" s="5"/>
      <c r="I852" s="24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</row>
    <row r="853" spans="1:24" ht="12.75" customHeight="1">
      <c r="A853" s="5"/>
      <c r="B853" s="5"/>
      <c r="C853" s="24"/>
      <c r="D853" s="24"/>
      <c r="E853" s="5"/>
      <c r="F853" s="5"/>
      <c r="G853" s="5"/>
      <c r="H853" s="5"/>
      <c r="I853" s="24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</row>
    <row r="854" spans="1:24" ht="12.75" customHeight="1">
      <c r="A854" s="5"/>
      <c r="B854" s="5"/>
      <c r="C854" s="24"/>
      <c r="D854" s="24"/>
      <c r="E854" s="5"/>
      <c r="F854" s="5"/>
      <c r="G854" s="5"/>
      <c r="H854" s="5"/>
      <c r="I854" s="24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</row>
    <row r="855" spans="1:24" ht="12.75" customHeight="1">
      <c r="A855" s="5"/>
      <c r="B855" s="5"/>
      <c r="C855" s="24"/>
      <c r="D855" s="24"/>
      <c r="E855" s="5"/>
      <c r="F855" s="5"/>
      <c r="G855" s="5"/>
      <c r="H855" s="5"/>
      <c r="I855" s="24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</row>
    <row r="856" spans="1:24" ht="12.75" customHeight="1">
      <c r="A856" s="5"/>
      <c r="B856" s="5"/>
      <c r="C856" s="24"/>
      <c r="D856" s="24"/>
      <c r="E856" s="5"/>
      <c r="F856" s="5"/>
      <c r="G856" s="5"/>
      <c r="H856" s="5"/>
      <c r="I856" s="24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</row>
    <row r="857" spans="1:24" ht="12.75" customHeight="1">
      <c r="A857" s="5"/>
      <c r="B857" s="5"/>
      <c r="C857" s="24"/>
      <c r="D857" s="24"/>
      <c r="E857" s="5"/>
      <c r="F857" s="5"/>
      <c r="G857" s="5"/>
      <c r="H857" s="5"/>
      <c r="I857" s="24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</row>
    <row r="858" spans="1:24" ht="12.75" customHeight="1">
      <c r="A858" s="5"/>
      <c r="B858" s="5"/>
      <c r="C858" s="24"/>
      <c r="D858" s="24"/>
      <c r="E858" s="5"/>
      <c r="F858" s="5"/>
      <c r="G858" s="5"/>
      <c r="H858" s="5"/>
      <c r="I858" s="24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</row>
    <row r="859" spans="1:24" ht="12.75" customHeight="1">
      <c r="A859" s="5"/>
      <c r="B859" s="5"/>
      <c r="C859" s="24"/>
      <c r="D859" s="24"/>
      <c r="E859" s="5"/>
      <c r="F859" s="5"/>
      <c r="G859" s="5"/>
      <c r="H859" s="5"/>
      <c r="I859" s="24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</row>
    <row r="860" spans="1:24" ht="12.75" customHeight="1">
      <c r="A860" s="5"/>
      <c r="B860" s="5"/>
      <c r="C860" s="24"/>
      <c r="D860" s="24"/>
      <c r="E860" s="5"/>
      <c r="F860" s="5"/>
      <c r="G860" s="5"/>
      <c r="H860" s="5"/>
      <c r="I860" s="24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</row>
    <row r="861" spans="1:24" ht="12.75" customHeight="1">
      <c r="A861" s="5"/>
      <c r="B861" s="5"/>
      <c r="C861" s="24"/>
      <c r="D861" s="24"/>
      <c r="E861" s="5"/>
      <c r="F861" s="5"/>
      <c r="G861" s="5"/>
      <c r="H861" s="5"/>
      <c r="I861" s="24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</row>
    <row r="862" spans="1:24" ht="12.75" customHeight="1">
      <c r="A862" s="5"/>
      <c r="B862" s="5"/>
      <c r="C862" s="24"/>
      <c r="D862" s="24"/>
      <c r="E862" s="5"/>
      <c r="F862" s="5"/>
      <c r="G862" s="5"/>
      <c r="H862" s="5"/>
      <c r="I862" s="24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</row>
    <row r="863" spans="1:24" ht="12.75" customHeight="1">
      <c r="A863" s="5"/>
      <c r="B863" s="5"/>
      <c r="C863" s="24"/>
      <c r="D863" s="24"/>
      <c r="E863" s="5"/>
      <c r="F863" s="5"/>
      <c r="G863" s="5"/>
      <c r="H863" s="5"/>
      <c r="I863" s="24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</row>
    <row r="864" spans="1:24" ht="12.75" customHeight="1">
      <c r="A864" s="5"/>
      <c r="B864" s="5"/>
      <c r="C864" s="24"/>
      <c r="D864" s="24"/>
      <c r="E864" s="5"/>
      <c r="F864" s="5"/>
      <c r="G864" s="5"/>
      <c r="H864" s="5"/>
      <c r="I864" s="24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</row>
    <row r="865" spans="1:24" ht="12.75" customHeight="1">
      <c r="A865" s="5"/>
      <c r="B865" s="5"/>
      <c r="C865" s="24"/>
      <c r="D865" s="24"/>
      <c r="E865" s="5"/>
      <c r="F865" s="5"/>
      <c r="G865" s="5"/>
      <c r="H865" s="5"/>
      <c r="I865" s="24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</row>
    <row r="866" spans="1:24" ht="12.75" customHeight="1">
      <c r="A866" s="5"/>
      <c r="B866" s="5"/>
      <c r="C866" s="24"/>
      <c r="D866" s="24"/>
      <c r="E866" s="5"/>
      <c r="F866" s="5"/>
      <c r="G866" s="5"/>
      <c r="H866" s="5"/>
      <c r="I866" s="24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</row>
    <row r="867" spans="1:24" ht="12.75" customHeight="1">
      <c r="A867" s="5"/>
      <c r="B867" s="5"/>
      <c r="C867" s="24"/>
      <c r="D867" s="24"/>
      <c r="E867" s="5"/>
      <c r="F867" s="5"/>
      <c r="G867" s="5"/>
      <c r="H867" s="5"/>
      <c r="I867" s="24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</row>
    <row r="868" spans="1:24" ht="12.75" customHeight="1">
      <c r="A868" s="5"/>
      <c r="B868" s="5"/>
      <c r="C868" s="24"/>
      <c r="D868" s="24"/>
      <c r="E868" s="5"/>
      <c r="F868" s="5"/>
      <c r="G868" s="5"/>
      <c r="H868" s="5"/>
      <c r="I868" s="24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</row>
    <row r="869" spans="1:24" ht="12.75" customHeight="1">
      <c r="A869" s="5"/>
      <c r="B869" s="5"/>
      <c r="C869" s="24"/>
      <c r="D869" s="24"/>
      <c r="E869" s="5"/>
      <c r="F869" s="5"/>
      <c r="G869" s="5"/>
      <c r="H869" s="5"/>
      <c r="I869" s="24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</row>
    <row r="870" spans="1:24" ht="12.75" customHeight="1">
      <c r="A870" s="5"/>
      <c r="B870" s="5"/>
      <c r="C870" s="24"/>
      <c r="D870" s="24"/>
      <c r="E870" s="5"/>
      <c r="F870" s="5"/>
      <c r="G870" s="5"/>
      <c r="H870" s="5"/>
      <c r="I870" s="24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</row>
    <row r="871" spans="1:24" ht="12.75" customHeight="1">
      <c r="A871" s="5"/>
      <c r="B871" s="5"/>
      <c r="C871" s="24"/>
      <c r="D871" s="24"/>
      <c r="E871" s="5"/>
      <c r="F871" s="5"/>
      <c r="G871" s="5"/>
      <c r="H871" s="5"/>
      <c r="I871" s="24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</row>
    <row r="872" spans="1:24" ht="12.75" customHeight="1">
      <c r="A872" s="5"/>
      <c r="B872" s="5"/>
      <c r="C872" s="24"/>
      <c r="D872" s="24"/>
      <c r="E872" s="5"/>
      <c r="F872" s="5"/>
      <c r="G872" s="5"/>
      <c r="H872" s="5"/>
      <c r="I872" s="24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</row>
    <row r="873" spans="1:24" ht="12.75" customHeight="1">
      <c r="A873" s="5"/>
      <c r="B873" s="5"/>
      <c r="C873" s="24"/>
      <c r="D873" s="24"/>
      <c r="E873" s="5"/>
      <c r="F873" s="5"/>
      <c r="G873" s="5"/>
      <c r="H873" s="5"/>
      <c r="I873" s="24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</row>
    <row r="874" spans="1:24" ht="12.75" customHeight="1">
      <c r="A874" s="5"/>
      <c r="B874" s="5"/>
      <c r="C874" s="24"/>
      <c r="D874" s="24"/>
      <c r="E874" s="5"/>
      <c r="F874" s="5"/>
      <c r="G874" s="5"/>
      <c r="H874" s="5"/>
      <c r="I874" s="24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</row>
    <row r="875" spans="1:24" ht="12.75" customHeight="1">
      <c r="A875" s="5"/>
      <c r="B875" s="5"/>
      <c r="C875" s="24"/>
      <c r="D875" s="24"/>
      <c r="E875" s="5"/>
      <c r="F875" s="5"/>
      <c r="G875" s="5"/>
      <c r="H875" s="5"/>
      <c r="I875" s="24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</row>
    <row r="876" spans="1:24" ht="12.75" customHeight="1">
      <c r="A876" s="5"/>
      <c r="B876" s="5"/>
      <c r="C876" s="24"/>
      <c r="D876" s="24"/>
      <c r="E876" s="5"/>
      <c r="F876" s="5"/>
      <c r="G876" s="5"/>
      <c r="H876" s="5"/>
      <c r="I876" s="24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</row>
    <row r="877" spans="1:24" ht="12.75" customHeight="1">
      <c r="A877" s="5"/>
      <c r="B877" s="5"/>
      <c r="C877" s="24"/>
      <c r="D877" s="24"/>
      <c r="E877" s="5"/>
      <c r="F877" s="5"/>
      <c r="G877" s="5"/>
      <c r="H877" s="5"/>
      <c r="I877" s="24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</row>
    <row r="878" spans="1:24" ht="12.75" customHeight="1">
      <c r="A878" s="5"/>
      <c r="B878" s="5"/>
      <c r="C878" s="24"/>
      <c r="D878" s="24"/>
      <c r="E878" s="5"/>
      <c r="F878" s="5"/>
      <c r="G878" s="5"/>
      <c r="H878" s="5"/>
      <c r="I878" s="24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</row>
    <row r="879" spans="1:24" ht="12.75" customHeight="1">
      <c r="A879" s="5"/>
      <c r="B879" s="5"/>
      <c r="C879" s="24"/>
      <c r="D879" s="24"/>
      <c r="E879" s="5"/>
      <c r="F879" s="5"/>
      <c r="G879" s="5"/>
      <c r="H879" s="5"/>
      <c r="I879" s="24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</row>
    <row r="880" spans="1:24" ht="12.75" customHeight="1">
      <c r="A880" s="5"/>
      <c r="B880" s="5"/>
      <c r="C880" s="24"/>
      <c r="D880" s="24"/>
      <c r="E880" s="5"/>
      <c r="F880" s="5"/>
      <c r="G880" s="5"/>
      <c r="H880" s="5"/>
      <c r="I880" s="24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</row>
    <row r="881" spans="1:24" ht="12.75" customHeight="1">
      <c r="A881" s="5"/>
      <c r="B881" s="5"/>
      <c r="C881" s="24"/>
      <c r="D881" s="24"/>
      <c r="E881" s="5"/>
      <c r="F881" s="5"/>
      <c r="G881" s="5"/>
      <c r="H881" s="5"/>
      <c r="I881" s="24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</row>
    <row r="882" spans="1:24" ht="12.75" customHeight="1">
      <c r="A882" s="5"/>
      <c r="B882" s="5"/>
      <c r="C882" s="24"/>
      <c r="D882" s="24"/>
      <c r="E882" s="5"/>
      <c r="F882" s="5"/>
      <c r="G882" s="5"/>
      <c r="H882" s="5"/>
      <c r="I882" s="24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</row>
    <row r="883" spans="1:24" ht="12.75" customHeight="1">
      <c r="A883" s="5"/>
      <c r="B883" s="5"/>
      <c r="C883" s="24"/>
      <c r="D883" s="24"/>
      <c r="E883" s="5"/>
      <c r="F883" s="5"/>
      <c r="G883" s="5"/>
      <c r="H883" s="5"/>
      <c r="I883" s="24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</row>
    <row r="884" spans="1:24" ht="12.75" customHeight="1">
      <c r="A884" s="5"/>
      <c r="B884" s="5"/>
      <c r="C884" s="24"/>
      <c r="D884" s="24"/>
      <c r="E884" s="5"/>
      <c r="F884" s="5"/>
      <c r="G884" s="5"/>
      <c r="H884" s="5"/>
      <c r="I884" s="24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</row>
    <row r="885" spans="1:24" ht="12.75" customHeight="1">
      <c r="A885" s="5"/>
      <c r="B885" s="5"/>
      <c r="C885" s="24"/>
      <c r="D885" s="24"/>
      <c r="E885" s="5"/>
      <c r="F885" s="5"/>
      <c r="G885" s="5"/>
      <c r="H885" s="5"/>
      <c r="I885" s="24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</row>
    <row r="886" spans="1:24" ht="12.75" customHeight="1">
      <c r="A886" s="5"/>
      <c r="B886" s="5"/>
      <c r="C886" s="24"/>
      <c r="D886" s="24"/>
      <c r="E886" s="5"/>
      <c r="F886" s="5"/>
      <c r="G886" s="5"/>
      <c r="H886" s="5"/>
      <c r="I886" s="24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</row>
    <row r="887" spans="1:24" ht="12.75" customHeight="1">
      <c r="A887" s="5"/>
      <c r="B887" s="5"/>
      <c r="C887" s="24"/>
      <c r="D887" s="24"/>
      <c r="E887" s="5"/>
      <c r="F887" s="5"/>
      <c r="G887" s="5"/>
      <c r="H887" s="5"/>
      <c r="I887" s="24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</row>
    <row r="888" spans="1:24" ht="12.75" customHeight="1">
      <c r="A888" s="5"/>
      <c r="B888" s="5"/>
      <c r="C888" s="24"/>
      <c r="D888" s="24"/>
      <c r="E888" s="5"/>
      <c r="F888" s="5"/>
      <c r="G888" s="5"/>
      <c r="H888" s="5"/>
      <c r="I888" s="24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</row>
    <row r="889" spans="1:24" ht="12.75" customHeight="1">
      <c r="A889" s="5"/>
      <c r="B889" s="5"/>
      <c r="C889" s="24"/>
      <c r="D889" s="24"/>
      <c r="E889" s="5"/>
      <c r="F889" s="5"/>
      <c r="G889" s="5"/>
      <c r="H889" s="5"/>
      <c r="I889" s="24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</row>
    <row r="890" spans="1:24" ht="12.75" customHeight="1">
      <c r="A890" s="5"/>
      <c r="B890" s="5"/>
      <c r="C890" s="24"/>
      <c r="D890" s="24"/>
      <c r="E890" s="5"/>
      <c r="F890" s="5"/>
      <c r="G890" s="5"/>
      <c r="H890" s="5"/>
      <c r="I890" s="24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</row>
    <row r="891" spans="1:24" ht="12.75" customHeight="1">
      <c r="A891" s="5"/>
      <c r="B891" s="5"/>
      <c r="C891" s="24"/>
      <c r="D891" s="24"/>
      <c r="E891" s="5"/>
      <c r="F891" s="5"/>
      <c r="G891" s="5"/>
      <c r="H891" s="5"/>
      <c r="I891" s="24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</row>
    <row r="892" spans="1:24" ht="12.75" customHeight="1">
      <c r="A892" s="5"/>
      <c r="B892" s="5"/>
      <c r="C892" s="24"/>
      <c r="D892" s="24"/>
      <c r="E892" s="5"/>
      <c r="F892" s="5"/>
      <c r="G892" s="5"/>
      <c r="H892" s="5"/>
      <c r="I892" s="24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</row>
    <row r="893" spans="1:24" ht="12.75" customHeight="1">
      <c r="A893" s="5"/>
      <c r="B893" s="5"/>
      <c r="C893" s="24"/>
      <c r="D893" s="24"/>
      <c r="E893" s="5"/>
      <c r="F893" s="5"/>
      <c r="G893" s="5"/>
      <c r="H893" s="5"/>
      <c r="I893" s="24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</row>
    <row r="894" spans="1:24" ht="12.75" customHeight="1">
      <c r="A894" s="5"/>
      <c r="B894" s="5"/>
      <c r="C894" s="24"/>
      <c r="D894" s="24"/>
      <c r="E894" s="5"/>
      <c r="F894" s="5"/>
      <c r="G894" s="5"/>
      <c r="H894" s="5"/>
      <c r="I894" s="24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</row>
    <row r="895" spans="1:24" ht="12.75" customHeight="1">
      <c r="A895" s="5"/>
      <c r="B895" s="5"/>
      <c r="C895" s="24"/>
      <c r="D895" s="24"/>
      <c r="E895" s="5"/>
      <c r="F895" s="5"/>
      <c r="G895" s="5"/>
      <c r="H895" s="5"/>
      <c r="I895" s="24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</row>
    <row r="896" spans="1:24" ht="12.75" customHeight="1">
      <c r="A896" s="5"/>
      <c r="B896" s="5"/>
      <c r="C896" s="24"/>
      <c r="D896" s="24"/>
      <c r="E896" s="5"/>
      <c r="F896" s="5"/>
      <c r="G896" s="5"/>
      <c r="H896" s="5"/>
      <c r="I896" s="24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</row>
    <row r="897" spans="1:24" ht="12.75" customHeight="1">
      <c r="A897" s="5"/>
      <c r="B897" s="5"/>
      <c r="C897" s="24"/>
      <c r="D897" s="24"/>
      <c r="E897" s="5"/>
      <c r="F897" s="5"/>
      <c r="G897" s="5"/>
      <c r="H897" s="5"/>
      <c r="I897" s="24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</row>
    <row r="898" spans="1:24" ht="12.75" customHeight="1">
      <c r="A898" s="5"/>
      <c r="B898" s="5"/>
      <c r="C898" s="24"/>
      <c r="D898" s="24"/>
      <c r="E898" s="5"/>
      <c r="F898" s="5"/>
      <c r="G898" s="5"/>
      <c r="H898" s="5"/>
      <c r="I898" s="24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</row>
    <row r="899" spans="1:24" ht="12.75" customHeight="1">
      <c r="A899" s="5"/>
      <c r="B899" s="5"/>
      <c r="C899" s="24"/>
      <c r="D899" s="24"/>
      <c r="E899" s="5"/>
      <c r="F899" s="5"/>
      <c r="G899" s="5"/>
      <c r="H899" s="5"/>
      <c r="I899" s="24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</row>
    <row r="900" spans="1:24" ht="12.75" customHeight="1">
      <c r="A900" s="5"/>
      <c r="B900" s="5"/>
      <c r="C900" s="24"/>
      <c r="D900" s="24"/>
      <c r="E900" s="5"/>
      <c r="F900" s="5"/>
      <c r="G900" s="5"/>
      <c r="H900" s="5"/>
      <c r="I900" s="24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</row>
    <row r="901" spans="1:24" ht="12.75" customHeight="1">
      <c r="A901" s="5"/>
      <c r="B901" s="5"/>
      <c r="C901" s="24"/>
      <c r="D901" s="24"/>
      <c r="E901" s="5"/>
      <c r="F901" s="5"/>
      <c r="G901" s="5"/>
      <c r="H901" s="5"/>
      <c r="I901" s="24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</row>
    <row r="902" spans="1:24" ht="12.75" customHeight="1">
      <c r="A902" s="5"/>
      <c r="B902" s="5"/>
      <c r="C902" s="24"/>
      <c r="D902" s="24"/>
      <c r="E902" s="5"/>
      <c r="F902" s="5"/>
      <c r="G902" s="5"/>
      <c r="H902" s="5"/>
      <c r="I902" s="24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</row>
    <row r="903" spans="1:24" ht="12.75" customHeight="1">
      <c r="A903" s="5"/>
      <c r="B903" s="5"/>
      <c r="C903" s="24"/>
      <c r="D903" s="24"/>
      <c r="E903" s="5"/>
      <c r="F903" s="5"/>
      <c r="G903" s="5"/>
      <c r="H903" s="5"/>
      <c r="I903" s="24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</row>
    <row r="904" spans="1:24" ht="12.75" customHeight="1">
      <c r="A904" s="5"/>
      <c r="B904" s="5"/>
      <c r="C904" s="24"/>
      <c r="D904" s="24"/>
      <c r="E904" s="5"/>
      <c r="F904" s="5"/>
      <c r="G904" s="5"/>
      <c r="H904" s="5"/>
      <c r="I904" s="24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</row>
    <row r="905" spans="1:24" ht="12.75" customHeight="1">
      <c r="A905" s="5"/>
      <c r="B905" s="5"/>
      <c r="C905" s="24"/>
      <c r="D905" s="24"/>
      <c r="E905" s="5"/>
      <c r="F905" s="5"/>
      <c r="G905" s="5"/>
      <c r="H905" s="5"/>
      <c r="I905" s="24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</row>
    <row r="906" spans="1:24" ht="12.75" customHeight="1">
      <c r="A906" s="5"/>
      <c r="B906" s="5"/>
      <c r="C906" s="24"/>
      <c r="D906" s="24"/>
      <c r="E906" s="5"/>
      <c r="F906" s="5"/>
      <c r="G906" s="5"/>
      <c r="H906" s="5"/>
      <c r="I906" s="24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</row>
    <row r="907" spans="1:24" ht="12.75" customHeight="1">
      <c r="A907" s="5"/>
      <c r="B907" s="5"/>
      <c r="C907" s="24"/>
      <c r="D907" s="24"/>
      <c r="E907" s="5"/>
      <c r="F907" s="5"/>
      <c r="G907" s="5"/>
      <c r="H907" s="5"/>
      <c r="I907" s="24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</row>
    <row r="908" spans="1:24" ht="12.75" customHeight="1">
      <c r="A908" s="5"/>
      <c r="B908" s="5"/>
      <c r="C908" s="24"/>
      <c r="D908" s="24"/>
      <c r="E908" s="5"/>
      <c r="F908" s="5"/>
      <c r="G908" s="5"/>
      <c r="H908" s="5"/>
      <c r="I908" s="24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</row>
    <row r="909" spans="1:24" ht="12.75" customHeight="1">
      <c r="A909" s="5"/>
      <c r="B909" s="5"/>
      <c r="C909" s="24"/>
      <c r="D909" s="24"/>
      <c r="E909" s="5"/>
      <c r="F909" s="5"/>
      <c r="G909" s="5"/>
      <c r="H909" s="5"/>
      <c r="I909" s="24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</row>
    <row r="910" spans="1:24" ht="12.75" customHeight="1">
      <c r="A910" s="5"/>
      <c r="B910" s="5"/>
      <c r="C910" s="24"/>
      <c r="D910" s="24"/>
      <c r="E910" s="5"/>
      <c r="F910" s="5"/>
      <c r="G910" s="5"/>
      <c r="H910" s="5"/>
      <c r="I910" s="24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</row>
    <row r="911" spans="1:24" ht="12.75" customHeight="1">
      <c r="A911" s="5"/>
      <c r="B911" s="5"/>
      <c r="C911" s="24"/>
      <c r="D911" s="24"/>
      <c r="E911" s="5"/>
      <c r="F911" s="5"/>
      <c r="G911" s="5"/>
      <c r="H911" s="5"/>
      <c r="I911" s="24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</row>
    <row r="912" spans="1:24" ht="12.75" customHeight="1">
      <c r="A912" s="5"/>
      <c r="B912" s="5"/>
      <c r="C912" s="24"/>
      <c r="D912" s="24"/>
      <c r="E912" s="5"/>
      <c r="F912" s="5"/>
      <c r="G912" s="5"/>
      <c r="H912" s="5"/>
      <c r="I912" s="24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</row>
    <row r="913" spans="1:24" ht="12.75" customHeight="1">
      <c r="A913" s="5"/>
      <c r="B913" s="5"/>
      <c r="C913" s="24"/>
      <c r="D913" s="24"/>
      <c r="E913" s="5"/>
      <c r="F913" s="5"/>
      <c r="G913" s="5"/>
      <c r="H913" s="5"/>
      <c r="I913" s="24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</row>
    <row r="914" spans="1:24" ht="12.75" customHeight="1">
      <c r="A914" s="5"/>
      <c r="B914" s="5"/>
      <c r="C914" s="24"/>
      <c r="D914" s="24"/>
      <c r="E914" s="5"/>
      <c r="F914" s="5"/>
      <c r="G914" s="5"/>
      <c r="H914" s="5"/>
      <c r="I914" s="24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</row>
    <row r="915" spans="1:24" ht="12.75" customHeight="1">
      <c r="A915" s="5"/>
      <c r="B915" s="5"/>
      <c r="C915" s="24"/>
      <c r="D915" s="24"/>
      <c r="E915" s="5"/>
      <c r="F915" s="5"/>
      <c r="G915" s="5"/>
      <c r="H915" s="5"/>
      <c r="I915" s="24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</row>
    <row r="916" spans="1:24" ht="12.75" customHeight="1">
      <c r="A916" s="5"/>
      <c r="B916" s="5"/>
      <c r="C916" s="24"/>
      <c r="D916" s="24"/>
      <c r="E916" s="5"/>
      <c r="F916" s="5"/>
      <c r="G916" s="5"/>
      <c r="H916" s="5"/>
      <c r="I916" s="24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</row>
    <row r="917" spans="1:24" ht="12.75" customHeight="1">
      <c r="A917" s="5"/>
      <c r="B917" s="5"/>
      <c r="C917" s="24"/>
      <c r="D917" s="24"/>
      <c r="E917" s="5"/>
      <c r="F917" s="5"/>
      <c r="G917" s="5"/>
      <c r="H917" s="5"/>
      <c r="I917" s="24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</row>
    <row r="918" spans="1:24" ht="12.75" customHeight="1">
      <c r="A918" s="5"/>
      <c r="B918" s="5"/>
      <c r="C918" s="24"/>
      <c r="D918" s="24"/>
      <c r="E918" s="5"/>
      <c r="F918" s="5"/>
      <c r="G918" s="5"/>
      <c r="H918" s="5"/>
      <c r="I918" s="24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</row>
    <row r="919" spans="1:24" ht="12.75" customHeight="1">
      <c r="A919" s="5"/>
      <c r="B919" s="5"/>
      <c r="C919" s="24"/>
      <c r="D919" s="24"/>
      <c r="E919" s="5"/>
      <c r="F919" s="5"/>
      <c r="G919" s="5"/>
      <c r="H919" s="5"/>
      <c r="I919" s="24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</row>
    <row r="920" spans="1:24" ht="12.75" customHeight="1">
      <c r="A920" s="5"/>
      <c r="B920" s="5"/>
      <c r="C920" s="24"/>
      <c r="D920" s="24"/>
      <c r="E920" s="5"/>
      <c r="F920" s="5"/>
      <c r="G920" s="5"/>
      <c r="H920" s="5"/>
      <c r="I920" s="24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</row>
    <row r="921" spans="1:24" ht="12.75" customHeight="1">
      <c r="A921" s="5"/>
      <c r="B921" s="5"/>
      <c r="C921" s="24"/>
      <c r="D921" s="24"/>
      <c r="E921" s="5"/>
      <c r="F921" s="5"/>
      <c r="G921" s="5"/>
      <c r="H921" s="5"/>
      <c r="I921" s="24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</row>
    <row r="922" spans="1:24" ht="12.75" customHeight="1">
      <c r="A922" s="5"/>
      <c r="B922" s="5"/>
      <c r="C922" s="24"/>
      <c r="D922" s="24"/>
      <c r="E922" s="5"/>
      <c r="F922" s="5"/>
      <c r="G922" s="5"/>
      <c r="H922" s="5"/>
      <c r="I922" s="24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</row>
    <row r="923" spans="1:24" ht="12.75" customHeight="1">
      <c r="A923" s="5"/>
      <c r="B923" s="5"/>
      <c r="C923" s="24"/>
      <c r="D923" s="24"/>
      <c r="E923" s="5"/>
      <c r="F923" s="5"/>
      <c r="G923" s="5"/>
      <c r="H923" s="5"/>
      <c r="I923" s="24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</row>
    <row r="924" spans="1:24" ht="12.75" customHeight="1">
      <c r="A924" s="5"/>
      <c r="B924" s="5"/>
      <c r="C924" s="24"/>
      <c r="D924" s="24"/>
      <c r="E924" s="5"/>
      <c r="F924" s="5"/>
      <c r="G924" s="5"/>
      <c r="H924" s="5"/>
      <c r="I924" s="24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</row>
    <row r="925" spans="1:24" ht="12.75" customHeight="1">
      <c r="A925" s="5"/>
      <c r="B925" s="5"/>
      <c r="C925" s="24"/>
      <c r="D925" s="24"/>
      <c r="E925" s="5"/>
      <c r="F925" s="5"/>
      <c r="G925" s="5"/>
      <c r="H925" s="5"/>
      <c r="I925" s="24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</row>
    <row r="926" spans="1:24" ht="12.75" customHeight="1">
      <c r="A926" s="5"/>
      <c r="B926" s="5"/>
      <c r="C926" s="24"/>
      <c r="D926" s="24"/>
      <c r="E926" s="5"/>
      <c r="F926" s="5"/>
      <c r="G926" s="5"/>
      <c r="H926" s="5"/>
      <c r="I926" s="24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</row>
    <row r="927" spans="1:24" ht="12.75" customHeight="1">
      <c r="A927" s="5"/>
      <c r="B927" s="5"/>
      <c r="C927" s="24"/>
      <c r="D927" s="24"/>
      <c r="E927" s="5"/>
      <c r="F927" s="5"/>
      <c r="G927" s="5"/>
      <c r="H927" s="5"/>
      <c r="I927" s="24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</row>
    <row r="928" spans="1:24" ht="12.75" customHeight="1">
      <c r="A928" s="5"/>
      <c r="B928" s="5"/>
      <c r="C928" s="24"/>
      <c r="D928" s="24"/>
      <c r="E928" s="5"/>
      <c r="F928" s="5"/>
      <c r="G928" s="5"/>
      <c r="H928" s="5"/>
      <c r="I928" s="24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</row>
    <row r="929" spans="1:24" ht="12.75" customHeight="1">
      <c r="A929" s="5"/>
      <c r="B929" s="5"/>
      <c r="C929" s="24"/>
      <c r="D929" s="24"/>
      <c r="E929" s="5"/>
      <c r="F929" s="5"/>
      <c r="G929" s="5"/>
      <c r="H929" s="5"/>
      <c r="I929" s="24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</row>
    <row r="930" spans="1:24" ht="12.75" customHeight="1">
      <c r="A930" s="5"/>
      <c r="B930" s="5"/>
      <c r="C930" s="24"/>
      <c r="D930" s="24"/>
      <c r="E930" s="5"/>
      <c r="F930" s="5"/>
      <c r="G930" s="5"/>
      <c r="H930" s="5"/>
      <c r="I930" s="24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</row>
    <row r="931" spans="1:24" ht="12.75" customHeight="1">
      <c r="A931" s="5"/>
      <c r="B931" s="5"/>
      <c r="C931" s="24"/>
      <c r="D931" s="24"/>
      <c r="E931" s="5"/>
      <c r="F931" s="5"/>
      <c r="G931" s="5"/>
      <c r="H931" s="5"/>
      <c r="I931" s="24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</row>
    <row r="932" spans="1:24" ht="12.75" customHeight="1">
      <c r="A932" s="5"/>
      <c r="B932" s="5"/>
      <c r="C932" s="24"/>
      <c r="D932" s="24"/>
      <c r="E932" s="5"/>
      <c r="F932" s="5"/>
      <c r="G932" s="5"/>
      <c r="H932" s="5"/>
      <c r="I932" s="24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</row>
    <row r="933" spans="1:24" ht="12.75" customHeight="1">
      <c r="A933" s="5"/>
      <c r="B933" s="5"/>
      <c r="C933" s="24"/>
      <c r="D933" s="24"/>
      <c r="E933" s="5"/>
      <c r="F933" s="5"/>
      <c r="G933" s="5"/>
      <c r="H933" s="5"/>
      <c r="I933" s="24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</row>
    <row r="934" spans="1:24" ht="12.75" customHeight="1">
      <c r="A934" s="5"/>
      <c r="B934" s="5"/>
      <c r="C934" s="24"/>
      <c r="D934" s="24"/>
      <c r="E934" s="5"/>
      <c r="F934" s="5"/>
      <c r="G934" s="5"/>
      <c r="H934" s="5"/>
      <c r="I934" s="24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</row>
    <row r="935" spans="1:24" ht="12.75" customHeight="1">
      <c r="A935" s="5"/>
      <c r="B935" s="5"/>
      <c r="C935" s="24"/>
      <c r="D935" s="24"/>
      <c r="E935" s="5"/>
      <c r="F935" s="5"/>
      <c r="G935" s="5"/>
      <c r="H935" s="5"/>
      <c r="I935" s="24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</row>
    <row r="936" spans="1:24" ht="12.75" customHeight="1">
      <c r="A936" s="5"/>
      <c r="B936" s="5"/>
      <c r="C936" s="24"/>
      <c r="D936" s="24"/>
      <c r="E936" s="5"/>
      <c r="F936" s="5"/>
      <c r="G936" s="5"/>
      <c r="H936" s="5"/>
      <c r="I936" s="24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</row>
    <row r="937" spans="1:24" ht="12.75" customHeight="1">
      <c r="A937" s="5"/>
      <c r="B937" s="5"/>
      <c r="C937" s="24"/>
      <c r="D937" s="24"/>
      <c r="E937" s="5"/>
      <c r="F937" s="5"/>
      <c r="G937" s="5"/>
      <c r="H937" s="5"/>
      <c r="I937" s="24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</row>
    <row r="938" spans="1:24" ht="12.75" customHeight="1">
      <c r="A938" s="5"/>
      <c r="B938" s="5"/>
      <c r="C938" s="24"/>
      <c r="D938" s="24"/>
      <c r="E938" s="5"/>
      <c r="F938" s="5"/>
      <c r="G938" s="5"/>
      <c r="H938" s="5"/>
      <c r="I938" s="24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</row>
    <row r="939" spans="1:24" ht="12.75" customHeight="1">
      <c r="A939" s="5"/>
      <c r="B939" s="5"/>
      <c r="C939" s="24"/>
      <c r="D939" s="24"/>
      <c r="E939" s="5"/>
      <c r="F939" s="5"/>
      <c r="G939" s="5"/>
      <c r="H939" s="5"/>
      <c r="I939" s="24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</row>
    <row r="940" spans="1:24" ht="12.75" customHeight="1">
      <c r="A940" s="5"/>
      <c r="B940" s="5"/>
      <c r="C940" s="24"/>
      <c r="D940" s="24"/>
      <c r="E940" s="5"/>
      <c r="F940" s="5"/>
      <c r="G940" s="5"/>
      <c r="H940" s="5"/>
      <c r="I940" s="24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</row>
    <row r="941" spans="1:24" ht="12.75" customHeight="1">
      <c r="A941" s="5"/>
      <c r="B941" s="5"/>
      <c r="C941" s="24"/>
      <c r="D941" s="24"/>
      <c r="E941" s="5"/>
      <c r="F941" s="5"/>
      <c r="G941" s="5"/>
      <c r="H941" s="5"/>
      <c r="I941" s="24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</row>
    <row r="942" spans="1:24" ht="12.75" customHeight="1">
      <c r="A942" s="5"/>
      <c r="B942" s="5"/>
      <c r="C942" s="24"/>
      <c r="D942" s="24"/>
      <c r="E942" s="5"/>
      <c r="F942" s="5"/>
      <c r="G942" s="5"/>
      <c r="H942" s="5"/>
      <c r="I942" s="24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</row>
    <row r="943" spans="1:24" ht="12.75" customHeight="1">
      <c r="A943" s="5"/>
      <c r="B943" s="5"/>
      <c r="C943" s="24"/>
      <c r="D943" s="24"/>
      <c r="E943" s="5"/>
      <c r="F943" s="5"/>
      <c r="G943" s="5"/>
      <c r="H943" s="5"/>
      <c r="I943" s="24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</row>
    <row r="944" spans="1:24" ht="12.75" customHeight="1">
      <c r="A944" s="5"/>
      <c r="B944" s="5"/>
      <c r="C944" s="24"/>
      <c r="D944" s="24"/>
      <c r="E944" s="5"/>
      <c r="F944" s="5"/>
      <c r="G944" s="5"/>
      <c r="H944" s="5"/>
      <c r="I944" s="24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</row>
    <row r="945" spans="1:24" ht="12.75" customHeight="1">
      <c r="A945" s="5"/>
      <c r="B945" s="5"/>
      <c r="C945" s="24"/>
      <c r="D945" s="24"/>
      <c r="E945" s="5"/>
      <c r="F945" s="5"/>
      <c r="G945" s="5"/>
      <c r="H945" s="5"/>
      <c r="I945" s="24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</row>
    <row r="946" spans="1:24" ht="12.75" customHeight="1">
      <c r="A946" s="5"/>
      <c r="B946" s="5"/>
      <c r="C946" s="24"/>
      <c r="D946" s="24"/>
      <c r="E946" s="5"/>
      <c r="F946" s="5"/>
      <c r="G946" s="5"/>
      <c r="H946" s="5"/>
      <c r="I946" s="24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</row>
    <row r="947" spans="1:24" ht="12.75" customHeight="1">
      <c r="A947" s="5"/>
      <c r="B947" s="5"/>
      <c r="C947" s="24"/>
      <c r="D947" s="24"/>
      <c r="E947" s="5"/>
      <c r="F947" s="5"/>
      <c r="G947" s="5"/>
      <c r="H947" s="5"/>
      <c r="I947" s="24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</row>
    <row r="948" spans="1:24" ht="12.75" customHeight="1">
      <c r="A948" s="5"/>
      <c r="B948" s="5"/>
      <c r="C948" s="24"/>
      <c r="D948" s="24"/>
      <c r="E948" s="5"/>
      <c r="F948" s="5"/>
      <c r="G948" s="5"/>
      <c r="H948" s="5"/>
      <c r="I948" s="24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</row>
    <row r="949" spans="1:24" ht="12.75" customHeight="1">
      <c r="A949" s="5"/>
      <c r="B949" s="5"/>
      <c r="C949" s="24"/>
      <c r="D949" s="24"/>
      <c r="E949" s="5"/>
      <c r="F949" s="5"/>
      <c r="G949" s="5"/>
      <c r="H949" s="5"/>
      <c r="I949" s="24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</row>
    <row r="950" spans="1:24" ht="12.75" customHeight="1">
      <c r="A950" s="5"/>
      <c r="B950" s="5"/>
      <c r="C950" s="24"/>
      <c r="D950" s="24"/>
      <c r="E950" s="5"/>
      <c r="F950" s="5"/>
      <c r="G950" s="5"/>
      <c r="H950" s="5"/>
      <c r="I950" s="24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</row>
    <row r="951" spans="1:24" ht="12.75" customHeight="1">
      <c r="A951" s="5"/>
      <c r="B951" s="5"/>
      <c r="C951" s="24"/>
      <c r="D951" s="24"/>
      <c r="E951" s="5"/>
      <c r="F951" s="5"/>
      <c r="G951" s="5"/>
      <c r="H951" s="5"/>
      <c r="I951" s="24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</row>
    <row r="952" spans="1:24" ht="12.75" customHeight="1">
      <c r="A952" s="5"/>
      <c r="B952" s="5"/>
      <c r="C952" s="24"/>
      <c r="D952" s="24"/>
      <c r="E952" s="5"/>
      <c r="F952" s="5"/>
      <c r="G952" s="5"/>
      <c r="H952" s="5"/>
      <c r="I952" s="24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</row>
    <row r="953" spans="1:24" ht="12.75" customHeight="1">
      <c r="A953" s="5"/>
      <c r="B953" s="5"/>
      <c r="C953" s="24"/>
      <c r="D953" s="24"/>
      <c r="E953" s="5"/>
      <c r="F953" s="5"/>
      <c r="G953" s="5"/>
      <c r="H953" s="5"/>
      <c r="I953" s="24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</row>
    <row r="954" spans="1:24" ht="12.75" customHeight="1">
      <c r="A954" s="5"/>
      <c r="B954" s="5"/>
      <c r="C954" s="24"/>
      <c r="D954" s="24"/>
      <c r="E954" s="5"/>
      <c r="F954" s="5"/>
      <c r="G954" s="5"/>
      <c r="H954" s="5"/>
      <c r="I954" s="24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</row>
    <row r="955" spans="1:24" ht="12.75" customHeight="1">
      <c r="A955" s="5"/>
      <c r="B955" s="5"/>
      <c r="C955" s="24"/>
      <c r="D955" s="24"/>
      <c r="E955" s="5"/>
      <c r="F955" s="5"/>
      <c r="G955" s="5"/>
      <c r="H955" s="5"/>
      <c r="I955" s="24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</row>
    <row r="956" spans="1:24" ht="12.75" customHeight="1">
      <c r="A956" s="5"/>
      <c r="B956" s="5"/>
      <c r="C956" s="24"/>
      <c r="D956" s="24"/>
      <c r="E956" s="5"/>
      <c r="F956" s="5"/>
      <c r="G956" s="5"/>
      <c r="H956" s="5"/>
      <c r="I956" s="24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</row>
    <row r="957" spans="1:24" ht="12.75" customHeight="1">
      <c r="A957" s="5"/>
      <c r="B957" s="5"/>
      <c r="C957" s="24"/>
      <c r="D957" s="24"/>
      <c r="E957" s="5"/>
      <c r="F957" s="5"/>
      <c r="G957" s="5"/>
      <c r="H957" s="5"/>
      <c r="I957" s="24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</row>
    <row r="958" spans="1:24" ht="12.75" customHeight="1">
      <c r="A958" s="5"/>
      <c r="B958" s="5"/>
      <c r="C958" s="24"/>
      <c r="D958" s="24"/>
      <c r="E958" s="5"/>
      <c r="F958" s="5"/>
      <c r="G958" s="5"/>
      <c r="H958" s="5"/>
      <c r="I958" s="24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</row>
    <row r="959" spans="1:24" ht="12.75" customHeight="1">
      <c r="A959" s="5"/>
      <c r="B959" s="5"/>
      <c r="C959" s="24"/>
      <c r="D959" s="24"/>
      <c r="E959" s="5"/>
      <c r="F959" s="5"/>
      <c r="G959" s="5"/>
      <c r="H959" s="5"/>
      <c r="I959" s="24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</row>
    <row r="960" spans="1:24" ht="12.75" customHeight="1">
      <c r="A960" s="5"/>
      <c r="B960" s="5"/>
      <c r="C960" s="24"/>
      <c r="D960" s="24"/>
      <c r="E960" s="5"/>
      <c r="F960" s="5"/>
      <c r="G960" s="5"/>
      <c r="H960" s="5"/>
      <c r="I960" s="24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</row>
    <row r="961" spans="1:24" ht="12.75" customHeight="1">
      <c r="A961" s="5"/>
      <c r="B961" s="5"/>
      <c r="C961" s="24"/>
      <c r="D961" s="24"/>
      <c r="E961" s="5"/>
      <c r="F961" s="5"/>
      <c r="G961" s="5"/>
      <c r="H961" s="5"/>
      <c r="I961" s="24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</row>
    <row r="962" spans="1:24" ht="12.75" customHeight="1">
      <c r="A962" s="5"/>
      <c r="B962" s="5"/>
      <c r="C962" s="24"/>
      <c r="D962" s="24"/>
      <c r="E962" s="5"/>
      <c r="F962" s="5"/>
      <c r="G962" s="5"/>
      <c r="H962" s="5"/>
      <c r="I962" s="24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</row>
    <row r="963" spans="1:24" ht="12.75" customHeight="1">
      <c r="A963" s="5"/>
      <c r="B963" s="5"/>
      <c r="C963" s="24"/>
      <c r="D963" s="24"/>
      <c r="E963" s="5"/>
      <c r="F963" s="5"/>
      <c r="G963" s="5"/>
      <c r="H963" s="5"/>
      <c r="I963" s="24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</row>
    <row r="964" spans="1:24" ht="12.75" customHeight="1">
      <c r="A964" s="5"/>
      <c r="B964" s="5"/>
      <c r="C964" s="24"/>
      <c r="D964" s="24"/>
      <c r="E964" s="5"/>
      <c r="F964" s="5"/>
      <c r="G964" s="5"/>
      <c r="H964" s="5"/>
      <c r="I964" s="24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</row>
    <row r="965" spans="1:24" ht="12.75" customHeight="1">
      <c r="A965" s="5"/>
      <c r="B965" s="5"/>
      <c r="C965" s="24"/>
      <c r="D965" s="24"/>
      <c r="E965" s="5"/>
      <c r="F965" s="5"/>
      <c r="G965" s="5"/>
      <c r="H965" s="5"/>
      <c r="I965" s="24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</row>
    <row r="966" spans="1:24" ht="12.75" customHeight="1">
      <c r="A966" s="5"/>
      <c r="B966" s="5"/>
      <c r="C966" s="24"/>
      <c r="D966" s="24"/>
      <c r="E966" s="5"/>
      <c r="F966" s="5"/>
      <c r="G966" s="5"/>
      <c r="H966" s="5"/>
      <c r="I966" s="24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</row>
    <row r="967" spans="1:24" ht="12.75" customHeight="1">
      <c r="A967" s="5"/>
      <c r="B967" s="5"/>
      <c r="C967" s="24"/>
      <c r="D967" s="24"/>
      <c r="E967" s="5"/>
      <c r="F967" s="5"/>
      <c r="G967" s="5"/>
      <c r="H967" s="5"/>
      <c r="I967" s="24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</row>
    <row r="968" spans="1:24" ht="12.75" customHeight="1">
      <c r="A968" s="5"/>
      <c r="B968" s="5"/>
      <c r="C968" s="24"/>
      <c r="D968" s="24"/>
      <c r="E968" s="5"/>
      <c r="F968" s="5"/>
      <c r="G968" s="5"/>
      <c r="H968" s="5"/>
      <c r="I968" s="24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</row>
    <row r="969" spans="1:24" ht="12.75" customHeight="1">
      <c r="A969" s="5"/>
      <c r="B969" s="5"/>
      <c r="C969" s="24"/>
      <c r="D969" s="24"/>
      <c r="E969" s="5"/>
      <c r="F969" s="5"/>
      <c r="G969" s="5"/>
      <c r="H969" s="5"/>
      <c r="I969" s="24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</row>
    <row r="970" spans="1:24" ht="12.75" customHeight="1">
      <c r="A970" s="5"/>
      <c r="B970" s="5"/>
      <c r="C970" s="24"/>
      <c r="D970" s="24"/>
      <c r="E970" s="5"/>
      <c r="F970" s="5"/>
      <c r="G970" s="5"/>
      <c r="H970" s="5"/>
      <c r="I970" s="24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</row>
    <row r="971" spans="1:24" ht="12.75" customHeight="1">
      <c r="A971" s="5"/>
      <c r="B971" s="5"/>
      <c r="C971" s="24"/>
      <c r="D971" s="24"/>
      <c r="E971" s="5"/>
      <c r="F971" s="5"/>
      <c r="G971" s="5"/>
      <c r="H971" s="5"/>
      <c r="I971" s="24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</row>
    <row r="972" spans="1:24" ht="12.75" customHeight="1">
      <c r="A972" s="5"/>
      <c r="B972" s="5"/>
      <c r="C972" s="24"/>
      <c r="D972" s="24"/>
      <c r="E972" s="5"/>
      <c r="F972" s="5"/>
      <c r="G972" s="5"/>
      <c r="H972" s="5"/>
      <c r="I972" s="24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</row>
    <row r="973" spans="1:24" ht="12.75" customHeight="1">
      <c r="A973" s="5"/>
      <c r="B973" s="5"/>
      <c r="C973" s="24"/>
      <c r="D973" s="24"/>
      <c r="E973" s="5"/>
      <c r="F973" s="5"/>
      <c r="G973" s="5"/>
      <c r="H973" s="5"/>
      <c r="I973" s="24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</row>
    <row r="974" spans="1:24" ht="12.75" customHeight="1">
      <c r="A974" s="5"/>
      <c r="B974" s="5"/>
      <c r="C974" s="24"/>
      <c r="D974" s="24"/>
      <c r="E974" s="5"/>
      <c r="F974" s="5"/>
      <c r="G974" s="5"/>
      <c r="H974" s="5"/>
      <c r="I974" s="24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</row>
    <row r="975" spans="1:24" ht="12.75" customHeight="1">
      <c r="A975" s="5"/>
      <c r="B975" s="5"/>
      <c r="C975" s="24"/>
      <c r="D975" s="24"/>
      <c r="E975" s="5"/>
      <c r="F975" s="5"/>
      <c r="G975" s="5"/>
      <c r="H975" s="5"/>
      <c r="I975" s="2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</row>
  </sheetData>
  <mergeCells count="30">
    <mergeCell ref="C15:D15"/>
    <mergeCell ref="C19:D19"/>
    <mergeCell ref="B31:B42"/>
    <mergeCell ref="A31:A42"/>
    <mergeCell ref="C31:I42"/>
    <mergeCell ref="C16:D16"/>
    <mergeCell ref="C17:D17"/>
    <mergeCell ref="C18:D18"/>
    <mergeCell ref="C20:D20"/>
    <mergeCell ref="A27:A30"/>
    <mergeCell ref="C26:D26"/>
    <mergeCell ref="C23:D23"/>
    <mergeCell ref="C24:D24"/>
    <mergeCell ref="C25:D25"/>
    <mergeCell ref="C3:D3"/>
    <mergeCell ref="C2:D2"/>
    <mergeCell ref="B27:B30"/>
    <mergeCell ref="C21:D21"/>
    <mergeCell ref="C22:D22"/>
    <mergeCell ref="C6:D6"/>
    <mergeCell ref="C9:D9"/>
    <mergeCell ref="C12:D12"/>
    <mergeCell ref="C11:D11"/>
    <mergeCell ref="C13:D13"/>
    <mergeCell ref="C5:D5"/>
    <mergeCell ref="C4:D4"/>
    <mergeCell ref="C7:D7"/>
    <mergeCell ref="C8:D8"/>
    <mergeCell ref="C10:D10"/>
    <mergeCell ref="C14:D14"/>
  </mergeCells>
  <pageMargins left="0.7" right="0.7" top="0.75" bottom="0.75" header="0" footer="0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3"/>
  <sheetViews>
    <sheetView workbookViewId="0">
      <selection activeCell="C2" sqref="C2:N2"/>
    </sheetView>
  </sheetViews>
  <sheetFormatPr defaultColWidth="14.42578125" defaultRowHeight="15" customHeight="1"/>
  <cols>
    <col min="1" max="1" width="2.85546875" customWidth="1"/>
    <col min="2" max="2" width="17.7109375" customWidth="1"/>
    <col min="3" max="3" width="3.140625" style="214" customWidth="1"/>
    <col min="4" max="4" width="11.140625" customWidth="1"/>
    <col min="5" max="8" width="9.140625" customWidth="1"/>
    <col min="9" max="9" width="3.42578125" style="202" customWidth="1"/>
    <col min="10" max="20" width="9.140625" customWidth="1"/>
  </cols>
  <sheetData>
    <row r="1" spans="1:20" s="297" customFormat="1" ht="35.25" customHeight="1" thickBot="1">
      <c r="A1" s="294" t="s">
        <v>920</v>
      </c>
      <c r="B1" s="295"/>
      <c r="C1" s="296"/>
      <c r="D1" s="295"/>
      <c r="E1" s="295"/>
      <c r="F1" s="295"/>
      <c r="G1" s="295"/>
      <c r="H1" s="295"/>
      <c r="I1" s="296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</row>
    <row r="2" spans="1:20" s="255" customFormat="1" ht="15.75">
      <c r="A2" s="253"/>
      <c r="B2" s="253"/>
      <c r="C2" s="1388" t="s">
        <v>353</v>
      </c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90"/>
      <c r="O2" s="254"/>
      <c r="P2" s="254"/>
      <c r="Q2" s="254"/>
      <c r="R2" s="254"/>
      <c r="S2" s="254"/>
      <c r="T2" s="254"/>
    </row>
    <row r="3" spans="1:20" s="255" customFormat="1" ht="15.75">
      <c r="A3" s="250"/>
      <c r="B3" s="250"/>
      <c r="C3" s="1379" t="s">
        <v>354</v>
      </c>
      <c r="D3" s="1380"/>
      <c r="E3" s="1380"/>
      <c r="F3" s="1380"/>
      <c r="G3" s="1380"/>
      <c r="H3" s="1380"/>
      <c r="I3" s="1380"/>
      <c r="J3" s="1380"/>
      <c r="K3" s="1380"/>
      <c r="L3" s="1380"/>
      <c r="M3" s="1380"/>
      <c r="N3" s="1381"/>
      <c r="O3" s="254"/>
      <c r="P3" s="254"/>
      <c r="Q3" s="254"/>
      <c r="R3" s="254"/>
      <c r="S3" s="254"/>
      <c r="T3" s="254"/>
    </row>
    <row r="4" spans="1:20" s="256" customFormat="1">
      <c r="A4" s="7"/>
      <c r="B4" s="7"/>
      <c r="C4" s="265"/>
      <c r="D4" s="1382"/>
      <c r="E4" s="1383"/>
      <c r="F4" s="1383"/>
      <c r="G4" s="1383"/>
      <c r="H4" s="1383"/>
      <c r="I4" s="260"/>
      <c r="J4" s="1384"/>
      <c r="K4" s="1383"/>
      <c r="L4" s="1383"/>
      <c r="M4" s="1383"/>
      <c r="N4" s="1385"/>
      <c r="O4" s="122"/>
      <c r="P4" s="122"/>
      <c r="Q4" s="122"/>
      <c r="R4" s="7"/>
      <c r="S4" s="7"/>
      <c r="T4" s="7"/>
    </row>
    <row r="5" spans="1:20" s="256" customFormat="1">
      <c r="A5" s="7"/>
      <c r="B5" s="7"/>
      <c r="C5" s="1386" t="s">
        <v>355</v>
      </c>
      <c r="D5" s="1369"/>
      <c r="E5" s="1369"/>
      <c r="F5" s="1369"/>
      <c r="G5" s="1369"/>
      <c r="H5" s="1369"/>
      <c r="I5" s="1387" t="s">
        <v>356</v>
      </c>
      <c r="J5" s="1369"/>
      <c r="K5" s="1369"/>
      <c r="L5" s="1369"/>
      <c r="M5" s="1369"/>
      <c r="N5" s="1374"/>
      <c r="O5" s="122"/>
      <c r="P5" s="122"/>
      <c r="Q5" s="122"/>
      <c r="R5" s="7"/>
      <c r="S5" s="7"/>
      <c r="T5" s="7"/>
    </row>
    <row r="6" spans="1:20" s="256" customFormat="1">
      <c r="A6" s="7"/>
      <c r="B6" s="7"/>
      <c r="C6" s="266">
        <v>1</v>
      </c>
      <c r="D6" s="1377" t="s">
        <v>834</v>
      </c>
      <c r="E6" s="1369"/>
      <c r="F6" s="1369"/>
      <c r="G6" s="1369"/>
      <c r="H6" s="1369"/>
      <c r="I6" s="261">
        <v>1</v>
      </c>
      <c r="J6" s="1041" t="s">
        <v>824</v>
      </c>
      <c r="K6" s="1369"/>
      <c r="L6" s="1369"/>
      <c r="M6" s="1369"/>
      <c r="N6" s="1374"/>
      <c r="O6" s="122"/>
      <c r="P6" s="122"/>
      <c r="Q6" s="122"/>
      <c r="R6" s="7"/>
      <c r="S6" s="7"/>
      <c r="T6" s="7"/>
    </row>
    <row r="7" spans="1:20" s="256" customFormat="1">
      <c r="A7" s="7"/>
      <c r="B7" s="7"/>
      <c r="C7" s="266">
        <v>2</v>
      </c>
      <c r="D7" s="1041" t="s">
        <v>836</v>
      </c>
      <c r="E7" s="1369"/>
      <c r="F7" s="1369"/>
      <c r="G7" s="1369"/>
      <c r="H7" s="1369"/>
      <c r="I7" s="261">
        <v>2</v>
      </c>
      <c r="J7" s="1377" t="s">
        <v>825</v>
      </c>
      <c r="K7" s="1369"/>
      <c r="L7" s="1369"/>
      <c r="M7" s="1369"/>
      <c r="N7" s="1374"/>
      <c r="O7" s="122"/>
      <c r="P7" s="122"/>
      <c r="Q7" s="122"/>
      <c r="R7" s="7"/>
      <c r="S7" s="7"/>
      <c r="T7" s="7"/>
    </row>
    <row r="8" spans="1:20" s="256" customFormat="1">
      <c r="A8" s="185"/>
      <c r="B8" s="185"/>
      <c r="C8" s="266">
        <v>3</v>
      </c>
      <c r="D8" s="1041" t="s">
        <v>835</v>
      </c>
      <c r="E8" s="1369"/>
      <c r="F8" s="1369"/>
      <c r="G8" s="1369"/>
      <c r="H8" s="1369"/>
      <c r="I8" s="261">
        <v>3</v>
      </c>
      <c r="J8" s="1377" t="s">
        <v>840</v>
      </c>
      <c r="K8" s="1369"/>
      <c r="L8" s="1369"/>
      <c r="M8" s="1369"/>
      <c r="N8" s="1374"/>
      <c r="O8" s="189"/>
      <c r="P8" s="189"/>
      <c r="Q8" s="189"/>
      <c r="R8" s="185"/>
      <c r="S8" s="185"/>
      <c r="T8" s="185"/>
    </row>
    <row r="9" spans="1:20" s="256" customFormat="1">
      <c r="A9" s="7"/>
      <c r="B9" s="7"/>
      <c r="C9" s="266">
        <v>4</v>
      </c>
      <c r="D9" s="1041" t="s">
        <v>830</v>
      </c>
      <c r="E9" s="1369"/>
      <c r="F9" s="1369"/>
      <c r="G9" s="1369"/>
      <c r="H9" s="1369"/>
      <c r="I9" s="261">
        <v>4</v>
      </c>
      <c r="J9" s="1041" t="s">
        <v>826</v>
      </c>
      <c r="K9" s="1377"/>
      <c r="L9" s="1377"/>
      <c r="M9" s="1377"/>
      <c r="N9" s="1392"/>
      <c r="O9" s="122"/>
      <c r="P9" s="122"/>
      <c r="Q9" s="122"/>
      <c r="R9" s="7"/>
      <c r="S9" s="7"/>
      <c r="T9" s="7"/>
    </row>
    <row r="10" spans="1:20" s="256" customFormat="1" ht="15.75">
      <c r="A10" s="7"/>
      <c r="B10" s="7"/>
      <c r="C10" s="266">
        <v>5</v>
      </c>
      <c r="D10" s="1075" t="s">
        <v>833</v>
      </c>
      <c r="E10" s="692"/>
      <c r="F10" s="692"/>
      <c r="G10" s="692"/>
      <c r="H10" s="692"/>
      <c r="I10" s="261">
        <v>5</v>
      </c>
      <c r="J10" s="1041" t="s">
        <v>827</v>
      </c>
      <c r="K10" s="1369"/>
      <c r="L10" s="1369"/>
      <c r="M10" s="1369"/>
      <c r="N10" s="1374"/>
      <c r="O10" s="122"/>
      <c r="P10" s="122"/>
      <c r="Q10" s="122"/>
      <c r="R10" s="7"/>
      <c r="S10" s="7"/>
      <c r="T10" s="7"/>
    </row>
    <row r="11" spans="1:20" s="256" customFormat="1">
      <c r="A11" s="7"/>
      <c r="B11" s="7"/>
      <c r="C11" s="266">
        <v>6</v>
      </c>
      <c r="D11" s="1041" t="s">
        <v>832</v>
      </c>
      <c r="E11" s="1369"/>
      <c r="F11" s="1369"/>
      <c r="G11" s="1369"/>
      <c r="H11" s="1369"/>
      <c r="I11" s="261">
        <v>6</v>
      </c>
      <c r="J11" s="1075" t="s">
        <v>829</v>
      </c>
      <c r="K11" s="692"/>
      <c r="L11" s="692"/>
      <c r="M11" s="692"/>
      <c r="N11" s="1393"/>
      <c r="O11" s="122"/>
      <c r="P11" s="122"/>
      <c r="Q11" s="122"/>
      <c r="R11" s="7"/>
      <c r="S11" s="7"/>
      <c r="T11" s="7"/>
    </row>
    <row r="12" spans="1:20" s="256" customFormat="1">
      <c r="A12" s="7"/>
      <c r="B12" s="7"/>
      <c r="C12" s="266">
        <v>7</v>
      </c>
      <c r="D12" s="1375" t="s">
        <v>404</v>
      </c>
      <c r="E12" s="1377"/>
      <c r="F12" s="1377"/>
      <c r="G12" s="1377"/>
      <c r="H12" s="1377"/>
      <c r="I12" s="263"/>
      <c r="J12" s="1375"/>
      <c r="K12" s="1041"/>
      <c r="L12" s="1041"/>
      <c r="M12" s="1041"/>
      <c r="N12" s="1378"/>
      <c r="O12" s="122"/>
      <c r="P12" s="122"/>
      <c r="Q12" s="122"/>
      <c r="R12" s="7"/>
      <c r="S12" s="7"/>
      <c r="T12" s="7"/>
    </row>
    <row r="13" spans="1:20" s="256" customFormat="1">
      <c r="A13" s="7"/>
      <c r="B13" s="7"/>
      <c r="C13" s="1373"/>
      <c r="D13" s="1369"/>
      <c r="E13" s="1369"/>
      <c r="F13" s="1369"/>
      <c r="G13" s="1369"/>
      <c r="H13" s="1369"/>
      <c r="I13" s="1391"/>
      <c r="J13" s="1383"/>
      <c r="K13" s="1383"/>
      <c r="L13" s="1383"/>
      <c r="M13" s="1383"/>
      <c r="N13" s="1385"/>
      <c r="O13" s="7"/>
      <c r="P13" s="7"/>
      <c r="Q13" s="7"/>
      <c r="R13" s="7"/>
      <c r="S13" s="7"/>
      <c r="T13" s="7"/>
    </row>
    <row r="14" spans="1:20" s="256" customFormat="1">
      <c r="A14" s="7"/>
      <c r="B14" s="7"/>
      <c r="C14" s="1386" t="s">
        <v>357</v>
      </c>
      <c r="D14" s="1369"/>
      <c r="E14" s="1369"/>
      <c r="F14" s="1369"/>
      <c r="G14" s="1369"/>
      <c r="H14" s="1369"/>
      <c r="I14" s="1387" t="s">
        <v>358</v>
      </c>
      <c r="J14" s="1369"/>
      <c r="K14" s="1369"/>
      <c r="L14" s="1369"/>
      <c r="M14" s="1369"/>
      <c r="N14" s="1374"/>
      <c r="O14" s="7"/>
      <c r="P14" s="7"/>
      <c r="Q14" s="7"/>
      <c r="R14" s="7"/>
      <c r="S14" s="7"/>
      <c r="T14" s="7"/>
    </row>
    <row r="15" spans="1:20" s="256" customFormat="1">
      <c r="A15" s="7"/>
      <c r="B15" s="7"/>
      <c r="C15" s="266">
        <v>1</v>
      </c>
      <c r="D15" s="1041" t="s">
        <v>837</v>
      </c>
      <c r="E15" s="1377"/>
      <c r="F15" s="1377"/>
      <c r="G15" s="1377"/>
      <c r="H15" s="1377"/>
      <c r="I15" s="261">
        <v>1</v>
      </c>
      <c r="J15" s="1041" t="s">
        <v>828</v>
      </c>
      <c r="K15" s="1377"/>
      <c r="L15" s="1377"/>
      <c r="M15" s="1377"/>
      <c r="N15" s="1392"/>
      <c r="O15" s="7"/>
      <c r="P15" s="7"/>
      <c r="Q15" s="7"/>
      <c r="R15" s="7"/>
      <c r="S15" s="7"/>
      <c r="T15" s="7"/>
    </row>
    <row r="16" spans="1:20" s="256" customFormat="1">
      <c r="A16" s="7"/>
      <c r="B16" s="7"/>
      <c r="C16" s="266">
        <v>2</v>
      </c>
      <c r="D16" s="1041" t="s">
        <v>838</v>
      </c>
      <c r="E16" s="1377"/>
      <c r="F16" s="1377"/>
      <c r="G16" s="1377"/>
      <c r="H16" s="1377"/>
      <c r="I16" s="261">
        <v>2</v>
      </c>
      <c r="J16" s="1041" t="s">
        <v>821</v>
      </c>
      <c r="K16" s="1369"/>
      <c r="L16" s="1369"/>
      <c r="M16" s="1369"/>
      <c r="N16" s="1374"/>
      <c r="O16" s="7"/>
      <c r="P16" s="7"/>
      <c r="Q16" s="7"/>
      <c r="R16" s="7"/>
      <c r="S16" s="7"/>
      <c r="T16" s="7"/>
    </row>
    <row r="17" spans="1:20" s="256" customFormat="1">
      <c r="A17" s="185"/>
      <c r="B17" s="185"/>
      <c r="C17" s="266">
        <v>3</v>
      </c>
      <c r="D17" s="1041" t="s">
        <v>831</v>
      </c>
      <c r="E17" s="1369"/>
      <c r="F17" s="1369"/>
      <c r="G17" s="1369"/>
      <c r="H17" s="1369"/>
      <c r="I17" s="261">
        <v>3</v>
      </c>
      <c r="J17" s="1041" t="s">
        <v>842</v>
      </c>
      <c r="K17" s="1369"/>
      <c r="L17" s="1369"/>
      <c r="M17" s="1369"/>
      <c r="N17" s="1374"/>
      <c r="O17" s="185"/>
      <c r="S17" s="185"/>
      <c r="T17" s="185"/>
    </row>
    <row r="18" spans="1:20" s="256" customFormat="1">
      <c r="A18" s="7"/>
      <c r="B18" s="7"/>
      <c r="C18" s="266">
        <v>4</v>
      </c>
      <c r="D18" s="1041" t="s">
        <v>822</v>
      </c>
      <c r="E18" s="1369"/>
      <c r="F18" s="1369"/>
      <c r="G18" s="1369"/>
      <c r="H18" s="1369"/>
      <c r="I18" s="261">
        <v>4</v>
      </c>
      <c r="J18" s="1375" t="s">
        <v>406</v>
      </c>
      <c r="K18" s="1369"/>
      <c r="L18" s="1369"/>
      <c r="M18" s="1369"/>
      <c r="N18" s="1374"/>
      <c r="O18" s="7"/>
      <c r="P18" s="7"/>
      <c r="Q18" s="7"/>
      <c r="R18" s="7"/>
      <c r="S18" s="7"/>
      <c r="T18" s="7"/>
    </row>
    <row r="19" spans="1:20" s="256" customFormat="1">
      <c r="A19" s="7"/>
      <c r="B19" s="7"/>
      <c r="C19" s="266">
        <v>5</v>
      </c>
      <c r="D19" s="1041" t="s">
        <v>845</v>
      </c>
      <c r="E19" s="1369"/>
      <c r="F19" s="1369"/>
      <c r="G19" s="1369"/>
      <c r="H19" s="1369"/>
      <c r="I19" s="261">
        <v>5</v>
      </c>
      <c r="J19" s="1375" t="s">
        <v>407</v>
      </c>
      <c r="K19" s="1369"/>
      <c r="L19" s="1369"/>
      <c r="M19" s="1369"/>
      <c r="N19" s="1374"/>
      <c r="O19" s="7"/>
      <c r="P19" s="7"/>
      <c r="R19" s="7"/>
      <c r="S19" s="7"/>
      <c r="T19" s="7"/>
    </row>
    <row r="20" spans="1:20" s="256" customFormat="1">
      <c r="A20" s="185"/>
      <c r="B20" s="185"/>
      <c r="C20" s="266">
        <v>6</v>
      </c>
      <c r="D20" s="1041" t="s">
        <v>844</v>
      </c>
      <c r="E20" s="1369"/>
      <c r="F20" s="1369"/>
      <c r="G20" s="1369"/>
      <c r="H20" s="1369"/>
      <c r="I20" s="261">
        <v>6</v>
      </c>
      <c r="J20" s="1041" t="s">
        <v>823</v>
      </c>
      <c r="K20" s="1369"/>
      <c r="L20" s="1369"/>
      <c r="M20" s="1369"/>
      <c r="N20" s="1374"/>
      <c r="O20" s="185"/>
      <c r="P20" s="185"/>
      <c r="Q20" s="185"/>
      <c r="R20" s="185"/>
      <c r="S20" s="185"/>
      <c r="T20" s="185"/>
    </row>
    <row r="21" spans="1:20" s="256" customFormat="1">
      <c r="A21" s="185"/>
      <c r="B21" s="185"/>
      <c r="C21" s="266">
        <v>7</v>
      </c>
      <c r="D21" s="1041" t="s">
        <v>841</v>
      </c>
      <c r="E21" s="1369"/>
      <c r="F21" s="1369"/>
      <c r="G21" s="1369"/>
      <c r="H21" s="1369"/>
      <c r="I21" s="264">
        <v>7</v>
      </c>
      <c r="J21" s="1375" t="s">
        <v>408</v>
      </c>
      <c r="K21" s="1369"/>
      <c r="L21" s="1369"/>
      <c r="M21" s="1369"/>
      <c r="N21" s="1374"/>
      <c r="O21" s="185"/>
      <c r="P21" s="185"/>
      <c r="S21" s="185"/>
      <c r="T21" s="185"/>
    </row>
    <row r="22" spans="1:20" s="256" customFormat="1" ht="15.75" thickBot="1">
      <c r="A22" s="7"/>
      <c r="B22" s="7"/>
      <c r="C22" s="267">
        <v>8</v>
      </c>
      <c r="D22" s="1376" t="s">
        <v>839</v>
      </c>
      <c r="E22" s="1371"/>
      <c r="F22" s="1371"/>
      <c r="G22" s="1371"/>
      <c r="H22" s="1371"/>
      <c r="I22" s="268">
        <v>8</v>
      </c>
      <c r="J22" s="1370" t="s">
        <v>843</v>
      </c>
      <c r="K22" s="1371"/>
      <c r="L22" s="1371"/>
      <c r="M22" s="1371"/>
      <c r="N22" s="1372"/>
      <c r="O22" s="7"/>
      <c r="P22" s="7"/>
      <c r="Q22" s="7"/>
      <c r="R22" s="7"/>
      <c r="S22" s="7"/>
      <c r="T22" s="7"/>
    </row>
    <row r="23" spans="1:20" s="256" customFormat="1">
      <c r="A23" s="7"/>
      <c r="B23" s="7"/>
      <c r="C23" s="135"/>
      <c r="D23" s="7"/>
      <c r="E23" s="7"/>
      <c r="F23" s="7"/>
      <c r="G23" s="7"/>
      <c r="H23" s="7"/>
      <c r="I23" s="25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</row>
    <row r="24" spans="1:20" s="256" customFormat="1">
      <c r="A24" s="186"/>
      <c r="B24" s="186"/>
      <c r="C24" s="258"/>
      <c r="D24" s="186"/>
      <c r="E24" s="186"/>
      <c r="F24" s="186"/>
      <c r="G24" s="186"/>
      <c r="H24" s="186"/>
      <c r="I24" s="259"/>
      <c r="J24" s="186"/>
      <c r="K24" s="186"/>
      <c r="L24" s="186"/>
      <c r="M24" s="186"/>
      <c r="N24" s="186"/>
      <c r="O24" s="7"/>
      <c r="P24" s="7"/>
      <c r="Q24" s="7"/>
      <c r="R24" s="7"/>
      <c r="S24" s="7"/>
      <c r="T24" s="7"/>
    </row>
    <row r="25" spans="1:20" s="256" customFormat="1">
      <c r="A25" s="186"/>
      <c r="B25" s="186"/>
      <c r="C25" s="258"/>
      <c r="D25" s="186"/>
      <c r="E25" s="186"/>
      <c r="F25" s="186"/>
      <c r="G25" s="186"/>
      <c r="H25" s="186"/>
      <c r="I25" s="259"/>
      <c r="J25" s="186"/>
      <c r="K25" s="186"/>
      <c r="L25" s="186"/>
      <c r="M25" s="186"/>
      <c r="N25" s="186"/>
      <c r="O25" s="7"/>
      <c r="P25" s="7"/>
      <c r="Q25" s="7"/>
      <c r="R25" s="7"/>
      <c r="S25" s="7"/>
      <c r="T25" s="7"/>
    </row>
    <row r="26" spans="1:20" s="256" customFormat="1">
      <c r="A26" s="186"/>
      <c r="B26" s="186"/>
      <c r="C26" s="258"/>
      <c r="D26" s="186"/>
      <c r="E26" s="186"/>
      <c r="F26" s="186"/>
      <c r="G26" s="186"/>
      <c r="H26" s="186"/>
      <c r="I26" s="259"/>
      <c r="J26" s="186"/>
      <c r="K26" s="186"/>
      <c r="L26" s="186"/>
      <c r="M26" s="186"/>
      <c r="N26" s="186"/>
      <c r="O26" s="7"/>
      <c r="P26" s="7"/>
      <c r="Q26" s="7"/>
      <c r="R26" s="7"/>
      <c r="S26" s="7"/>
      <c r="T26" s="7"/>
    </row>
    <row r="27" spans="1:20" s="256" customFormat="1">
      <c r="A27" s="186"/>
      <c r="B27" s="186"/>
      <c r="C27" s="258"/>
      <c r="D27" s="186"/>
      <c r="E27" s="186"/>
      <c r="F27" s="186"/>
      <c r="G27" s="186"/>
      <c r="H27" s="186"/>
      <c r="I27" s="259"/>
      <c r="J27" s="186"/>
      <c r="K27" s="186"/>
      <c r="L27" s="186"/>
      <c r="M27" s="186"/>
      <c r="N27" s="186"/>
      <c r="O27" s="7"/>
      <c r="P27" s="7"/>
      <c r="Q27" s="7"/>
      <c r="R27" s="7"/>
      <c r="S27" s="7"/>
      <c r="T27" s="7"/>
    </row>
    <row r="28" spans="1:20" s="256" customFormat="1">
      <c r="A28" s="186"/>
      <c r="B28" s="186"/>
      <c r="C28" s="258"/>
      <c r="D28" s="186"/>
      <c r="E28" s="186"/>
      <c r="F28" s="186"/>
      <c r="G28" s="186"/>
      <c r="H28" s="186"/>
      <c r="I28" s="259"/>
      <c r="J28" s="186"/>
      <c r="K28" s="186"/>
      <c r="L28" s="186"/>
      <c r="M28" s="186"/>
      <c r="N28" s="186"/>
      <c r="O28" s="7"/>
      <c r="P28" s="7"/>
      <c r="Q28" s="7"/>
      <c r="R28" s="7"/>
      <c r="S28" s="7"/>
      <c r="T28" s="7"/>
    </row>
    <row r="29" spans="1:20" s="256" customFormat="1">
      <c r="A29" s="186"/>
      <c r="B29" s="186"/>
      <c r="C29" s="258"/>
      <c r="D29" s="186"/>
      <c r="E29" s="186"/>
      <c r="F29" s="186"/>
      <c r="G29" s="186"/>
      <c r="H29" s="186"/>
      <c r="I29" s="259"/>
      <c r="J29" s="186"/>
      <c r="K29" s="186"/>
      <c r="L29" s="186"/>
      <c r="M29" s="186"/>
      <c r="N29" s="186"/>
      <c r="O29" s="7"/>
      <c r="P29" s="7"/>
      <c r="Q29" s="7"/>
      <c r="R29" s="7"/>
      <c r="S29" s="7"/>
      <c r="T29" s="7"/>
    </row>
    <row r="30" spans="1:20" s="256" customFormat="1">
      <c r="A30" s="186"/>
      <c r="B30" s="186"/>
      <c r="C30" s="258"/>
      <c r="D30" s="186"/>
      <c r="E30" s="186"/>
      <c r="F30" s="186"/>
      <c r="G30" s="186"/>
      <c r="H30" s="186"/>
      <c r="I30" s="259"/>
      <c r="J30" s="186"/>
      <c r="K30" s="186"/>
      <c r="L30" s="186"/>
      <c r="M30" s="186"/>
      <c r="N30" s="186"/>
      <c r="O30" s="7"/>
      <c r="P30" s="7"/>
      <c r="Q30" s="7"/>
      <c r="R30" s="7"/>
      <c r="S30" s="7"/>
      <c r="T30" s="7"/>
    </row>
    <row r="31" spans="1:20" s="256" customFormat="1">
      <c r="A31" s="186"/>
      <c r="B31" s="186"/>
      <c r="C31" s="258"/>
      <c r="D31" s="186"/>
      <c r="E31" s="186"/>
      <c r="F31" s="186"/>
      <c r="G31" s="186"/>
      <c r="H31" s="186"/>
      <c r="I31" s="259"/>
      <c r="J31" s="186"/>
      <c r="K31" s="186"/>
      <c r="L31" s="186"/>
      <c r="M31" s="186"/>
      <c r="N31" s="186"/>
      <c r="O31" s="7"/>
      <c r="P31" s="7"/>
      <c r="Q31" s="7"/>
      <c r="R31" s="7"/>
      <c r="S31" s="7"/>
      <c r="T31" s="7"/>
    </row>
    <row r="32" spans="1:20" s="256" customFormat="1">
      <c r="A32" s="186"/>
      <c r="B32" s="186"/>
      <c r="C32" s="258"/>
      <c r="D32" s="186"/>
      <c r="E32" s="186"/>
      <c r="F32" s="186"/>
      <c r="G32" s="186"/>
      <c r="H32" s="186"/>
      <c r="I32" s="259"/>
      <c r="J32" s="186"/>
      <c r="K32" s="186"/>
      <c r="L32" s="186"/>
      <c r="M32" s="186"/>
      <c r="N32" s="186"/>
      <c r="O32" s="7"/>
      <c r="P32" s="7"/>
      <c r="Q32" s="7"/>
      <c r="R32" s="7"/>
      <c r="S32" s="7"/>
      <c r="T32" s="7"/>
    </row>
    <row r="33" spans="1:20" s="256" customFormat="1">
      <c r="A33" s="186"/>
      <c r="B33" s="186"/>
      <c r="C33" s="258"/>
      <c r="D33" s="186"/>
      <c r="E33" s="186"/>
      <c r="F33" s="186"/>
      <c r="G33" s="186"/>
      <c r="H33" s="186"/>
      <c r="I33" s="259"/>
      <c r="J33" s="186"/>
      <c r="K33" s="186"/>
      <c r="L33" s="186"/>
      <c r="M33" s="186"/>
      <c r="N33" s="186"/>
      <c r="O33" s="7"/>
      <c r="P33" s="7"/>
      <c r="Q33" s="7"/>
      <c r="R33" s="7"/>
      <c r="S33" s="7"/>
      <c r="T33" s="7"/>
    </row>
    <row r="34" spans="1:20" s="256" customFormat="1">
      <c r="A34" s="186"/>
      <c r="B34" s="186"/>
      <c r="C34" s="258"/>
      <c r="D34" s="186"/>
      <c r="E34" s="186"/>
      <c r="F34" s="186"/>
      <c r="G34" s="186"/>
      <c r="H34" s="186"/>
      <c r="I34" s="259"/>
      <c r="J34" s="186"/>
      <c r="K34" s="186"/>
      <c r="L34" s="186"/>
      <c r="M34" s="186"/>
      <c r="N34" s="186"/>
      <c r="O34" s="7"/>
      <c r="P34" s="7"/>
      <c r="Q34" s="7"/>
      <c r="R34" s="7"/>
      <c r="S34" s="7"/>
      <c r="T34" s="7"/>
    </row>
    <row r="35" spans="1:20" s="256" customFormat="1">
      <c r="A35" s="186"/>
      <c r="B35" s="186"/>
      <c r="C35" s="258"/>
      <c r="D35" s="186"/>
      <c r="E35" s="186"/>
      <c r="F35" s="186"/>
      <c r="G35" s="186"/>
      <c r="H35" s="186"/>
      <c r="I35" s="259"/>
      <c r="J35" s="186"/>
      <c r="K35" s="186"/>
      <c r="L35" s="186"/>
      <c r="M35" s="186"/>
      <c r="N35" s="186"/>
      <c r="O35" s="7"/>
      <c r="P35" s="7"/>
      <c r="Q35" s="7"/>
      <c r="R35" s="7"/>
      <c r="S35" s="7"/>
      <c r="T35" s="7"/>
    </row>
    <row r="36" spans="1:20" s="256" customFormat="1">
      <c r="A36" s="186"/>
      <c r="B36" s="186"/>
      <c r="C36" s="258"/>
      <c r="D36" s="186"/>
      <c r="E36" s="186"/>
      <c r="F36" s="186"/>
      <c r="G36" s="186"/>
      <c r="H36" s="186"/>
      <c r="I36" s="259"/>
      <c r="J36" s="186"/>
      <c r="K36" s="186"/>
      <c r="L36" s="186"/>
      <c r="M36" s="186"/>
      <c r="N36" s="186"/>
      <c r="O36" s="7"/>
      <c r="P36" s="7"/>
      <c r="Q36" s="7"/>
      <c r="R36" s="7"/>
      <c r="S36" s="7"/>
      <c r="T36" s="7"/>
    </row>
    <row r="37" spans="1:20" s="256" customFormat="1">
      <c r="A37" s="186"/>
      <c r="B37" s="186"/>
      <c r="C37" s="258"/>
      <c r="D37" s="186"/>
      <c r="E37" s="186"/>
      <c r="F37" s="186"/>
      <c r="G37" s="186"/>
      <c r="H37" s="186"/>
      <c r="I37" s="259"/>
      <c r="J37" s="186"/>
      <c r="K37" s="186"/>
      <c r="L37" s="186"/>
      <c r="M37" s="186"/>
      <c r="N37" s="186"/>
      <c r="O37" s="7"/>
      <c r="P37" s="7"/>
      <c r="Q37" s="7"/>
      <c r="R37" s="7"/>
      <c r="S37" s="7"/>
      <c r="T37" s="7"/>
    </row>
    <row r="38" spans="1:20" s="256" customFormat="1">
      <c r="A38" s="186"/>
      <c r="B38" s="186"/>
      <c r="C38" s="258"/>
      <c r="D38" s="186"/>
      <c r="E38" s="186"/>
      <c r="F38" s="186"/>
      <c r="G38" s="186"/>
      <c r="H38" s="186"/>
      <c r="I38" s="259"/>
      <c r="J38" s="186"/>
      <c r="K38" s="186"/>
      <c r="L38" s="186"/>
      <c r="M38" s="186"/>
      <c r="N38" s="186"/>
      <c r="O38" s="7"/>
      <c r="P38" s="7"/>
      <c r="Q38" s="7"/>
      <c r="R38" s="7"/>
      <c r="S38" s="7"/>
      <c r="T38" s="7"/>
    </row>
    <row r="39" spans="1:20" s="256" customFormat="1">
      <c r="A39" s="186"/>
      <c r="B39" s="186"/>
      <c r="C39" s="258"/>
      <c r="D39" s="186"/>
      <c r="E39" s="186"/>
      <c r="F39" s="186"/>
      <c r="G39" s="186"/>
      <c r="H39" s="186"/>
      <c r="I39" s="259"/>
      <c r="J39" s="186"/>
      <c r="K39" s="186"/>
      <c r="L39" s="186"/>
      <c r="M39" s="186"/>
      <c r="N39" s="186"/>
      <c r="O39" s="7"/>
      <c r="P39" s="7"/>
      <c r="Q39" s="7"/>
      <c r="R39" s="7"/>
      <c r="S39" s="7"/>
      <c r="T39" s="7"/>
    </row>
    <row r="40" spans="1:20" s="256" customFormat="1">
      <c r="A40" s="186"/>
      <c r="B40" s="186"/>
      <c r="C40" s="258"/>
      <c r="D40" s="186"/>
      <c r="E40" s="186"/>
      <c r="F40" s="186"/>
      <c r="G40" s="186"/>
      <c r="H40" s="186"/>
      <c r="I40" s="259"/>
      <c r="J40" s="186"/>
      <c r="K40" s="186"/>
      <c r="L40" s="186"/>
      <c r="M40" s="186"/>
      <c r="N40" s="186"/>
      <c r="O40" s="7"/>
      <c r="P40" s="7"/>
      <c r="Q40" s="7"/>
      <c r="R40" s="7"/>
      <c r="S40" s="7"/>
      <c r="T40" s="7"/>
    </row>
    <row r="41" spans="1:20" s="256" customFormat="1">
      <c r="A41" s="186"/>
      <c r="B41" s="186"/>
      <c r="C41" s="258"/>
      <c r="D41" s="186"/>
      <c r="E41" s="186"/>
      <c r="F41" s="186"/>
      <c r="G41" s="186"/>
      <c r="H41" s="186"/>
      <c r="I41" s="259"/>
      <c r="J41" s="186"/>
      <c r="K41" s="186"/>
      <c r="L41" s="186"/>
      <c r="M41" s="186"/>
      <c r="N41" s="186"/>
      <c r="O41" s="7"/>
      <c r="P41" s="7"/>
      <c r="Q41" s="7"/>
      <c r="R41" s="7"/>
      <c r="S41" s="7"/>
      <c r="T41" s="7"/>
    </row>
    <row r="42" spans="1:20" s="256" customFormat="1">
      <c r="A42" s="186"/>
      <c r="B42" s="186"/>
      <c r="C42" s="258"/>
      <c r="D42" s="186"/>
      <c r="E42" s="186"/>
      <c r="F42" s="186"/>
      <c r="G42" s="186"/>
      <c r="H42" s="186"/>
      <c r="I42" s="259"/>
      <c r="J42" s="186"/>
      <c r="K42" s="186"/>
      <c r="L42" s="186"/>
      <c r="M42" s="186"/>
      <c r="N42" s="186"/>
      <c r="O42" s="7"/>
      <c r="P42" s="7"/>
      <c r="Q42" s="7"/>
      <c r="R42" s="7"/>
      <c r="S42" s="7"/>
      <c r="T42" s="7"/>
    </row>
    <row r="43" spans="1:20" s="256" customFormat="1">
      <c r="A43" s="186"/>
      <c r="B43" s="186"/>
      <c r="C43" s="258"/>
      <c r="D43" s="186"/>
      <c r="E43" s="186"/>
      <c r="F43" s="186"/>
      <c r="G43" s="186"/>
      <c r="H43" s="186"/>
      <c r="I43" s="259"/>
      <c r="J43" s="186"/>
      <c r="K43" s="186"/>
      <c r="L43" s="186"/>
      <c r="M43" s="186"/>
      <c r="N43" s="186"/>
      <c r="O43" s="7"/>
      <c r="P43" s="7"/>
      <c r="Q43" s="7"/>
      <c r="R43" s="7"/>
      <c r="S43" s="7"/>
      <c r="T43" s="7"/>
    </row>
    <row r="44" spans="1:20" s="256" customFormat="1">
      <c r="A44" s="186"/>
      <c r="B44" s="186"/>
      <c r="C44" s="258"/>
      <c r="D44" s="186"/>
      <c r="E44" s="186"/>
      <c r="F44" s="186"/>
      <c r="G44" s="186"/>
      <c r="H44" s="186"/>
      <c r="I44" s="259"/>
      <c r="J44" s="186"/>
      <c r="K44" s="186"/>
      <c r="L44" s="186"/>
      <c r="M44" s="186"/>
      <c r="N44" s="186"/>
      <c r="O44" s="7"/>
      <c r="P44" s="7"/>
      <c r="Q44" s="7"/>
      <c r="R44" s="7"/>
      <c r="S44" s="7"/>
      <c r="T44" s="7"/>
    </row>
    <row r="45" spans="1:20" s="256" customFormat="1">
      <c r="A45" s="186"/>
      <c r="B45" s="186"/>
      <c r="C45" s="258"/>
      <c r="D45" s="186"/>
      <c r="E45" s="186"/>
      <c r="F45" s="186"/>
      <c r="G45" s="186"/>
      <c r="H45" s="186"/>
      <c r="I45" s="259"/>
      <c r="J45" s="186"/>
      <c r="K45" s="186"/>
      <c r="L45" s="186"/>
      <c r="M45" s="186"/>
      <c r="N45" s="186"/>
      <c r="O45" s="7"/>
      <c r="P45" s="7"/>
      <c r="Q45" s="7"/>
      <c r="R45" s="7"/>
      <c r="S45" s="7"/>
      <c r="T45" s="7"/>
    </row>
    <row r="46" spans="1:20" s="256" customFormat="1">
      <c r="A46" s="186"/>
      <c r="B46" s="186"/>
      <c r="C46" s="258"/>
      <c r="D46" s="186"/>
      <c r="E46" s="186"/>
      <c r="F46" s="186"/>
      <c r="G46" s="186"/>
      <c r="H46" s="186"/>
      <c r="I46" s="259"/>
      <c r="J46" s="186"/>
      <c r="K46" s="186"/>
      <c r="L46" s="186"/>
      <c r="M46" s="186"/>
      <c r="N46" s="186"/>
      <c r="O46" s="7"/>
      <c r="P46" s="7"/>
      <c r="Q46" s="7"/>
      <c r="R46" s="7"/>
      <c r="S46" s="7"/>
      <c r="T46" s="7"/>
    </row>
    <row r="47" spans="1:20" s="256" customFormat="1">
      <c r="A47" s="186"/>
      <c r="B47" s="186"/>
      <c r="C47" s="258"/>
      <c r="D47" s="186"/>
      <c r="E47" s="186"/>
      <c r="F47" s="186"/>
      <c r="G47" s="186"/>
      <c r="H47" s="186"/>
      <c r="I47" s="259"/>
      <c r="J47" s="186"/>
      <c r="K47" s="186"/>
      <c r="L47" s="186"/>
      <c r="M47" s="186"/>
      <c r="N47" s="186"/>
      <c r="O47" s="7"/>
      <c r="P47" s="7"/>
      <c r="Q47" s="7"/>
      <c r="R47" s="7"/>
      <c r="S47" s="7"/>
      <c r="T47" s="7"/>
    </row>
    <row r="48" spans="1:20" s="256" customFormat="1">
      <c r="A48" s="186"/>
      <c r="B48" s="186"/>
      <c r="C48" s="258"/>
      <c r="D48" s="186"/>
      <c r="E48" s="186"/>
      <c r="F48" s="186"/>
      <c r="G48" s="186"/>
      <c r="H48" s="186"/>
      <c r="I48" s="259"/>
      <c r="J48" s="186"/>
      <c r="K48" s="186"/>
      <c r="L48" s="186"/>
      <c r="M48" s="186"/>
      <c r="N48" s="186"/>
      <c r="O48" s="7"/>
      <c r="P48" s="7"/>
      <c r="Q48" s="7"/>
      <c r="R48" s="7"/>
      <c r="S48" s="7"/>
      <c r="T48" s="7"/>
    </row>
    <row r="49" spans="1:20" s="256" customFormat="1">
      <c r="A49" s="186"/>
      <c r="B49" s="186"/>
      <c r="C49" s="258"/>
      <c r="D49" s="186"/>
      <c r="E49" s="186"/>
      <c r="F49" s="186"/>
      <c r="G49" s="186"/>
      <c r="H49" s="186"/>
      <c r="I49" s="259"/>
      <c r="J49" s="186"/>
      <c r="K49" s="186"/>
      <c r="L49" s="186"/>
      <c r="M49" s="186"/>
      <c r="N49" s="186"/>
      <c r="O49" s="7"/>
      <c r="P49" s="7"/>
      <c r="Q49" s="7"/>
      <c r="R49" s="7"/>
      <c r="S49" s="7"/>
      <c r="T49" s="7"/>
    </row>
    <row r="50" spans="1:20" s="256" customFormat="1">
      <c r="A50" s="186"/>
      <c r="B50" s="186"/>
      <c r="C50" s="258"/>
      <c r="D50" s="186"/>
      <c r="E50" s="186"/>
      <c r="F50" s="186"/>
      <c r="G50" s="186"/>
      <c r="H50" s="186"/>
      <c r="I50" s="259"/>
      <c r="J50" s="186"/>
      <c r="K50" s="186"/>
      <c r="L50" s="186"/>
      <c r="M50" s="186"/>
      <c r="N50" s="186"/>
      <c r="O50" s="7"/>
      <c r="P50" s="7"/>
      <c r="Q50" s="7"/>
      <c r="R50" s="7"/>
      <c r="S50" s="7"/>
      <c r="T50" s="7"/>
    </row>
    <row r="51" spans="1:20" s="256" customFormat="1">
      <c r="A51" s="186"/>
      <c r="B51" s="186"/>
      <c r="C51" s="258"/>
      <c r="D51" s="186"/>
      <c r="E51" s="186"/>
      <c r="F51" s="186"/>
      <c r="G51" s="186"/>
      <c r="H51" s="186"/>
      <c r="I51" s="259"/>
      <c r="J51" s="186"/>
      <c r="K51" s="186"/>
      <c r="L51" s="186"/>
      <c r="M51" s="186"/>
      <c r="N51" s="186"/>
      <c r="O51" s="7"/>
      <c r="P51" s="7"/>
      <c r="Q51" s="7"/>
      <c r="R51" s="7"/>
      <c r="S51" s="7"/>
      <c r="T51" s="7"/>
    </row>
    <row r="52" spans="1:20" s="256" customFormat="1">
      <c r="A52" s="186"/>
      <c r="B52" s="186"/>
      <c r="C52" s="258"/>
      <c r="D52" s="186"/>
      <c r="E52" s="186"/>
      <c r="F52" s="186"/>
      <c r="G52" s="186"/>
      <c r="H52" s="186"/>
      <c r="I52" s="259"/>
      <c r="J52" s="186"/>
      <c r="K52" s="186"/>
      <c r="L52" s="186"/>
      <c r="M52" s="186"/>
      <c r="N52" s="186"/>
      <c r="O52" s="7"/>
      <c r="P52" s="7"/>
      <c r="Q52" s="7"/>
      <c r="R52" s="7"/>
      <c r="S52" s="7"/>
      <c r="T52" s="7"/>
    </row>
    <row r="53" spans="1:20" s="256" customFormat="1">
      <c r="A53" s="186"/>
      <c r="B53" s="186"/>
      <c r="C53" s="258"/>
      <c r="D53" s="186"/>
      <c r="E53" s="186"/>
      <c r="F53" s="186"/>
      <c r="G53" s="186"/>
      <c r="H53" s="186"/>
      <c r="I53" s="259"/>
      <c r="J53" s="186"/>
      <c r="K53" s="186"/>
      <c r="L53" s="186"/>
      <c r="M53" s="186"/>
      <c r="N53" s="186"/>
      <c r="O53" s="7"/>
      <c r="P53" s="7"/>
      <c r="Q53" s="7"/>
      <c r="R53" s="7"/>
      <c r="S53" s="7"/>
      <c r="T53" s="7"/>
    </row>
    <row r="54" spans="1:20" s="256" customFormat="1">
      <c r="A54" s="186"/>
      <c r="B54" s="186"/>
      <c r="C54" s="258"/>
      <c r="D54" s="186"/>
      <c r="E54" s="186"/>
      <c r="F54" s="186"/>
      <c r="G54" s="186"/>
      <c r="H54" s="186"/>
      <c r="I54" s="259"/>
      <c r="J54" s="186"/>
      <c r="K54" s="186"/>
      <c r="L54" s="186"/>
      <c r="M54" s="186"/>
      <c r="N54" s="186"/>
      <c r="O54" s="7"/>
      <c r="P54" s="7"/>
      <c r="Q54" s="7"/>
      <c r="R54" s="7"/>
      <c r="S54" s="7"/>
      <c r="T54" s="7"/>
    </row>
    <row r="55" spans="1:20" s="256" customFormat="1">
      <c r="A55" s="186"/>
      <c r="B55" s="186"/>
      <c r="C55" s="258"/>
      <c r="D55" s="186"/>
      <c r="E55" s="186"/>
      <c r="F55" s="186"/>
      <c r="G55" s="186"/>
      <c r="H55" s="186"/>
      <c r="I55" s="259"/>
      <c r="J55" s="186"/>
      <c r="K55" s="186"/>
      <c r="L55" s="186"/>
      <c r="M55" s="186"/>
      <c r="N55" s="186"/>
      <c r="O55" s="7"/>
      <c r="P55" s="7"/>
      <c r="Q55" s="7"/>
      <c r="R55" s="7"/>
      <c r="S55" s="7"/>
      <c r="T55" s="7"/>
    </row>
    <row r="56" spans="1:20" s="256" customFormat="1">
      <c r="A56" s="186"/>
      <c r="B56" s="186"/>
      <c r="C56" s="258"/>
      <c r="D56" s="186"/>
      <c r="E56" s="186"/>
      <c r="F56" s="186"/>
      <c r="G56" s="186"/>
      <c r="H56" s="186"/>
      <c r="I56" s="259"/>
      <c r="J56" s="186"/>
      <c r="K56" s="186"/>
      <c r="L56" s="186"/>
      <c r="M56" s="186"/>
      <c r="N56" s="186"/>
      <c r="O56" s="7"/>
      <c r="P56" s="7"/>
      <c r="Q56" s="7"/>
      <c r="R56" s="7"/>
      <c r="S56" s="7"/>
      <c r="T56" s="7"/>
    </row>
    <row r="57" spans="1:20" s="256" customFormat="1">
      <c r="A57" s="186"/>
      <c r="B57" s="186"/>
      <c r="C57" s="258"/>
      <c r="D57" s="186"/>
      <c r="E57" s="186"/>
      <c r="F57" s="186"/>
      <c r="G57" s="186"/>
      <c r="H57" s="186"/>
      <c r="I57" s="259"/>
      <c r="J57" s="186"/>
      <c r="K57" s="186"/>
      <c r="L57" s="186"/>
      <c r="M57" s="186"/>
      <c r="N57" s="186"/>
      <c r="O57" s="7"/>
      <c r="P57" s="7"/>
      <c r="Q57" s="7"/>
      <c r="R57" s="7"/>
      <c r="S57" s="7"/>
      <c r="T57" s="7"/>
    </row>
    <row r="58" spans="1:20" s="256" customFormat="1">
      <c r="A58" s="186"/>
      <c r="B58" s="186"/>
      <c r="C58" s="258"/>
      <c r="D58" s="186"/>
      <c r="E58" s="186"/>
      <c r="F58" s="186"/>
      <c r="G58" s="186"/>
      <c r="H58" s="186"/>
      <c r="I58" s="259"/>
      <c r="J58" s="186"/>
      <c r="K58" s="186"/>
      <c r="L58" s="186"/>
      <c r="M58" s="186"/>
      <c r="N58" s="186"/>
      <c r="O58" s="7"/>
      <c r="P58" s="7"/>
      <c r="Q58" s="7"/>
      <c r="R58" s="7"/>
      <c r="S58" s="7"/>
      <c r="T58" s="7"/>
    </row>
    <row r="59" spans="1:20" s="256" customFormat="1">
      <c r="A59" s="186"/>
      <c r="B59" s="186"/>
      <c r="C59" s="258"/>
      <c r="D59" s="186"/>
      <c r="E59" s="186"/>
      <c r="F59" s="186"/>
      <c r="G59" s="186"/>
      <c r="H59" s="186"/>
      <c r="I59" s="259"/>
      <c r="J59" s="186"/>
      <c r="K59" s="186"/>
      <c r="L59" s="186"/>
      <c r="M59" s="186"/>
      <c r="N59" s="186"/>
      <c r="O59" s="7"/>
      <c r="P59" s="7"/>
      <c r="Q59" s="7"/>
      <c r="R59" s="7"/>
      <c r="S59" s="7"/>
      <c r="T59" s="7"/>
    </row>
    <row r="60" spans="1:20" s="256" customFormat="1">
      <c r="A60" s="186"/>
      <c r="B60" s="186"/>
      <c r="C60" s="258"/>
      <c r="D60" s="186"/>
      <c r="E60" s="186"/>
      <c r="F60" s="186"/>
      <c r="G60" s="186"/>
      <c r="H60" s="186"/>
      <c r="I60" s="259"/>
      <c r="J60" s="186"/>
      <c r="K60" s="186"/>
      <c r="L60" s="186"/>
      <c r="M60" s="186"/>
      <c r="N60" s="186"/>
      <c r="O60" s="7"/>
      <c r="P60" s="7"/>
      <c r="Q60" s="7"/>
      <c r="R60" s="7"/>
      <c r="S60" s="7"/>
      <c r="T60" s="7"/>
    </row>
    <row r="61" spans="1:20" s="256" customFormat="1">
      <c r="A61" s="186"/>
      <c r="B61" s="186"/>
      <c r="C61" s="258"/>
      <c r="D61" s="186"/>
      <c r="E61" s="186"/>
      <c r="F61" s="186"/>
      <c r="G61" s="186"/>
      <c r="H61" s="186"/>
      <c r="I61" s="259"/>
      <c r="J61" s="186"/>
      <c r="K61" s="186"/>
      <c r="L61" s="186"/>
      <c r="M61" s="186"/>
      <c r="N61" s="186"/>
      <c r="O61" s="7"/>
      <c r="P61" s="7"/>
      <c r="Q61" s="7"/>
      <c r="R61" s="7"/>
      <c r="S61" s="7"/>
      <c r="T61" s="7"/>
    </row>
    <row r="62" spans="1:20" s="256" customFormat="1">
      <c r="A62" s="186"/>
      <c r="B62" s="186"/>
      <c r="C62" s="258"/>
      <c r="D62" s="186"/>
      <c r="E62" s="186"/>
      <c r="F62" s="186"/>
      <c r="G62" s="186"/>
      <c r="H62" s="186"/>
      <c r="I62" s="259"/>
      <c r="J62" s="186"/>
      <c r="K62" s="186"/>
      <c r="L62" s="186"/>
      <c r="M62" s="186"/>
      <c r="N62" s="186"/>
      <c r="O62" s="7"/>
      <c r="P62" s="7"/>
      <c r="Q62" s="7"/>
      <c r="R62" s="7"/>
      <c r="S62" s="7"/>
      <c r="T62" s="7"/>
    </row>
    <row r="63" spans="1:20" s="256" customFormat="1">
      <c r="A63" s="186"/>
      <c r="B63" s="186"/>
      <c r="C63" s="258"/>
      <c r="D63" s="186"/>
      <c r="E63" s="186"/>
      <c r="F63" s="186"/>
      <c r="G63" s="186"/>
      <c r="H63" s="186"/>
      <c r="I63" s="259"/>
      <c r="J63" s="186"/>
      <c r="K63" s="186"/>
      <c r="L63" s="186"/>
      <c r="M63" s="186"/>
      <c r="N63" s="186"/>
      <c r="O63" s="7"/>
      <c r="P63" s="7"/>
      <c r="Q63" s="7"/>
      <c r="R63" s="7"/>
      <c r="S63" s="7"/>
      <c r="T63" s="7"/>
    </row>
    <row r="64" spans="1:20" s="256" customFormat="1">
      <c r="A64" s="186"/>
      <c r="B64" s="186"/>
      <c r="C64" s="258"/>
      <c r="D64" s="186"/>
      <c r="E64" s="186"/>
      <c r="F64" s="186"/>
      <c r="G64" s="186"/>
      <c r="H64" s="186"/>
      <c r="I64" s="259"/>
      <c r="J64" s="186"/>
      <c r="K64" s="186"/>
      <c r="L64" s="186"/>
      <c r="M64" s="186"/>
      <c r="N64" s="186"/>
      <c r="O64" s="7"/>
      <c r="P64" s="7"/>
      <c r="Q64" s="7"/>
      <c r="R64" s="7"/>
      <c r="S64" s="7"/>
      <c r="T64" s="7"/>
    </row>
    <row r="65" spans="1:20" s="256" customFormat="1">
      <c r="A65" s="186"/>
      <c r="B65" s="186"/>
      <c r="C65" s="258"/>
      <c r="D65" s="186"/>
      <c r="E65" s="186"/>
      <c r="F65" s="186"/>
      <c r="G65" s="186"/>
      <c r="H65" s="186"/>
      <c r="I65" s="259"/>
      <c r="J65" s="186"/>
      <c r="K65" s="186"/>
      <c r="L65" s="186"/>
      <c r="M65" s="186"/>
      <c r="N65" s="186"/>
      <c r="O65" s="7"/>
      <c r="P65" s="7"/>
      <c r="Q65" s="7"/>
      <c r="R65" s="7"/>
      <c r="S65" s="7"/>
      <c r="T65" s="7"/>
    </row>
    <row r="66" spans="1:20" s="256" customFormat="1">
      <c r="A66" s="186"/>
      <c r="B66" s="186"/>
      <c r="C66" s="258"/>
      <c r="D66" s="186"/>
      <c r="E66" s="186"/>
      <c r="F66" s="186"/>
      <c r="G66" s="186"/>
      <c r="H66" s="186"/>
      <c r="I66" s="259"/>
      <c r="J66" s="186"/>
      <c r="K66" s="186"/>
      <c r="L66" s="186"/>
      <c r="M66" s="186"/>
      <c r="N66" s="186"/>
      <c r="O66" s="7"/>
      <c r="P66" s="7"/>
      <c r="Q66" s="7"/>
      <c r="R66" s="7"/>
      <c r="S66" s="7"/>
      <c r="T66" s="7"/>
    </row>
    <row r="67" spans="1:20" s="256" customFormat="1">
      <c r="A67" s="186"/>
      <c r="B67" s="186"/>
      <c r="C67" s="258"/>
      <c r="D67" s="186"/>
      <c r="E67" s="186"/>
      <c r="F67" s="186"/>
      <c r="G67" s="186"/>
      <c r="H67" s="186"/>
      <c r="I67" s="259"/>
      <c r="J67" s="186"/>
      <c r="K67" s="186"/>
      <c r="L67" s="186"/>
      <c r="M67" s="186"/>
      <c r="N67" s="186"/>
      <c r="O67" s="7"/>
      <c r="P67" s="7"/>
      <c r="Q67" s="7"/>
      <c r="R67" s="7"/>
      <c r="S67" s="7"/>
      <c r="T67" s="7"/>
    </row>
    <row r="68" spans="1:20" s="256" customFormat="1">
      <c r="A68" s="186"/>
      <c r="B68" s="186"/>
      <c r="C68" s="258"/>
      <c r="D68" s="186"/>
      <c r="E68" s="186"/>
      <c r="F68" s="186"/>
      <c r="G68" s="186"/>
      <c r="H68" s="186"/>
      <c r="I68" s="259"/>
      <c r="J68" s="186"/>
      <c r="K68" s="186"/>
      <c r="L68" s="186"/>
      <c r="M68" s="186"/>
      <c r="N68" s="186"/>
      <c r="O68" s="7"/>
      <c r="P68" s="7"/>
      <c r="Q68" s="7"/>
      <c r="R68" s="7"/>
      <c r="S68" s="7"/>
      <c r="T68" s="7"/>
    </row>
    <row r="69" spans="1:20" s="256" customFormat="1">
      <c r="A69" s="186"/>
      <c r="B69" s="186"/>
      <c r="C69" s="258"/>
      <c r="D69" s="186"/>
      <c r="E69" s="186"/>
      <c r="F69" s="186"/>
      <c r="G69" s="186"/>
      <c r="H69" s="186"/>
      <c r="I69" s="259"/>
      <c r="J69" s="186"/>
      <c r="K69" s="186"/>
      <c r="L69" s="186"/>
      <c r="M69" s="186"/>
      <c r="N69" s="186"/>
      <c r="O69" s="7"/>
      <c r="P69" s="7"/>
      <c r="Q69" s="7"/>
      <c r="R69" s="7"/>
      <c r="S69" s="7"/>
      <c r="T69" s="7"/>
    </row>
    <row r="70" spans="1:20" s="256" customFormat="1">
      <c r="A70" s="186"/>
      <c r="B70" s="186"/>
      <c r="C70" s="258"/>
      <c r="D70" s="186"/>
      <c r="E70" s="186"/>
      <c r="F70" s="186"/>
      <c r="G70" s="186"/>
      <c r="H70" s="186"/>
      <c r="I70" s="259"/>
      <c r="J70" s="186"/>
      <c r="K70" s="186"/>
      <c r="L70" s="186"/>
      <c r="M70" s="186"/>
      <c r="N70" s="186"/>
      <c r="O70" s="7"/>
      <c r="P70" s="7"/>
      <c r="Q70" s="7"/>
      <c r="R70" s="7"/>
      <c r="S70" s="7"/>
      <c r="T70" s="7"/>
    </row>
    <row r="71" spans="1:20" s="256" customFormat="1">
      <c r="A71" s="186"/>
      <c r="B71" s="186"/>
      <c r="C71" s="258"/>
      <c r="D71" s="186"/>
      <c r="E71" s="186"/>
      <c r="F71" s="186"/>
      <c r="G71" s="186"/>
      <c r="H71" s="186"/>
      <c r="I71" s="259"/>
      <c r="J71" s="186"/>
      <c r="K71" s="186"/>
      <c r="L71" s="186"/>
      <c r="M71" s="186"/>
      <c r="N71" s="186"/>
      <c r="O71" s="7"/>
      <c r="P71" s="7"/>
      <c r="Q71" s="7"/>
      <c r="R71" s="7"/>
      <c r="S71" s="7"/>
      <c r="T71" s="7"/>
    </row>
    <row r="72" spans="1:20" s="256" customFormat="1">
      <c r="A72" s="186"/>
      <c r="B72" s="186"/>
      <c r="C72" s="258"/>
      <c r="D72" s="186"/>
      <c r="E72" s="186"/>
      <c r="F72" s="186"/>
      <c r="G72" s="186"/>
      <c r="H72" s="186"/>
      <c r="I72" s="259"/>
      <c r="J72" s="186"/>
      <c r="K72" s="186"/>
      <c r="L72" s="186"/>
      <c r="M72" s="186"/>
      <c r="N72" s="186"/>
      <c r="O72" s="7"/>
      <c r="P72" s="7"/>
      <c r="Q72" s="7"/>
      <c r="R72" s="7"/>
      <c r="S72" s="7"/>
      <c r="T72" s="7"/>
    </row>
    <row r="73" spans="1:20" s="256" customFormat="1">
      <c r="A73" s="186"/>
      <c r="B73" s="186"/>
      <c r="C73" s="258"/>
      <c r="D73" s="186"/>
      <c r="E73" s="186"/>
      <c r="F73" s="186"/>
      <c r="G73" s="186"/>
      <c r="H73" s="186"/>
      <c r="I73" s="259"/>
      <c r="J73" s="186"/>
      <c r="K73" s="186"/>
      <c r="L73" s="186"/>
      <c r="M73" s="186"/>
      <c r="N73" s="186"/>
      <c r="O73" s="7"/>
      <c r="P73" s="7"/>
      <c r="Q73" s="7"/>
      <c r="R73" s="7"/>
      <c r="S73" s="7"/>
      <c r="T73" s="7"/>
    </row>
    <row r="74" spans="1:20" s="256" customFormat="1">
      <c r="A74" s="186"/>
      <c r="B74" s="186"/>
      <c r="C74" s="258"/>
      <c r="D74" s="186"/>
      <c r="E74" s="186"/>
      <c r="F74" s="186"/>
      <c r="G74" s="186"/>
      <c r="H74" s="186"/>
      <c r="I74" s="259"/>
      <c r="J74" s="186"/>
      <c r="K74" s="186"/>
      <c r="L74" s="186"/>
      <c r="M74" s="186"/>
      <c r="N74" s="186"/>
      <c r="O74" s="7"/>
      <c r="P74" s="7"/>
      <c r="Q74" s="7"/>
      <c r="R74" s="7"/>
      <c r="S74" s="7"/>
      <c r="T74" s="7"/>
    </row>
    <row r="75" spans="1:20" s="256" customFormat="1">
      <c r="A75" s="186"/>
      <c r="B75" s="186"/>
      <c r="C75" s="258"/>
      <c r="D75" s="186"/>
      <c r="E75" s="186"/>
      <c r="F75" s="186"/>
      <c r="G75" s="186"/>
      <c r="H75" s="186"/>
      <c r="I75" s="259"/>
      <c r="J75" s="186"/>
      <c r="K75" s="186"/>
      <c r="L75" s="186"/>
      <c r="M75" s="186"/>
      <c r="N75" s="186"/>
      <c r="O75" s="7"/>
      <c r="P75" s="7"/>
      <c r="Q75" s="7"/>
      <c r="R75" s="7"/>
      <c r="S75" s="7"/>
      <c r="T75" s="7"/>
    </row>
    <row r="76" spans="1:20" s="256" customFormat="1">
      <c r="A76" s="186"/>
      <c r="B76" s="186"/>
      <c r="C76" s="258"/>
      <c r="D76" s="186"/>
      <c r="E76" s="186"/>
      <c r="F76" s="186"/>
      <c r="G76" s="186"/>
      <c r="H76" s="186"/>
      <c r="I76" s="259"/>
      <c r="J76" s="186"/>
      <c r="K76" s="186"/>
      <c r="L76" s="186"/>
      <c r="M76" s="186"/>
      <c r="N76" s="186"/>
      <c r="O76" s="7"/>
      <c r="P76" s="7"/>
      <c r="Q76" s="7"/>
      <c r="R76" s="7"/>
      <c r="S76" s="7"/>
      <c r="T76" s="7"/>
    </row>
    <row r="77" spans="1:20" s="256" customFormat="1">
      <c r="A77" s="186"/>
      <c r="B77" s="186"/>
      <c r="C77" s="258"/>
      <c r="D77" s="186"/>
      <c r="E77" s="186"/>
      <c r="F77" s="186"/>
      <c r="G77" s="186"/>
      <c r="H77" s="186"/>
      <c r="I77" s="259"/>
      <c r="J77" s="186"/>
      <c r="K77" s="186"/>
      <c r="L77" s="186"/>
      <c r="M77" s="186"/>
      <c r="N77" s="186"/>
      <c r="O77" s="7"/>
      <c r="P77" s="7"/>
      <c r="Q77" s="7"/>
      <c r="R77" s="7"/>
      <c r="S77" s="7"/>
      <c r="T77" s="7"/>
    </row>
    <row r="78" spans="1:20" s="256" customFormat="1">
      <c r="A78" s="186"/>
      <c r="B78" s="186"/>
      <c r="C78" s="258"/>
      <c r="D78" s="186"/>
      <c r="E78" s="186"/>
      <c r="F78" s="186"/>
      <c r="G78" s="186"/>
      <c r="H78" s="186"/>
      <c r="I78" s="259"/>
      <c r="J78" s="186"/>
      <c r="K78" s="186"/>
      <c r="L78" s="186"/>
      <c r="M78" s="186"/>
      <c r="N78" s="186"/>
      <c r="O78" s="7"/>
      <c r="P78" s="7"/>
      <c r="Q78" s="7"/>
      <c r="R78" s="7"/>
      <c r="S78" s="7"/>
      <c r="T78" s="7"/>
    </row>
    <row r="79" spans="1:20" s="256" customFormat="1">
      <c r="A79" s="186"/>
      <c r="B79" s="186"/>
      <c r="C79" s="258"/>
      <c r="D79" s="186"/>
      <c r="E79" s="186"/>
      <c r="F79" s="186"/>
      <c r="G79" s="186"/>
      <c r="H79" s="186"/>
      <c r="I79" s="259"/>
      <c r="J79" s="186"/>
      <c r="K79" s="186"/>
      <c r="L79" s="186"/>
      <c r="M79" s="186"/>
      <c r="N79" s="186"/>
      <c r="O79" s="7"/>
      <c r="P79" s="7"/>
      <c r="Q79" s="7"/>
      <c r="R79" s="7"/>
      <c r="S79" s="7"/>
      <c r="T79" s="7"/>
    </row>
    <row r="80" spans="1:20" s="256" customFormat="1">
      <c r="A80" s="186"/>
      <c r="B80" s="186"/>
      <c r="C80" s="258"/>
      <c r="D80" s="186"/>
      <c r="E80" s="186"/>
      <c r="F80" s="186"/>
      <c r="G80" s="186"/>
      <c r="H80" s="186"/>
      <c r="I80" s="259"/>
      <c r="J80" s="186"/>
      <c r="K80" s="186"/>
      <c r="L80" s="186"/>
      <c r="M80" s="186"/>
      <c r="N80" s="186"/>
      <c r="O80" s="7"/>
      <c r="P80" s="7"/>
      <c r="Q80" s="7"/>
      <c r="R80" s="7"/>
      <c r="S80" s="7"/>
      <c r="T80" s="7"/>
    </row>
    <row r="81" spans="1:20" s="256" customFormat="1">
      <c r="A81" s="186"/>
      <c r="B81" s="186"/>
      <c r="C81" s="258"/>
      <c r="D81" s="186"/>
      <c r="E81" s="186"/>
      <c r="F81" s="186"/>
      <c r="G81" s="186"/>
      <c r="H81" s="186"/>
      <c r="I81" s="259"/>
      <c r="J81" s="186"/>
      <c r="K81" s="186"/>
      <c r="L81" s="186"/>
      <c r="M81" s="186"/>
      <c r="N81" s="186"/>
      <c r="O81" s="7"/>
      <c r="P81" s="7"/>
      <c r="Q81" s="7"/>
      <c r="R81" s="7"/>
      <c r="S81" s="7"/>
      <c r="T81" s="7"/>
    </row>
    <row r="82" spans="1:20" s="256" customFormat="1">
      <c r="A82" s="186"/>
      <c r="B82" s="186"/>
      <c r="C82" s="258"/>
      <c r="D82" s="186"/>
      <c r="E82" s="186"/>
      <c r="F82" s="186"/>
      <c r="G82" s="186"/>
      <c r="H82" s="186"/>
      <c r="I82" s="259"/>
      <c r="J82" s="186"/>
      <c r="K82" s="186"/>
      <c r="L82" s="186"/>
      <c r="M82" s="186"/>
      <c r="N82" s="186"/>
      <c r="O82" s="7"/>
      <c r="P82" s="7"/>
      <c r="Q82" s="7"/>
      <c r="R82" s="7"/>
      <c r="S82" s="7"/>
      <c r="T82" s="7"/>
    </row>
    <row r="83" spans="1:20" s="256" customFormat="1">
      <c r="A83" s="186"/>
      <c r="B83" s="186"/>
      <c r="C83" s="258"/>
      <c r="D83" s="186"/>
      <c r="E83" s="186"/>
      <c r="F83" s="186"/>
      <c r="G83" s="186"/>
      <c r="H83" s="186"/>
      <c r="I83" s="259"/>
      <c r="J83" s="186"/>
      <c r="K83" s="186"/>
      <c r="L83" s="186"/>
      <c r="M83" s="186"/>
      <c r="N83" s="186"/>
      <c r="O83" s="7"/>
      <c r="P83" s="7"/>
      <c r="Q83" s="7"/>
      <c r="R83" s="7"/>
      <c r="S83" s="7"/>
      <c r="T83" s="7"/>
    </row>
    <row r="84" spans="1:20" s="256" customFormat="1">
      <c r="A84" s="186"/>
      <c r="B84" s="186"/>
      <c r="C84" s="258"/>
      <c r="D84" s="186"/>
      <c r="E84" s="186"/>
      <c r="F84" s="186"/>
      <c r="G84" s="186"/>
      <c r="H84" s="186"/>
      <c r="I84" s="259"/>
      <c r="J84" s="186"/>
      <c r="K84" s="186"/>
      <c r="L84" s="186"/>
      <c r="M84" s="186"/>
      <c r="N84" s="186"/>
      <c r="O84" s="7"/>
      <c r="P84" s="7"/>
      <c r="Q84" s="7"/>
      <c r="R84" s="7"/>
      <c r="S84" s="7"/>
      <c r="T84" s="7"/>
    </row>
    <row r="85" spans="1:20" s="256" customFormat="1">
      <c r="A85" s="186"/>
      <c r="B85" s="186"/>
      <c r="C85" s="258"/>
      <c r="D85" s="186"/>
      <c r="E85" s="186"/>
      <c r="F85" s="186"/>
      <c r="G85" s="186"/>
      <c r="H85" s="186"/>
      <c r="I85" s="259"/>
      <c r="J85" s="186"/>
      <c r="K85" s="186"/>
      <c r="L85" s="186"/>
      <c r="M85" s="186"/>
      <c r="N85" s="186"/>
      <c r="O85" s="7"/>
      <c r="P85" s="7"/>
      <c r="Q85" s="7"/>
      <c r="R85" s="7"/>
      <c r="S85" s="7"/>
      <c r="T85" s="7"/>
    </row>
    <row r="86" spans="1:20" s="256" customFormat="1">
      <c r="A86" s="186"/>
      <c r="B86" s="186"/>
      <c r="C86" s="258"/>
      <c r="D86" s="186"/>
      <c r="E86" s="186"/>
      <c r="F86" s="186"/>
      <c r="G86" s="186"/>
      <c r="H86" s="186"/>
      <c r="I86" s="259"/>
      <c r="J86" s="186"/>
      <c r="K86" s="186"/>
      <c r="L86" s="186"/>
      <c r="M86" s="186"/>
      <c r="N86" s="186"/>
      <c r="O86" s="7"/>
      <c r="P86" s="7"/>
      <c r="Q86" s="7"/>
      <c r="R86" s="7"/>
      <c r="S86" s="7"/>
      <c r="T86" s="7"/>
    </row>
    <row r="87" spans="1:20" s="256" customFormat="1">
      <c r="A87" s="186"/>
      <c r="B87" s="186"/>
      <c r="C87" s="258"/>
      <c r="D87" s="186"/>
      <c r="E87" s="186"/>
      <c r="F87" s="186"/>
      <c r="G87" s="186"/>
      <c r="H87" s="186"/>
      <c r="I87" s="259"/>
      <c r="J87" s="186"/>
      <c r="K87" s="186"/>
      <c r="L87" s="186"/>
      <c r="M87" s="186"/>
      <c r="N87" s="186"/>
      <c r="O87" s="7"/>
      <c r="P87" s="7"/>
      <c r="Q87" s="7"/>
      <c r="R87" s="7"/>
      <c r="S87" s="7"/>
      <c r="T87" s="7"/>
    </row>
    <row r="88" spans="1:20" s="256" customFormat="1">
      <c r="A88" s="186"/>
      <c r="B88" s="186"/>
      <c r="C88" s="258"/>
      <c r="D88" s="186"/>
      <c r="E88" s="186"/>
      <c r="F88" s="186"/>
      <c r="G88" s="186"/>
      <c r="H88" s="186"/>
      <c r="I88" s="259"/>
      <c r="J88" s="186"/>
      <c r="K88" s="186"/>
      <c r="L88" s="186"/>
      <c r="M88" s="186"/>
      <c r="N88" s="186"/>
      <c r="O88" s="7"/>
      <c r="P88" s="7"/>
      <c r="Q88" s="7"/>
      <c r="R88" s="7"/>
      <c r="S88" s="7"/>
      <c r="T88" s="7"/>
    </row>
    <row r="89" spans="1:20" s="256" customFormat="1">
      <c r="A89" s="186"/>
      <c r="B89" s="186"/>
      <c r="C89" s="258"/>
      <c r="D89" s="186"/>
      <c r="E89" s="186"/>
      <c r="F89" s="186"/>
      <c r="G89" s="186"/>
      <c r="H89" s="186"/>
      <c r="I89" s="259"/>
      <c r="J89" s="186"/>
      <c r="K89" s="186"/>
      <c r="L89" s="186"/>
      <c r="M89" s="186"/>
      <c r="N89" s="186"/>
      <c r="O89" s="7"/>
      <c r="P89" s="7"/>
      <c r="Q89" s="7"/>
      <c r="R89" s="7"/>
      <c r="S89" s="7"/>
      <c r="T89" s="7"/>
    </row>
    <row r="90" spans="1:20" s="256" customFormat="1">
      <c r="A90" s="186"/>
      <c r="B90" s="186"/>
      <c r="C90" s="258"/>
      <c r="D90" s="186"/>
      <c r="E90" s="186"/>
      <c r="F90" s="186"/>
      <c r="G90" s="186"/>
      <c r="H90" s="186"/>
      <c r="I90" s="259"/>
      <c r="J90" s="186"/>
      <c r="K90" s="186"/>
      <c r="L90" s="186"/>
      <c r="M90" s="186"/>
      <c r="N90" s="186"/>
      <c r="O90" s="7"/>
      <c r="P90" s="7"/>
      <c r="Q90" s="7"/>
      <c r="R90" s="7"/>
      <c r="S90" s="7"/>
      <c r="T90" s="7"/>
    </row>
    <row r="91" spans="1:20" s="256" customFormat="1">
      <c r="A91" s="186"/>
      <c r="B91" s="186"/>
      <c r="C91" s="258"/>
      <c r="D91" s="186"/>
      <c r="E91" s="186"/>
      <c r="F91" s="186"/>
      <c r="G91" s="186"/>
      <c r="H91" s="186"/>
      <c r="I91" s="259"/>
      <c r="J91" s="186"/>
      <c r="K91" s="186"/>
      <c r="L91" s="186"/>
      <c r="M91" s="186"/>
      <c r="N91" s="186"/>
      <c r="O91" s="7"/>
      <c r="P91" s="7"/>
      <c r="Q91" s="7"/>
      <c r="R91" s="7"/>
      <c r="S91" s="7"/>
      <c r="T91" s="7"/>
    </row>
    <row r="92" spans="1:20" s="256" customFormat="1">
      <c r="A92" s="186"/>
      <c r="B92" s="186"/>
      <c r="C92" s="258"/>
      <c r="D92" s="186"/>
      <c r="E92" s="186"/>
      <c r="F92" s="186"/>
      <c r="G92" s="186"/>
      <c r="H92" s="186"/>
      <c r="I92" s="259"/>
      <c r="J92" s="186"/>
      <c r="K92" s="186"/>
      <c r="L92" s="186"/>
      <c r="M92" s="186"/>
      <c r="N92" s="186"/>
      <c r="O92" s="7"/>
      <c r="P92" s="7"/>
      <c r="Q92" s="7"/>
      <c r="R92" s="7"/>
      <c r="S92" s="7"/>
      <c r="T92" s="7"/>
    </row>
    <row r="93" spans="1:20" s="256" customFormat="1">
      <c r="A93" s="186"/>
      <c r="B93" s="186"/>
      <c r="C93" s="258"/>
      <c r="D93" s="186"/>
      <c r="E93" s="186"/>
      <c r="F93" s="186"/>
      <c r="G93" s="186"/>
      <c r="H93" s="186"/>
      <c r="I93" s="259"/>
      <c r="J93" s="186"/>
      <c r="K93" s="186"/>
      <c r="L93" s="186"/>
      <c r="M93" s="186"/>
      <c r="N93" s="186"/>
      <c r="O93" s="7"/>
      <c r="P93" s="7"/>
      <c r="Q93" s="7"/>
      <c r="R93" s="7"/>
      <c r="S93" s="7"/>
      <c r="T93" s="7"/>
    </row>
    <row r="94" spans="1:20" s="256" customFormat="1">
      <c r="A94" s="186"/>
      <c r="B94" s="186"/>
      <c r="C94" s="258"/>
      <c r="D94" s="186"/>
      <c r="E94" s="186"/>
      <c r="F94" s="186"/>
      <c r="G94" s="186"/>
      <c r="H94" s="186"/>
      <c r="I94" s="259"/>
      <c r="J94" s="186"/>
      <c r="K94" s="186"/>
      <c r="L94" s="186"/>
      <c r="M94" s="186"/>
      <c r="N94" s="186"/>
      <c r="O94" s="7"/>
      <c r="P94" s="7"/>
      <c r="Q94" s="7"/>
      <c r="R94" s="7"/>
      <c r="S94" s="7"/>
      <c r="T94" s="7"/>
    </row>
    <row r="95" spans="1:20" s="256" customFormat="1">
      <c r="A95" s="186"/>
      <c r="B95" s="186"/>
      <c r="C95" s="258"/>
      <c r="D95" s="186"/>
      <c r="E95" s="186"/>
      <c r="F95" s="186"/>
      <c r="G95" s="186"/>
      <c r="H95" s="186"/>
      <c r="I95" s="259"/>
      <c r="J95" s="186"/>
      <c r="K95" s="186"/>
      <c r="L95" s="186"/>
      <c r="M95" s="186"/>
      <c r="N95" s="186"/>
      <c r="O95" s="7"/>
      <c r="P95" s="7"/>
      <c r="Q95" s="7"/>
      <c r="R95" s="7"/>
      <c r="S95" s="7"/>
      <c r="T95" s="7"/>
    </row>
    <row r="96" spans="1:20" s="256" customFormat="1">
      <c r="A96" s="186"/>
      <c r="B96" s="186"/>
      <c r="C96" s="258"/>
      <c r="D96" s="186"/>
      <c r="E96" s="186"/>
      <c r="F96" s="186"/>
      <c r="G96" s="186"/>
      <c r="H96" s="186"/>
      <c r="I96" s="259"/>
      <c r="J96" s="186"/>
      <c r="K96" s="186"/>
      <c r="L96" s="186"/>
      <c r="M96" s="186"/>
      <c r="N96" s="186"/>
      <c r="O96" s="7"/>
      <c r="P96" s="7"/>
      <c r="Q96" s="7"/>
      <c r="R96" s="7"/>
      <c r="S96" s="7"/>
      <c r="T96" s="7"/>
    </row>
    <row r="97" spans="1:20" s="256" customFormat="1">
      <c r="A97" s="186"/>
      <c r="B97" s="186"/>
      <c r="C97" s="258"/>
      <c r="D97" s="186"/>
      <c r="E97" s="186"/>
      <c r="F97" s="186"/>
      <c r="G97" s="186"/>
      <c r="H97" s="186"/>
      <c r="I97" s="259"/>
      <c r="J97" s="186"/>
      <c r="K97" s="186"/>
      <c r="L97" s="186"/>
      <c r="M97" s="186"/>
      <c r="N97" s="186"/>
      <c r="O97" s="7"/>
      <c r="P97" s="7"/>
      <c r="Q97" s="7"/>
      <c r="R97" s="7"/>
      <c r="S97" s="7"/>
      <c r="T97" s="7"/>
    </row>
    <row r="98" spans="1:20" s="256" customFormat="1">
      <c r="A98" s="186"/>
      <c r="B98" s="186"/>
      <c r="C98" s="258"/>
      <c r="D98" s="186"/>
      <c r="E98" s="186"/>
      <c r="F98" s="186"/>
      <c r="G98" s="186"/>
      <c r="H98" s="186"/>
      <c r="I98" s="259"/>
      <c r="J98" s="186"/>
      <c r="K98" s="186"/>
      <c r="L98" s="186"/>
      <c r="M98" s="186"/>
      <c r="N98" s="186"/>
      <c r="O98" s="7"/>
      <c r="P98" s="7"/>
      <c r="Q98" s="7"/>
      <c r="R98" s="7"/>
      <c r="S98" s="7"/>
      <c r="T98" s="7"/>
    </row>
    <row r="99" spans="1:20" s="256" customFormat="1">
      <c r="A99" s="186"/>
      <c r="B99" s="186"/>
      <c r="C99" s="258"/>
      <c r="D99" s="186"/>
      <c r="E99" s="186"/>
      <c r="F99" s="186"/>
      <c r="G99" s="186"/>
      <c r="H99" s="186"/>
      <c r="I99" s="259"/>
      <c r="J99" s="186"/>
      <c r="K99" s="186"/>
      <c r="L99" s="186"/>
      <c r="M99" s="186"/>
      <c r="N99" s="186"/>
      <c r="O99" s="7"/>
      <c r="P99" s="7"/>
      <c r="Q99" s="7"/>
      <c r="R99" s="7"/>
      <c r="S99" s="7"/>
      <c r="T99" s="7"/>
    </row>
    <row r="100" spans="1:20" s="256" customFormat="1">
      <c r="A100" s="186"/>
      <c r="B100" s="186"/>
      <c r="C100" s="258"/>
      <c r="D100" s="186"/>
      <c r="E100" s="186"/>
      <c r="F100" s="186"/>
      <c r="G100" s="186"/>
      <c r="H100" s="186"/>
      <c r="I100" s="259"/>
      <c r="J100" s="186"/>
      <c r="K100" s="186"/>
      <c r="L100" s="186"/>
      <c r="M100" s="186"/>
      <c r="N100" s="186"/>
      <c r="O100" s="7"/>
      <c r="P100" s="7"/>
      <c r="Q100" s="7"/>
      <c r="R100" s="7"/>
      <c r="S100" s="7"/>
      <c r="T100" s="7"/>
    </row>
    <row r="101" spans="1:20" s="256" customFormat="1">
      <c r="A101" s="186"/>
      <c r="B101" s="186"/>
      <c r="C101" s="258"/>
      <c r="D101" s="186"/>
      <c r="E101" s="186"/>
      <c r="F101" s="186"/>
      <c r="G101" s="186"/>
      <c r="H101" s="186"/>
      <c r="I101" s="259"/>
      <c r="J101" s="186"/>
      <c r="K101" s="186"/>
      <c r="L101" s="186"/>
      <c r="M101" s="186"/>
      <c r="N101" s="186"/>
      <c r="O101" s="7"/>
      <c r="P101" s="7"/>
      <c r="Q101" s="7"/>
      <c r="R101" s="7"/>
      <c r="S101" s="7"/>
      <c r="T101" s="7"/>
    </row>
    <row r="102" spans="1:20" s="256" customFormat="1">
      <c r="A102" s="186"/>
      <c r="B102" s="186"/>
      <c r="C102" s="258"/>
      <c r="D102" s="186"/>
      <c r="E102" s="186"/>
      <c r="F102" s="186"/>
      <c r="G102" s="186"/>
      <c r="H102" s="186"/>
      <c r="I102" s="259"/>
      <c r="J102" s="186"/>
      <c r="K102" s="186"/>
      <c r="L102" s="186"/>
      <c r="M102" s="186"/>
      <c r="N102" s="186"/>
      <c r="O102" s="7"/>
      <c r="P102" s="7"/>
      <c r="Q102" s="7"/>
      <c r="R102" s="7"/>
      <c r="S102" s="7"/>
      <c r="T102" s="7"/>
    </row>
    <row r="103" spans="1:20" s="256" customFormat="1">
      <c r="A103" s="186"/>
      <c r="B103" s="186"/>
      <c r="C103" s="258"/>
      <c r="D103" s="186"/>
      <c r="E103" s="186"/>
      <c r="F103" s="186"/>
      <c r="G103" s="186"/>
      <c r="H103" s="186"/>
      <c r="I103" s="259"/>
      <c r="J103" s="186"/>
      <c r="K103" s="186"/>
      <c r="L103" s="186"/>
      <c r="M103" s="186"/>
      <c r="N103" s="186"/>
      <c r="O103" s="7"/>
      <c r="P103" s="7"/>
      <c r="Q103" s="7"/>
      <c r="R103" s="7"/>
      <c r="S103" s="7"/>
      <c r="T103" s="7"/>
    </row>
    <row r="104" spans="1:20" s="256" customFormat="1">
      <c r="A104" s="186"/>
      <c r="B104" s="186"/>
      <c r="C104" s="258"/>
      <c r="D104" s="186"/>
      <c r="E104" s="186"/>
      <c r="F104" s="186"/>
      <c r="G104" s="186"/>
      <c r="H104" s="186"/>
      <c r="I104" s="259"/>
      <c r="J104" s="186"/>
      <c r="K104" s="186"/>
      <c r="L104" s="186"/>
      <c r="M104" s="186"/>
      <c r="N104" s="186"/>
      <c r="O104" s="7"/>
      <c r="P104" s="7"/>
      <c r="Q104" s="7"/>
      <c r="R104" s="7"/>
      <c r="S104" s="7"/>
      <c r="T104" s="7"/>
    </row>
    <row r="105" spans="1:20" s="256" customFormat="1">
      <c r="A105" s="186"/>
      <c r="B105" s="186"/>
      <c r="C105" s="258"/>
      <c r="D105" s="186"/>
      <c r="E105" s="186"/>
      <c r="F105" s="186"/>
      <c r="G105" s="186"/>
      <c r="H105" s="186"/>
      <c r="I105" s="259"/>
      <c r="J105" s="186"/>
      <c r="K105" s="186"/>
      <c r="L105" s="186"/>
      <c r="M105" s="186"/>
      <c r="N105" s="186"/>
      <c r="O105" s="7"/>
      <c r="P105" s="7"/>
      <c r="Q105" s="7"/>
      <c r="R105" s="7"/>
      <c r="S105" s="7"/>
      <c r="T105" s="7"/>
    </row>
    <row r="106" spans="1:20" s="256" customFormat="1">
      <c r="A106" s="186"/>
      <c r="B106" s="186"/>
      <c r="C106" s="258"/>
      <c r="D106" s="186"/>
      <c r="E106" s="186"/>
      <c r="F106" s="186"/>
      <c r="G106" s="186"/>
      <c r="H106" s="186"/>
      <c r="I106" s="259"/>
      <c r="J106" s="186"/>
      <c r="K106" s="186"/>
      <c r="L106" s="186"/>
      <c r="M106" s="186"/>
      <c r="N106" s="186"/>
      <c r="O106" s="7"/>
      <c r="P106" s="7"/>
      <c r="Q106" s="7"/>
      <c r="R106" s="7"/>
      <c r="S106" s="7"/>
      <c r="T106" s="7"/>
    </row>
    <row r="107" spans="1:20" s="256" customFormat="1">
      <c r="A107" s="186"/>
      <c r="B107" s="186"/>
      <c r="C107" s="258"/>
      <c r="D107" s="186"/>
      <c r="E107" s="186"/>
      <c r="F107" s="186"/>
      <c r="G107" s="186"/>
      <c r="H107" s="186"/>
      <c r="I107" s="259"/>
      <c r="J107" s="186"/>
      <c r="K107" s="186"/>
      <c r="L107" s="186"/>
      <c r="M107" s="186"/>
      <c r="N107" s="186"/>
      <c r="O107" s="7"/>
      <c r="P107" s="7"/>
      <c r="Q107" s="7"/>
      <c r="R107" s="7"/>
      <c r="S107" s="7"/>
      <c r="T107" s="7"/>
    </row>
    <row r="108" spans="1:20" ht="12.75" customHeight="1">
      <c r="A108" s="98"/>
      <c r="B108" s="98"/>
      <c r="C108" s="252"/>
      <c r="D108" s="98"/>
      <c r="E108" s="98"/>
      <c r="F108" s="98"/>
      <c r="G108" s="98"/>
      <c r="H108" s="98"/>
      <c r="I108" s="251"/>
      <c r="J108" s="98"/>
      <c r="K108" s="98"/>
      <c r="L108" s="98"/>
      <c r="M108" s="98"/>
      <c r="N108" s="98"/>
      <c r="O108" s="5"/>
      <c r="P108" s="5"/>
      <c r="Q108" s="5"/>
      <c r="R108" s="5"/>
      <c r="S108" s="5"/>
      <c r="T108" s="5"/>
    </row>
    <row r="109" spans="1:20" ht="12.75" customHeight="1">
      <c r="A109" s="98"/>
      <c r="B109" s="98"/>
      <c r="C109" s="252"/>
      <c r="D109" s="98"/>
      <c r="E109" s="98"/>
      <c r="F109" s="98"/>
      <c r="G109" s="98"/>
      <c r="H109" s="98"/>
      <c r="I109" s="251"/>
      <c r="J109" s="98"/>
      <c r="K109" s="98"/>
      <c r="L109" s="98"/>
      <c r="M109" s="98"/>
      <c r="N109" s="98"/>
      <c r="O109" s="5"/>
      <c r="P109" s="5"/>
      <c r="Q109" s="5"/>
      <c r="R109" s="5"/>
      <c r="S109" s="5"/>
      <c r="T109" s="5"/>
    </row>
    <row r="110" spans="1:20" ht="12.75" customHeight="1">
      <c r="A110" s="98"/>
      <c r="B110" s="98"/>
      <c r="C110" s="252"/>
      <c r="D110" s="98"/>
      <c r="E110" s="98"/>
      <c r="F110" s="98"/>
      <c r="G110" s="98"/>
      <c r="H110" s="98"/>
      <c r="I110" s="251"/>
      <c r="J110" s="98"/>
      <c r="K110" s="98"/>
      <c r="L110" s="98"/>
      <c r="M110" s="98"/>
      <c r="N110" s="98"/>
      <c r="O110" s="5"/>
      <c r="P110" s="5"/>
      <c r="Q110" s="5"/>
      <c r="R110" s="5"/>
      <c r="S110" s="5"/>
      <c r="T110" s="5"/>
    </row>
    <row r="111" spans="1:20" ht="12.75" customHeight="1">
      <c r="A111" s="98"/>
      <c r="B111" s="98"/>
      <c r="C111" s="252"/>
      <c r="D111" s="98"/>
      <c r="E111" s="98"/>
      <c r="F111" s="98"/>
      <c r="G111" s="98"/>
      <c r="H111" s="98"/>
      <c r="I111" s="251"/>
      <c r="J111" s="98"/>
      <c r="K111" s="98"/>
      <c r="L111" s="98"/>
      <c r="M111" s="98"/>
      <c r="N111" s="98"/>
      <c r="O111" s="5"/>
      <c r="P111" s="5"/>
      <c r="Q111" s="5"/>
      <c r="R111" s="5"/>
      <c r="S111" s="5"/>
      <c r="T111" s="5"/>
    </row>
    <row r="112" spans="1:20" ht="12.75" customHeight="1">
      <c r="A112" s="98"/>
      <c r="B112" s="98"/>
      <c r="C112" s="252"/>
      <c r="D112" s="98"/>
      <c r="E112" s="98"/>
      <c r="F112" s="98"/>
      <c r="G112" s="98"/>
      <c r="H112" s="98"/>
      <c r="I112" s="251"/>
      <c r="J112" s="98"/>
      <c r="K112" s="98"/>
      <c r="L112" s="98"/>
      <c r="M112" s="98"/>
      <c r="N112" s="98"/>
      <c r="O112" s="5"/>
      <c r="P112" s="5"/>
      <c r="Q112" s="5"/>
      <c r="R112" s="5"/>
      <c r="S112" s="5"/>
      <c r="T112" s="5"/>
    </row>
    <row r="113" spans="1:20" ht="12.75" customHeight="1">
      <c r="A113" s="98"/>
      <c r="B113" s="98"/>
      <c r="C113" s="252"/>
      <c r="D113" s="98"/>
      <c r="E113" s="98"/>
      <c r="F113" s="98"/>
      <c r="G113" s="98"/>
      <c r="H113" s="98"/>
      <c r="I113" s="251"/>
      <c r="J113" s="98"/>
      <c r="K113" s="98"/>
      <c r="L113" s="98"/>
      <c r="M113" s="98"/>
      <c r="N113" s="98"/>
      <c r="O113" s="5"/>
      <c r="P113" s="5"/>
      <c r="Q113" s="5"/>
      <c r="R113" s="5"/>
      <c r="S113" s="5"/>
      <c r="T113" s="5"/>
    </row>
    <row r="114" spans="1:20" ht="12.75" customHeight="1">
      <c r="A114" s="98"/>
      <c r="B114" s="98"/>
      <c r="C114" s="252"/>
      <c r="D114" s="98"/>
      <c r="E114" s="98"/>
      <c r="F114" s="98"/>
      <c r="G114" s="98"/>
      <c r="H114" s="98"/>
      <c r="I114" s="251"/>
      <c r="J114" s="98"/>
      <c r="K114" s="98"/>
      <c r="L114" s="98"/>
      <c r="M114" s="98"/>
      <c r="N114" s="98"/>
      <c r="O114" s="5"/>
      <c r="P114" s="5"/>
      <c r="Q114" s="5"/>
      <c r="R114" s="5"/>
      <c r="S114" s="5"/>
      <c r="T114" s="5"/>
    </row>
    <row r="115" spans="1:20" ht="12.75" customHeight="1">
      <c r="A115" s="98"/>
      <c r="B115" s="98"/>
      <c r="C115" s="252"/>
      <c r="D115" s="98"/>
      <c r="E115" s="98"/>
      <c r="F115" s="98"/>
      <c r="G115" s="98"/>
      <c r="H115" s="98"/>
      <c r="I115" s="251"/>
      <c r="J115" s="98"/>
      <c r="K115" s="98"/>
      <c r="L115" s="98"/>
      <c r="M115" s="98"/>
      <c r="N115" s="98"/>
      <c r="O115" s="5"/>
      <c r="P115" s="5"/>
      <c r="Q115" s="5"/>
      <c r="R115" s="5"/>
      <c r="S115" s="5"/>
      <c r="T115" s="5"/>
    </row>
    <row r="116" spans="1:20" ht="12.75" customHeight="1">
      <c r="A116" s="98"/>
      <c r="B116" s="98"/>
      <c r="C116" s="252"/>
      <c r="D116" s="98"/>
      <c r="E116" s="98"/>
      <c r="F116" s="98"/>
      <c r="G116" s="98"/>
      <c r="H116" s="98"/>
      <c r="I116" s="251"/>
      <c r="J116" s="98"/>
      <c r="K116" s="98"/>
      <c r="L116" s="98"/>
      <c r="M116" s="98"/>
      <c r="N116" s="98"/>
      <c r="O116" s="5"/>
      <c r="P116" s="5"/>
      <c r="Q116" s="5"/>
      <c r="R116" s="5"/>
      <c r="S116" s="5"/>
      <c r="T116" s="5"/>
    </row>
    <row r="117" spans="1:20" ht="12.75" customHeight="1">
      <c r="A117" s="98"/>
      <c r="B117" s="98"/>
      <c r="C117" s="252"/>
      <c r="D117" s="98"/>
      <c r="E117" s="98"/>
      <c r="F117" s="98"/>
      <c r="G117" s="98"/>
      <c r="H117" s="98"/>
      <c r="I117" s="251"/>
      <c r="J117" s="98"/>
      <c r="K117" s="98"/>
      <c r="L117" s="98"/>
      <c r="M117" s="98"/>
      <c r="N117" s="98"/>
      <c r="O117" s="5"/>
      <c r="P117" s="5"/>
      <c r="Q117" s="5"/>
      <c r="R117" s="5"/>
      <c r="S117" s="5"/>
      <c r="T117" s="5"/>
    </row>
    <row r="118" spans="1:20" ht="12.75" customHeight="1">
      <c r="A118" s="98"/>
      <c r="B118" s="98"/>
      <c r="C118" s="252"/>
      <c r="D118" s="98"/>
      <c r="E118" s="98"/>
      <c r="F118" s="98"/>
      <c r="G118" s="98"/>
      <c r="H118" s="98"/>
      <c r="I118" s="251"/>
      <c r="J118" s="98"/>
      <c r="K118" s="98"/>
      <c r="L118" s="98"/>
      <c r="M118" s="98"/>
      <c r="N118" s="98"/>
      <c r="O118" s="5"/>
      <c r="P118" s="5"/>
      <c r="Q118" s="5"/>
      <c r="R118" s="5"/>
      <c r="S118" s="5"/>
      <c r="T118" s="5"/>
    </row>
    <row r="119" spans="1:20" ht="12.75" customHeight="1">
      <c r="A119" s="98"/>
      <c r="B119" s="98"/>
      <c r="C119" s="252"/>
      <c r="D119" s="98"/>
      <c r="E119" s="98"/>
      <c r="F119" s="98"/>
      <c r="G119" s="98"/>
      <c r="H119" s="98"/>
      <c r="I119" s="251"/>
      <c r="J119" s="98"/>
      <c r="K119" s="98"/>
      <c r="L119" s="98"/>
      <c r="M119" s="98"/>
      <c r="N119" s="98"/>
      <c r="O119" s="5"/>
      <c r="P119" s="5"/>
      <c r="Q119" s="5"/>
      <c r="R119" s="5"/>
      <c r="S119" s="5"/>
      <c r="T119" s="5"/>
    </row>
    <row r="120" spans="1:20" ht="12.75" customHeight="1">
      <c r="A120" s="98"/>
      <c r="B120" s="98"/>
      <c r="C120" s="252"/>
      <c r="D120" s="98"/>
      <c r="E120" s="98"/>
      <c r="F120" s="98"/>
      <c r="G120" s="98"/>
      <c r="H120" s="98"/>
      <c r="I120" s="251"/>
      <c r="J120" s="98"/>
      <c r="K120" s="98"/>
      <c r="L120" s="98"/>
      <c r="M120" s="98"/>
      <c r="N120" s="98"/>
      <c r="O120" s="5"/>
      <c r="P120" s="5"/>
      <c r="Q120" s="5"/>
      <c r="R120" s="5"/>
      <c r="S120" s="5"/>
      <c r="T120" s="5"/>
    </row>
    <row r="121" spans="1:20" ht="12.75" customHeight="1">
      <c r="A121" s="98"/>
      <c r="B121" s="98"/>
      <c r="C121" s="252"/>
      <c r="D121" s="98"/>
      <c r="E121" s="98"/>
      <c r="F121" s="98"/>
      <c r="G121" s="98"/>
      <c r="H121" s="98"/>
      <c r="I121" s="251"/>
      <c r="J121" s="98"/>
      <c r="K121" s="98"/>
      <c r="L121" s="98"/>
      <c r="M121" s="98"/>
      <c r="N121" s="98"/>
      <c r="O121" s="5"/>
      <c r="P121" s="5"/>
      <c r="Q121" s="5"/>
      <c r="R121" s="5"/>
      <c r="S121" s="5"/>
      <c r="T121" s="5"/>
    </row>
    <row r="122" spans="1:20" ht="12.75" customHeight="1">
      <c r="A122" s="98"/>
      <c r="B122" s="98"/>
      <c r="C122" s="252"/>
      <c r="D122" s="98"/>
      <c r="E122" s="98"/>
      <c r="F122" s="98"/>
      <c r="G122" s="98"/>
      <c r="H122" s="98"/>
      <c r="I122" s="251"/>
      <c r="J122" s="98"/>
      <c r="K122" s="98"/>
      <c r="L122" s="98"/>
      <c r="M122" s="98"/>
      <c r="N122" s="98"/>
      <c r="O122" s="5"/>
      <c r="P122" s="5"/>
      <c r="Q122" s="5"/>
      <c r="R122" s="5"/>
      <c r="S122" s="5"/>
      <c r="T122" s="5"/>
    </row>
    <row r="123" spans="1:20" ht="12.75" customHeight="1">
      <c r="A123" s="98"/>
      <c r="B123" s="98"/>
      <c r="C123" s="252"/>
      <c r="D123" s="98"/>
      <c r="E123" s="98"/>
      <c r="F123" s="98"/>
      <c r="G123" s="98"/>
      <c r="H123" s="98"/>
      <c r="I123" s="251"/>
      <c r="J123" s="98"/>
      <c r="K123" s="98"/>
      <c r="L123" s="98"/>
      <c r="M123" s="98"/>
      <c r="N123" s="98"/>
      <c r="O123" s="5"/>
      <c r="P123" s="5"/>
      <c r="Q123" s="5"/>
      <c r="R123" s="5"/>
      <c r="S123" s="5"/>
      <c r="T123" s="5"/>
    </row>
    <row r="124" spans="1:20" ht="12.75" customHeight="1">
      <c r="A124" s="98"/>
      <c r="B124" s="98"/>
      <c r="C124" s="252"/>
      <c r="D124" s="98"/>
      <c r="E124" s="98"/>
      <c r="F124" s="98"/>
      <c r="G124" s="98"/>
      <c r="H124" s="98"/>
      <c r="I124" s="251"/>
      <c r="J124" s="98"/>
      <c r="K124" s="98"/>
      <c r="L124" s="98"/>
      <c r="M124" s="98"/>
      <c r="N124" s="98"/>
      <c r="O124" s="5"/>
      <c r="P124" s="5"/>
      <c r="Q124" s="5"/>
      <c r="R124" s="5"/>
      <c r="S124" s="5"/>
      <c r="T124" s="5"/>
    </row>
    <row r="125" spans="1:20" ht="12.75" customHeight="1">
      <c r="A125" s="98"/>
      <c r="B125" s="98"/>
      <c r="C125" s="252"/>
      <c r="D125" s="98"/>
      <c r="E125" s="98"/>
      <c r="F125" s="98"/>
      <c r="G125" s="98"/>
      <c r="H125" s="98"/>
      <c r="I125" s="251"/>
      <c r="J125" s="98"/>
      <c r="K125" s="98"/>
      <c r="L125" s="98"/>
      <c r="M125" s="98"/>
      <c r="N125" s="98"/>
      <c r="O125" s="5"/>
      <c r="P125" s="5"/>
      <c r="Q125" s="5"/>
      <c r="R125" s="5"/>
      <c r="S125" s="5"/>
      <c r="T125" s="5"/>
    </row>
    <row r="126" spans="1:20" ht="12.75" customHeight="1">
      <c r="A126" s="98"/>
      <c r="B126" s="98"/>
      <c r="C126" s="252"/>
      <c r="D126" s="98"/>
      <c r="E126" s="98"/>
      <c r="F126" s="98"/>
      <c r="G126" s="98"/>
      <c r="H126" s="98"/>
      <c r="I126" s="251"/>
      <c r="J126" s="98"/>
      <c r="K126" s="98"/>
      <c r="L126" s="98"/>
      <c r="M126" s="98"/>
      <c r="N126" s="98"/>
      <c r="O126" s="5"/>
      <c r="P126" s="5"/>
      <c r="Q126" s="5"/>
      <c r="R126" s="5"/>
      <c r="S126" s="5"/>
      <c r="T126" s="5"/>
    </row>
    <row r="127" spans="1:20" ht="12.75" customHeight="1">
      <c r="A127" s="98"/>
      <c r="B127" s="98"/>
      <c r="C127" s="252"/>
      <c r="D127" s="98"/>
      <c r="E127" s="98"/>
      <c r="F127" s="98"/>
      <c r="G127" s="98"/>
      <c r="H127" s="98"/>
      <c r="I127" s="251"/>
      <c r="J127" s="98"/>
      <c r="K127" s="98"/>
      <c r="L127" s="98"/>
      <c r="M127" s="98"/>
      <c r="N127" s="98"/>
      <c r="O127" s="5"/>
      <c r="P127" s="5"/>
      <c r="Q127" s="5"/>
      <c r="R127" s="5"/>
      <c r="S127" s="5"/>
      <c r="T127" s="5"/>
    </row>
    <row r="128" spans="1:20" ht="12.75" customHeight="1">
      <c r="A128" s="98"/>
      <c r="B128" s="98"/>
      <c r="C128" s="252"/>
      <c r="D128" s="98"/>
      <c r="E128" s="98"/>
      <c r="F128" s="98"/>
      <c r="G128" s="98"/>
      <c r="H128" s="98"/>
      <c r="I128" s="251"/>
      <c r="J128" s="98"/>
      <c r="K128" s="98"/>
      <c r="L128" s="98"/>
      <c r="M128" s="98"/>
      <c r="N128" s="98"/>
      <c r="O128" s="5"/>
      <c r="P128" s="5"/>
      <c r="Q128" s="5"/>
      <c r="R128" s="5"/>
      <c r="S128" s="5"/>
      <c r="T128" s="5"/>
    </row>
    <row r="129" spans="1:20" ht="12.75" customHeight="1">
      <c r="A129" s="98"/>
      <c r="B129" s="98"/>
      <c r="C129" s="252"/>
      <c r="D129" s="98"/>
      <c r="E129" s="98"/>
      <c r="F129" s="98"/>
      <c r="G129" s="98"/>
      <c r="H129" s="98"/>
      <c r="I129" s="251"/>
      <c r="J129" s="98"/>
      <c r="K129" s="98"/>
      <c r="L129" s="98"/>
      <c r="M129" s="98"/>
      <c r="N129" s="98"/>
      <c r="O129" s="5"/>
      <c r="P129" s="5"/>
      <c r="Q129" s="5"/>
      <c r="R129" s="5"/>
      <c r="S129" s="5"/>
      <c r="T129" s="5"/>
    </row>
    <row r="130" spans="1:20" ht="12.75" customHeight="1">
      <c r="A130" s="98"/>
      <c r="B130" s="98"/>
      <c r="C130" s="252"/>
      <c r="D130" s="98"/>
      <c r="E130" s="98"/>
      <c r="F130" s="98"/>
      <c r="G130" s="98"/>
      <c r="H130" s="98"/>
      <c r="I130" s="251"/>
      <c r="J130" s="98"/>
      <c r="K130" s="98"/>
      <c r="L130" s="98"/>
      <c r="M130" s="98"/>
      <c r="N130" s="98"/>
      <c r="O130" s="5"/>
      <c r="P130" s="5"/>
      <c r="Q130" s="5"/>
      <c r="R130" s="5"/>
      <c r="S130" s="5"/>
      <c r="T130" s="5"/>
    </row>
    <row r="131" spans="1:20" ht="12.75" customHeight="1">
      <c r="A131" s="98"/>
      <c r="B131" s="98"/>
      <c r="C131" s="252"/>
      <c r="D131" s="98"/>
      <c r="E131" s="98"/>
      <c r="F131" s="98"/>
      <c r="G131" s="98"/>
      <c r="H131" s="98"/>
      <c r="I131" s="251"/>
      <c r="J131" s="98"/>
      <c r="K131" s="98"/>
      <c r="L131" s="98"/>
      <c r="M131" s="98"/>
      <c r="N131" s="98"/>
      <c r="O131" s="5"/>
      <c r="P131" s="5"/>
      <c r="Q131" s="5"/>
      <c r="R131" s="5"/>
      <c r="S131" s="5"/>
      <c r="T131" s="5"/>
    </row>
    <row r="132" spans="1:20" ht="12.75" customHeight="1">
      <c r="A132" s="98"/>
      <c r="B132" s="98"/>
      <c r="C132" s="252"/>
      <c r="D132" s="98"/>
      <c r="E132" s="98"/>
      <c r="F132" s="98"/>
      <c r="G132" s="98"/>
      <c r="H132" s="98"/>
      <c r="I132" s="251"/>
      <c r="J132" s="98"/>
      <c r="K132" s="98"/>
      <c r="L132" s="98"/>
      <c r="M132" s="98"/>
      <c r="N132" s="98"/>
      <c r="O132" s="5"/>
      <c r="P132" s="5"/>
      <c r="Q132" s="5"/>
      <c r="R132" s="5"/>
      <c r="S132" s="5"/>
      <c r="T132" s="5"/>
    </row>
    <row r="133" spans="1:20" ht="12.75" customHeight="1">
      <c r="A133" s="98"/>
      <c r="B133" s="98"/>
      <c r="C133" s="252"/>
      <c r="D133" s="98"/>
      <c r="E133" s="98"/>
      <c r="F133" s="98"/>
      <c r="G133" s="98"/>
      <c r="H133" s="98"/>
      <c r="I133" s="251"/>
      <c r="J133" s="98"/>
      <c r="K133" s="98"/>
      <c r="L133" s="98"/>
      <c r="M133" s="98"/>
      <c r="N133" s="98"/>
      <c r="O133" s="5"/>
      <c r="P133" s="5"/>
      <c r="Q133" s="5"/>
      <c r="R133" s="5"/>
      <c r="S133" s="5"/>
      <c r="T133" s="5"/>
    </row>
    <row r="134" spans="1:20" ht="12.75" customHeight="1">
      <c r="A134" s="98"/>
      <c r="B134" s="98"/>
      <c r="C134" s="252"/>
      <c r="D134" s="98"/>
      <c r="E134" s="98"/>
      <c r="F134" s="98"/>
      <c r="G134" s="98"/>
      <c r="H134" s="98"/>
      <c r="I134" s="251"/>
      <c r="J134" s="98"/>
      <c r="K134" s="98"/>
      <c r="L134" s="98"/>
      <c r="M134" s="98"/>
      <c r="N134" s="98"/>
      <c r="O134" s="5"/>
      <c r="P134" s="5"/>
      <c r="Q134" s="5"/>
      <c r="R134" s="5"/>
      <c r="S134" s="5"/>
      <c r="T134" s="5"/>
    </row>
    <row r="135" spans="1:20" ht="12.75" customHeight="1">
      <c r="A135" s="98"/>
      <c r="B135" s="98"/>
      <c r="C135" s="252"/>
      <c r="D135" s="98"/>
      <c r="E135" s="98"/>
      <c r="F135" s="98"/>
      <c r="G135" s="98"/>
      <c r="H135" s="98"/>
      <c r="I135" s="251"/>
      <c r="J135" s="98"/>
      <c r="K135" s="98"/>
      <c r="L135" s="98"/>
      <c r="M135" s="98"/>
      <c r="N135" s="98"/>
      <c r="O135" s="5"/>
      <c r="P135" s="5"/>
      <c r="Q135" s="5"/>
      <c r="R135" s="5"/>
      <c r="S135" s="5"/>
      <c r="T135" s="5"/>
    </row>
    <row r="136" spans="1:20" ht="12.75" customHeight="1">
      <c r="A136" s="98"/>
      <c r="B136" s="98"/>
      <c r="C136" s="252"/>
      <c r="D136" s="98"/>
      <c r="E136" s="98"/>
      <c r="F136" s="98"/>
      <c r="G136" s="98"/>
      <c r="H136" s="98"/>
      <c r="I136" s="251"/>
      <c r="J136" s="98"/>
      <c r="K136" s="98"/>
      <c r="L136" s="98"/>
      <c r="M136" s="98"/>
      <c r="N136" s="98"/>
      <c r="O136" s="5"/>
      <c r="P136" s="5"/>
      <c r="Q136" s="5"/>
      <c r="R136" s="5"/>
      <c r="S136" s="5"/>
      <c r="T136" s="5"/>
    </row>
    <row r="137" spans="1:20" ht="12.75" customHeight="1">
      <c r="A137" s="98"/>
      <c r="B137" s="98"/>
      <c r="C137" s="252"/>
      <c r="D137" s="98"/>
      <c r="E137" s="98"/>
      <c r="F137" s="98"/>
      <c r="G137" s="98"/>
      <c r="H137" s="98"/>
      <c r="I137" s="251"/>
      <c r="J137" s="98"/>
      <c r="K137" s="98"/>
      <c r="L137" s="98"/>
      <c r="M137" s="98"/>
      <c r="N137" s="98"/>
      <c r="O137" s="5"/>
      <c r="P137" s="5"/>
      <c r="Q137" s="5"/>
      <c r="R137" s="5"/>
      <c r="S137" s="5"/>
      <c r="T137" s="5"/>
    </row>
    <row r="138" spans="1:20" ht="12.75" customHeight="1">
      <c r="A138" s="98"/>
      <c r="B138" s="98"/>
      <c r="C138" s="252"/>
      <c r="D138" s="98"/>
      <c r="E138" s="98"/>
      <c r="F138" s="98"/>
      <c r="G138" s="98"/>
      <c r="H138" s="98"/>
      <c r="I138" s="251"/>
      <c r="J138" s="98"/>
      <c r="K138" s="98"/>
      <c r="L138" s="98"/>
      <c r="M138" s="98"/>
      <c r="N138" s="98"/>
      <c r="O138" s="5"/>
      <c r="P138" s="5"/>
      <c r="Q138" s="5"/>
      <c r="R138" s="5"/>
      <c r="S138" s="5"/>
      <c r="T138" s="5"/>
    </row>
    <row r="139" spans="1:20" ht="12.75" customHeight="1">
      <c r="A139" s="98"/>
      <c r="B139" s="98"/>
      <c r="C139" s="252"/>
      <c r="D139" s="98"/>
      <c r="E139" s="98"/>
      <c r="F139" s="98"/>
      <c r="G139" s="98"/>
      <c r="H139" s="98"/>
      <c r="I139" s="251"/>
      <c r="J139" s="98"/>
      <c r="K139" s="98"/>
      <c r="L139" s="98"/>
      <c r="M139" s="98"/>
      <c r="N139" s="98"/>
      <c r="O139" s="5"/>
      <c r="P139" s="5"/>
      <c r="Q139" s="5"/>
      <c r="R139" s="5"/>
      <c r="S139" s="5"/>
      <c r="T139" s="5"/>
    </row>
    <row r="140" spans="1:20" ht="12.75" customHeight="1">
      <c r="A140" s="98"/>
      <c r="B140" s="98"/>
      <c r="C140" s="252"/>
      <c r="D140" s="98"/>
      <c r="E140" s="98"/>
      <c r="F140" s="98"/>
      <c r="G140" s="98"/>
      <c r="H140" s="98"/>
      <c r="I140" s="251"/>
      <c r="J140" s="98"/>
      <c r="K140" s="98"/>
      <c r="L140" s="98"/>
      <c r="M140" s="98"/>
      <c r="N140" s="98"/>
      <c r="O140" s="5"/>
      <c r="P140" s="5"/>
      <c r="Q140" s="5"/>
      <c r="R140" s="5"/>
      <c r="S140" s="5"/>
      <c r="T140" s="5"/>
    </row>
    <row r="141" spans="1:20" ht="12.75" customHeight="1">
      <c r="A141" s="98"/>
      <c r="B141" s="98"/>
      <c r="C141" s="252"/>
      <c r="D141" s="98"/>
      <c r="E141" s="98"/>
      <c r="F141" s="98"/>
      <c r="G141" s="98"/>
      <c r="H141" s="98"/>
      <c r="I141" s="251"/>
      <c r="J141" s="98"/>
      <c r="K141" s="98"/>
      <c r="L141" s="98"/>
      <c r="M141" s="98"/>
      <c r="N141" s="98"/>
      <c r="O141" s="5"/>
      <c r="P141" s="5"/>
      <c r="Q141" s="5"/>
      <c r="R141" s="5"/>
      <c r="S141" s="5"/>
      <c r="T141" s="5"/>
    </row>
    <row r="142" spans="1:20" ht="12.75" customHeight="1">
      <c r="A142" s="98"/>
      <c r="B142" s="98"/>
      <c r="C142" s="252"/>
      <c r="D142" s="98"/>
      <c r="E142" s="98"/>
      <c r="F142" s="98"/>
      <c r="G142" s="98"/>
      <c r="H142" s="98"/>
      <c r="I142" s="251"/>
      <c r="J142" s="98"/>
      <c r="K142" s="98"/>
      <c r="L142" s="98"/>
      <c r="M142" s="98"/>
      <c r="N142" s="98"/>
      <c r="O142" s="5"/>
      <c r="P142" s="5"/>
      <c r="Q142" s="5"/>
      <c r="R142" s="5"/>
      <c r="S142" s="5"/>
      <c r="T142" s="5"/>
    </row>
    <row r="143" spans="1:20" ht="12.75" customHeight="1">
      <c r="A143" s="98"/>
      <c r="B143" s="98"/>
      <c r="C143" s="252"/>
      <c r="D143" s="98"/>
      <c r="E143" s="98"/>
      <c r="F143" s="98"/>
      <c r="G143" s="98"/>
      <c r="H143" s="98"/>
      <c r="I143" s="251"/>
      <c r="J143" s="98"/>
      <c r="K143" s="98"/>
      <c r="L143" s="98"/>
      <c r="M143" s="98"/>
      <c r="N143" s="98"/>
      <c r="O143" s="5"/>
      <c r="P143" s="5"/>
      <c r="Q143" s="5"/>
      <c r="R143" s="5"/>
      <c r="S143" s="5"/>
      <c r="T143" s="5"/>
    </row>
    <row r="144" spans="1:20" ht="12.75" customHeight="1">
      <c r="A144" s="98"/>
      <c r="B144" s="98"/>
      <c r="C144" s="252"/>
      <c r="D144" s="98"/>
      <c r="E144" s="98"/>
      <c r="F144" s="98"/>
      <c r="G144" s="98"/>
      <c r="H144" s="98"/>
      <c r="I144" s="251"/>
      <c r="J144" s="98"/>
      <c r="K144" s="98"/>
      <c r="L144" s="98"/>
      <c r="M144" s="98"/>
      <c r="N144" s="98"/>
      <c r="O144" s="5"/>
      <c r="P144" s="5"/>
      <c r="Q144" s="5"/>
      <c r="R144" s="5"/>
      <c r="S144" s="5"/>
      <c r="T144" s="5"/>
    </row>
    <row r="145" spans="1:20" ht="12.75" customHeight="1">
      <c r="A145" s="98"/>
      <c r="B145" s="98"/>
      <c r="C145" s="252"/>
      <c r="D145" s="98"/>
      <c r="E145" s="98"/>
      <c r="F145" s="98"/>
      <c r="G145" s="98"/>
      <c r="H145" s="98"/>
      <c r="I145" s="251"/>
      <c r="J145" s="98"/>
      <c r="K145" s="98"/>
      <c r="L145" s="98"/>
      <c r="M145" s="98"/>
      <c r="N145" s="98"/>
      <c r="O145" s="5"/>
      <c r="P145" s="5"/>
      <c r="Q145" s="5"/>
      <c r="R145" s="5"/>
      <c r="S145" s="5"/>
      <c r="T145" s="5"/>
    </row>
    <row r="146" spans="1:20" ht="12.75" customHeight="1">
      <c r="A146" s="98"/>
      <c r="B146" s="98"/>
      <c r="C146" s="252"/>
      <c r="D146" s="98"/>
      <c r="E146" s="98"/>
      <c r="F146" s="98"/>
      <c r="G146" s="98"/>
      <c r="H146" s="98"/>
      <c r="I146" s="251"/>
      <c r="J146" s="98"/>
      <c r="K146" s="98"/>
      <c r="L146" s="98"/>
      <c r="M146" s="98"/>
      <c r="N146" s="98"/>
      <c r="O146" s="5"/>
      <c r="P146" s="5"/>
      <c r="Q146" s="5"/>
      <c r="R146" s="5"/>
      <c r="S146" s="5"/>
      <c r="T146" s="5"/>
    </row>
    <row r="147" spans="1:20" ht="12.75" customHeight="1">
      <c r="A147" s="98"/>
      <c r="B147" s="98"/>
      <c r="C147" s="252"/>
      <c r="D147" s="98"/>
      <c r="E147" s="98"/>
      <c r="F147" s="98"/>
      <c r="G147" s="98"/>
      <c r="H147" s="98"/>
      <c r="I147" s="251"/>
      <c r="J147" s="98"/>
      <c r="K147" s="98"/>
      <c r="L147" s="98"/>
      <c r="M147" s="98"/>
      <c r="N147" s="98"/>
      <c r="O147" s="5"/>
      <c r="P147" s="5"/>
      <c r="Q147" s="5"/>
      <c r="R147" s="5"/>
      <c r="S147" s="5"/>
      <c r="T147" s="5"/>
    </row>
    <row r="148" spans="1:20" ht="12.75" customHeight="1">
      <c r="A148" s="98"/>
      <c r="B148" s="98"/>
      <c r="C148" s="252"/>
      <c r="D148" s="98"/>
      <c r="E148" s="98"/>
      <c r="F148" s="98"/>
      <c r="G148" s="98"/>
      <c r="H148" s="98"/>
      <c r="I148" s="251"/>
      <c r="J148" s="98"/>
      <c r="K148" s="98"/>
      <c r="L148" s="98"/>
      <c r="M148" s="98"/>
      <c r="N148" s="98"/>
      <c r="O148" s="5"/>
      <c r="P148" s="5"/>
      <c r="Q148" s="5"/>
      <c r="R148" s="5"/>
      <c r="S148" s="5"/>
      <c r="T148" s="5"/>
    </row>
    <row r="149" spans="1:20" ht="12.75" customHeight="1">
      <c r="A149" s="98"/>
      <c r="B149" s="98"/>
      <c r="C149" s="252"/>
      <c r="D149" s="98"/>
      <c r="E149" s="98"/>
      <c r="F149" s="98"/>
      <c r="G149" s="98"/>
      <c r="H149" s="98"/>
      <c r="I149" s="251"/>
      <c r="J149" s="98"/>
      <c r="K149" s="98"/>
      <c r="L149" s="98"/>
      <c r="M149" s="98"/>
      <c r="N149" s="98"/>
      <c r="O149" s="5"/>
      <c r="P149" s="5"/>
      <c r="Q149" s="5"/>
      <c r="R149" s="5"/>
      <c r="S149" s="5"/>
      <c r="T149" s="5"/>
    </row>
    <row r="150" spans="1:20" ht="12.75" customHeight="1">
      <c r="A150" s="98"/>
      <c r="B150" s="98"/>
      <c r="C150" s="252"/>
      <c r="D150" s="98"/>
      <c r="E150" s="98"/>
      <c r="F150" s="98"/>
      <c r="G150" s="98"/>
      <c r="H150" s="98"/>
      <c r="I150" s="251"/>
      <c r="J150" s="98"/>
      <c r="K150" s="98"/>
      <c r="L150" s="98"/>
      <c r="M150" s="98"/>
      <c r="N150" s="98"/>
      <c r="O150" s="5"/>
      <c r="P150" s="5"/>
      <c r="Q150" s="5"/>
      <c r="R150" s="5"/>
      <c r="S150" s="5"/>
      <c r="T150" s="5"/>
    </row>
    <row r="151" spans="1:20" ht="12.75" customHeight="1">
      <c r="A151" s="98"/>
      <c r="B151" s="98"/>
      <c r="C151" s="252"/>
      <c r="D151" s="98"/>
      <c r="E151" s="98"/>
      <c r="F151" s="98"/>
      <c r="G151" s="98"/>
      <c r="H151" s="98"/>
      <c r="I151" s="251"/>
      <c r="J151" s="98"/>
      <c r="K151" s="98"/>
      <c r="L151" s="98"/>
      <c r="M151" s="98"/>
      <c r="N151" s="98"/>
      <c r="O151" s="5"/>
      <c r="P151" s="5"/>
      <c r="Q151" s="5"/>
      <c r="R151" s="5"/>
      <c r="S151" s="5"/>
      <c r="T151" s="5"/>
    </row>
    <row r="152" spans="1:20" ht="12.75" customHeight="1">
      <c r="A152" s="98"/>
      <c r="B152" s="98"/>
      <c r="C152" s="252"/>
      <c r="D152" s="98"/>
      <c r="E152" s="98"/>
      <c r="F152" s="98"/>
      <c r="G152" s="98"/>
      <c r="H152" s="98"/>
      <c r="I152" s="251"/>
      <c r="J152" s="98"/>
      <c r="K152" s="98"/>
      <c r="L152" s="98"/>
      <c r="M152" s="98"/>
      <c r="N152" s="98"/>
      <c r="O152" s="5"/>
      <c r="P152" s="5"/>
      <c r="Q152" s="5"/>
      <c r="R152" s="5"/>
      <c r="S152" s="5"/>
      <c r="T152" s="5"/>
    </row>
    <row r="153" spans="1:20" ht="12.75" customHeight="1">
      <c r="A153" s="98"/>
      <c r="B153" s="98"/>
      <c r="C153" s="252"/>
      <c r="D153" s="98"/>
      <c r="E153" s="98"/>
      <c r="F153" s="98"/>
      <c r="G153" s="98"/>
      <c r="H153" s="98"/>
      <c r="I153" s="251"/>
      <c r="J153" s="98"/>
      <c r="K153" s="98"/>
      <c r="L153" s="98"/>
      <c r="M153" s="98"/>
      <c r="N153" s="98"/>
      <c r="O153" s="5"/>
      <c r="P153" s="5"/>
      <c r="Q153" s="5"/>
      <c r="R153" s="5"/>
      <c r="S153" s="5"/>
      <c r="T153" s="5"/>
    </row>
    <row r="154" spans="1:20" ht="12.75" customHeight="1">
      <c r="A154" s="98"/>
      <c r="B154" s="98"/>
      <c r="C154" s="252"/>
      <c r="D154" s="98"/>
      <c r="E154" s="98"/>
      <c r="F154" s="98"/>
      <c r="G154" s="98"/>
      <c r="H154" s="98"/>
      <c r="I154" s="251"/>
      <c r="J154" s="98"/>
      <c r="K154" s="98"/>
      <c r="L154" s="98"/>
      <c r="M154" s="98"/>
      <c r="N154" s="98"/>
      <c r="O154" s="5"/>
      <c r="P154" s="5"/>
      <c r="Q154" s="5"/>
      <c r="R154" s="5"/>
      <c r="S154" s="5"/>
      <c r="T154" s="5"/>
    </row>
    <row r="155" spans="1:20" ht="12.75" customHeight="1">
      <c r="A155" s="98"/>
      <c r="B155" s="98"/>
      <c r="C155" s="252"/>
      <c r="D155" s="98"/>
      <c r="E155" s="98"/>
      <c r="F155" s="98"/>
      <c r="G155" s="98"/>
      <c r="H155" s="98"/>
      <c r="I155" s="251"/>
      <c r="J155" s="98"/>
      <c r="K155" s="98"/>
      <c r="L155" s="98"/>
      <c r="M155" s="98"/>
      <c r="N155" s="98"/>
      <c r="O155" s="5"/>
      <c r="P155" s="5"/>
      <c r="Q155" s="5"/>
      <c r="R155" s="5"/>
      <c r="S155" s="5"/>
      <c r="T155" s="5"/>
    </row>
    <row r="156" spans="1:20" ht="12.75" customHeight="1">
      <c r="A156" s="98"/>
      <c r="B156" s="98"/>
      <c r="C156" s="252"/>
      <c r="D156" s="98"/>
      <c r="E156" s="98"/>
      <c r="F156" s="98"/>
      <c r="G156" s="98"/>
      <c r="H156" s="98"/>
      <c r="I156" s="251"/>
      <c r="J156" s="98"/>
      <c r="K156" s="98"/>
      <c r="L156" s="98"/>
      <c r="M156" s="98"/>
      <c r="N156" s="98"/>
      <c r="O156" s="5"/>
      <c r="P156" s="5"/>
      <c r="Q156" s="5"/>
      <c r="R156" s="5"/>
      <c r="S156" s="5"/>
      <c r="T156" s="5"/>
    </row>
    <row r="157" spans="1:20" ht="12.75" customHeight="1">
      <c r="A157" s="98"/>
      <c r="B157" s="98"/>
      <c r="C157" s="252"/>
      <c r="D157" s="98"/>
      <c r="E157" s="98"/>
      <c r="F157" s="98"/>
      <c r="G157" s="98"/>
      <c r="H157" s="98"/>
      <c r="I157" s="251"/>
      <c r="J157" s="98"/>
      <c r="K157" s="98"/>
      <c r="L157" s="98"/>
      <c r="M157" s="98"/>
      <c r="N157" s="98"/>
      <c r="O157" s="5"/>
      <c r="P157" s="5"/>
      <c r="Q157" s="5"/>
      <c r="R157" s="5"/>
      <c r="S157" s="5"/>
      <c r="T157" s="5"/>
    </row>
    <row r="158" spans="1:20" ht="12.75" customHeight="1">
      <c r="A158" s="98"/>
      <c r="B158" s="98"/>
      <c r="C158" s="252"/>
      <c r="D158" s="98"/>
      <c r="E158" s="98"/>
      <c r="F158" s="98"/>
      <c r="G158" s="98"/>
      <c r="H158" s="98"/>
      <c r="I158" s="251"/>
      <c r="J158" s="98"/>
      <c r="K158" s="98"/>
      <c r="L158" s="98"/>
      <c r="M158" s="98"/>
      <c r="N158" s="98"/>
      <c r="O158" s="5"/>
      <c r="P158" s="5"/>
      <c r="Q158" s="5"/>
      <c r="R158" s="5"/>
      <c r="S158" s="5"/>
      <c r="T158" s="5"/>
    </row>
    <row r="159" spans="1:20" ht="12.75" customHeight="1">
      <c r="A159" s="98"/>
      <c r="B159" s="98"/>
      <c r="C159" s="252"/>
      <c r="D159" s="98"/>
      <c r="E159" s="98"/>
      <c r="F159" s="98"/>
      <c r="G159" s="98"/>
      <c r="H159" s="98"/>
      <c r="I159" s="251"/>
      <c r="J159" s="98"/>
      <c r="K159" s="98"/>
      <c r="L159" s="98"/>
      <c r="M159" s="98"/>
      <c r="N159" s="98"/>
      <c r="O159" s="5"/>
      <c r="P159" s="5"/>
      <c r="Q159" s="5"/>
      <c r="R159" s="5"/>
      <c r="S159" s="5"/>
      <c r="T159" s="5"/>
    </row>
    <row r="160" spans="1:20" ht="12.75" customHeight="1">
      <c r="A160" s="98"/>
      <c r="B160" s="98"/>
      <c r="C160" s="252"/>
      <c r="D160" s="98"/>
      <c r="E160" s="98"/>
      <c r="F160" s="98"/>
      <c r="G160" s="98"/>
      <c r="H160" s="98"/>
      <c r="I160" s="251"/>
      <c r="J160" s="98"/>
      <c r="K160" s="98"/>
      <c r="L160" s="98"/>
      <c r="M160" s="98"/>
      <c r="N160" s="98"/>
      <c r="O160" s="5"/>
      <c r="P160" s="5"/>
      <c r="Q160" s="5"/>
      <c r="R160" s="5"/>
      <c r="S160" s="5"/>
      <c r="T160" s="5"/>
    </row>
    <row r="161" spans="1:20" ht="12.75" customHeight="1">
      <c r="A161" s="98"/>
      <c r="B161" s="98"/>
      <c r="C161" s="252"/>
      <c r="D161" s="98"/>
      <c r="E161" s="98"/>
      <c r="F161" s="98"/>
      <c r="G161" s="98"/>
      <c r="H161" s="98"/>
      <c r="I161" s="251"/>
      <c r="J161" s="98"/>
      <c r="K161" s="98"/>
      <c r="L161" s="98"/>
      <c r="M161" s="98"/>
      <c r="N161" s="98"/>
      <c r="O161" s="5"/>
      <c r="P161" s="5"/>
      <c r="Q161" s="5"/>
      <c r="R161" s="5"/>
      <c r="S161" s="5"/>
      <c r="T161" s="5"/>
    </row>
    <row r="162" spans="1:20" ht="12.75" customHeight="1">
      <c r="A162" s="98"/>
      <c r="B162" s="98"/>
      <c r="C162" s="252"/>
      <c r="D162" s="98"/>
      <c r="E162" s="98"/>
      <c r="F162" s="98"/>
      <c r="G162" s="98"/>
      <c r="H162" s="98"/>
      <c r="I162" s="251"/>
      <c r="J162" s="98"/>
      <c r="K162" s="98"/>
      <c r="L162" s="98"/>
      <c r="M162" s="98"/>
      <c r="N162" s="98"/>
      <c r="O162" s="5"/>
      <c r="P162" s="5"/>
      <c r="Q162" s="5"/>
      <c r="R162" s="5"/>
      <c r="S162" s="5"/>
      <c r="T162" s="5"/>
    </row>
    <row r="163" spans="1:20" ht="12.75" customHeight="1">
      <c r="A163" s="98"/>
      <c r="B163" s="98"/>
      <c r="C163" s="252"/>
      <c r="D163" s="98"/>
      <c r="E163" s="98"/>
      <c r="F163" s="98"/>
      <c r="G163" s="98"/>
      <c r="H163" s="98"/>
      <c r="I163" s="251"/>
      <c r="J163" s="98"/>
      <c r="K163" s="98"/>
      <c r="L163" s="98"/>
      <c r="M163" s="98"/>
      <c r="N163" s="98"/>
      <c r="O163" s="5"/>
      <c r="P163" s="5"/>
      <c r="Q163" s="5"/>
      <c r="R163" s="5"/>
      <c r="S163" s="5"/>
      <c r="T163" s="5"/>
    </row>
    <row r="164" spans="1:20" ht="12.75" customHeight="1">
      <c r="A164" s="98"/>
      <c r="B164" s="98"/>
      <c r="C164" s="252"/>
      <c r="D164" s="98"/>
      <c r="E164" s="98"/>
      <c r="F164" s="98"/>
      <c r="G164" s="98"/>
      <c r="H164" s="98"/>
      <c r="I164" s="251"/>
      <c r="J164" s="98"/>
      <c r="K164" s="98"/>
      <c r="L164" s="98"/>
      <c r="M164" s="98"/>
      <c r="N164" s="98"/>
      <c r="O164" s="5"/>
      <c r="P164" s="5"/>
      <c r="Q164" s="5"/>
      <c r="R164" s="5"/>
      <c r="S164" s="5"/>
      <c r="T164" s="5"/>
    </row>
    <row r="165" spans="1:20" ht="12.75" customHeight="1">
      <c r="A165" s="98"/>
      <c r="B165" s="98"/>
      <c r="C165" s="252"/>
      <c r="D165" s="98"/>
      <c r="E165" s="98"/>
      <c r="F165" s="98"/>
      <c r="G165" s="98"/>
      <c r="H165" s="98"/>
      <c r="I165" s="251"/>
      <c r="J165" s="98"/>
      <c r="K165" s="98"/>
      <c r="L165" s="98"/>
      <c r="M165" s="98"/>
      <c r="N165" s="98"/>
      <c r="O165" s="5"/>
      <c r="P165" s="5"/>
      <c r="Q165" s="5"/>
      <c r="R165" s="5"/>
      <c r="S165" s="5"/>
      <c r="T165" s="5"/>
    </row>
    <row r="166" spans="1:20" ht="12.75" customHeight="1">
      <c r="A166" s="98"/>
      <c r="B166" s="98"/>
      <c r="C166" s="252"/>
      <c r="D166" s="98"/>
      <c r="E166" s="98"/>
      <c r="F166" s="98"/>
      <c r="G166" s="98"/>
      <c r="H166" s="98"/>
      <c r="I166" s="251"/>
      <c r="J166" s="98"/>
      <c r="K166" s="98"/>
      <c r="L166" s="98"/>
      <c r="M166" s="98"/>
      <c r="N166" s="98"/>
      <c r="O166" s="5"/>
      <c r="P166" s="5"/>
      <c r="Q166" s="5"/>
      <c r="R166" s="5"/>
      <c r="S166" s="5"/>
      <c r="T166" s="5"/>
    </row>
    <row r="167" spans="1:20" ht="12.75" customHeight="1">
      <c r="A167" s="98"/>
      <c r="B167" s="98"/>
      <c r="C167" s="252"/>
      <c r="D167" s="98"/>
      <c r="E167" s="98"/>
      <c r="F167" s="98"/>
      <c r="G167" s="98"/>
      <c r="H167" s="98"/>
      <c r="I167" s="251"/>
      <c r="J167" s="98"/>
      <c r="K167" s="98"/>
      <c r="L167" s="98"/>
      <c r="M167" s="98"/>
      <c r="N167" s="98"/>
      <c r="O167" s="5"/>
      <c r="P167" s="5"/>
      <c r="Q167" s="5"/>
      <c r="R167" s="5"/>
      <c r="S167" s="5"/>
      <c r="T167" s="5"/>
    </row>
    <row r="168" spans="1:20" ht="12.75" customHeight="1">
      <c r="A168" s="98"/>
      <c r="B168" s="98"/>
      <c r="C168" s="252"/>
      <c r="D168" s="98"/>
      <c r="E168" s="98"/>
      <c r="F168" s="98"/>
      <c r="G168" s="98"/>
      <c r="H168" s="98"/>
      <c r="I168" s="251"/>
      <c r="J168" s="98"/>
      <c r="K168" s="98"/>
      <c r="L168" s="98"/>
      <c r="M168" s="98"/>
      <c r="N168" s="98"/>
      <c r="O168" s="5"/>
      <c r="P168" s="5"/>
      <c r="Q168" s="5"/>
      <c r="R168" s="5"/>
      <c r="S168" s="5"/>
      <c r="T168" s="5"/>
    </row>
    <row r="169" spans="1:20" ht="12.75" customHeight="1">
      <c r="A169" s="98"/>
      <c r="B169" s="98"/>
      <c r="C169" s="252"/>
      <c r="D169" s="98"/>
      <c r="E169" s="98"/>
      <c r="F169" s="98"/>
      <c r="G169" s="98"/>
      <c r="H169" s="98"/>
      <c r="I169" s="251"/>
      <c r="J169" s="98"/>
      <c r="K169" s="98"/>
      <c r="L169" s="98"/>
      <c r="M169" s="98"/>
      <c r="N169" s="98"/>
      <c r="O169" s="5"/>
      <c r="P169" s="5"/>
      <c r="Q169" s="5"/>
      <c r="R169" s="5"/>
      <c r="S169" s="5"/>
      <c r="T169" s="5"/>
    </row>
    <row r="170" spans="1:20" ht="12.75" customHeight="1">
      <c r="A170" s="98"/>
      <c r="B170" s="98"/>
      <c r="C170" s="252"/>
      <c r="D170" s="98"/>
      <c r="E170" s="98"/>
      <c r="F170" s="98"/>
      <c r="G170" s="98"/>
      <c r="H170" s="98"/>
      <c r="I170" s="251"/>
      <c r="J170" s="98"/>
      <c r="K170" s="98"/>
      <c r="L170" s="98"/>
      <c r="M170" s="98"/>
      <c r="N170" s="98"/>
      <c r="O170" s="5"/>
      <c r="P170" s="5"/>
      <c r="Q170" s="5"/>
      <c r="R170" s="5"/>
      <c r="S170" s="5"/>
      <c r="T170" s="5"/>
    </row>
    <row r="171" spans="1:20" ht="12.75" customHeight="1">
      <c r="A171" s="98"/>
      <c r="B171" s="98"/>
      <c r="C171" s="252"/>
      <c r="D171" s="98"/>
      <c r="E171" s="98"/>
      <c r="F171" s="98"/>
      <c r="G171" s="98"/>
      <c r="H171" s="98"/>
      <c r="I171" s="251"/>
      <c r="J171" s="98"/>
      <c r="K171" s="98"/>
      <c r="L171" s="98"/>
      <c r="M171" s="98"/>
      <c r="N171" s="98"/>
      <c r="O171" s="5"/>
      <c r="P171" s="5"/>
      <c r="Q171" s="5"/>
      <c r="R171" s="5"/>
      <c r="S171" s="5"/>
      <c r="T171" s="5"/>
    </row>
    <row r="172" spans="1:20" ht="12.75" customHeight="1">
      <c r="A172" s="98"/>
      <c r="B172" s="98"/>
      <c r="C172" s="252"/>
      <c r="D172" s="98"/>
      <c r="E172" s="98"/>
      <c r="F172" s="98"/>
      <c r="G172" s="98"/>
      <c r="H172" s="98"/>
      <c r="I172" s="251"/>
      <c r="J172" s="98"/>
      <c r="K172" s="98"/>
      <c r="L172" s="98"/>
      <c r="M172" s="98"/>
      <c r="N172" s="98"/>
      <c r="O172" s="5"/>
      <c r="P172" s="5"/>
      <c r="Q172" s="5"/>
      <c r="R172" s="5"/>
      <c r="S172" s="5"/>
      <c r="T172" s="5"/>
    </row>
    <row r="173" spans="1:20" ht="12.75" customHeight="1">
      <c r="A173" s="98"/>
      <c r="B173" s="98"/>
      <c r="C173" s="252"/>
      <c r="D173" s="98"/>
      <c r="E173" s="98"/>
      <c r="F173" s="98"/>
      <c r="G173" s="98"/>
      <c r="H173" s="98"/>
      <c r="I173" s="251"/>
      <c r="J173" s="98"/>
      <c r="K173" s="98"/>
      <c r="L173" s="98"/>
      <c r="M173" s="98"/>
      <c r="N173" s="98"/>
      <c r="O173" s="5"/>
      <c r="P173" s="5"/>
      <c r="Q173" s="5"/>
      <c r="R173" s="5"/>
      <c r="S173" s="5"/>
      <c r="T173" s="5"/>
    </row>
    <row r="174" spans="1:20" ht="12.75" customHeight="1">
      <c r="A174" s="98"/>
      <c r="B174" s="98"/>
      <c r="C174" s="252"/>
      <c r="D174" s="98"/>
      <c r="E174" s="98"/>
      <c r="F174" s="98"/>
      <c r="G174" s="98"/>
      <c r="H174" s="98"/>
      <c r="I174" s="251"/>
      <c r="J174" s="98"/>
      <c r="K174" s="98"/>
      <c r="L174" s="98"/>
      <c r="M174" s="98"/>
      <c r="N174" s="98"/>
      <c r="O174" s="5"/>
      <c r="P174" s="5"/>
      <c r="Q174" s="5"/>
      <c r="R174" s="5"/>
      <c r="S174" s="5"/>
      <c r="T174" s="5"/>
    </row>
    <row r="175" spans="1:20" ht="12.75" customHeight="1">
      <c r="A175" s="98"/>
      <c r="B175" s="98"/>
      <c r="C175" s="252"/>
      <c r="D175" s="98"/>
      <c r="E175" s="98"/>
      <c r="F175" s="98"/>
      <c r="G175" s="98"/>
      <c r="H175" s="98"/>
      <c r="I175" s="251"/>
      <c r="J175" s="98"/>
      <c r="K175" s="98"/>
      <c r="L175" s="98"/>
      <c r="M175" s="98"/>
      <c r="N175" s="98"/>
      <c r="O175" s="5"/>
      <c r="P175" s="5"/>
      <c r="Q175" s="5"/>
      <c r="R175" s="5"/>
      <c r="S175" s="5"/>
      <c r="T175" s="5"/>
    </row>
    <row r="176" spans="1:20" ht="12.75" customHeight="1">
      <c r="A176" s="98"/>
      <c r="B176" s="98"/>
      <c r="C176" s="252"/>
      <c r="D176" s="98"/>
      <c r="E176" s="98"/>
      <c r="F176" s="98"/>
      <c r="G176" s="98"/>
      <c r="H176" s="98"/>
      <c r="I176" s="251"/>
      <c r="J176" s="98"/>
      <c r="K176" s="98"/>
      <c r="L176" s="98"/>
      <c r="M176" s="98"/>
      <c r="N176" s="98"/>
      <c r="O176" s="5"/>
      <c r="P176" s="5"/>
      <c r="Q176" s="5"/>
      <c r="R176" s="5"/>
      <c r="S176" s="5"/>
      <c r="T176" s="5"/>
    </row>
    <row r="177" spans="1:20" ht="12.75" customHeight="1">
      <c r="A177" s="98"/>
      <c r="B177" s="98"/>
      <c r="C177" s="252"/>
      <c r="D177" s="98"/>
      <c r="E177" s="98"/>
      <c r="F177" s="98"/>
      <c r="G177" s="98"/>
      <c r="H177" s="98"/>
      <c r="I177" s="251"/>
      <c r="J177" s="98"/>
      <c r="K177" s="98"/>
      <c r="L177" s="98"/>
      <c r="M177" s="98"/>
      <c r="N177" s="98"/>
      <c r="O177" s="5"/>
      <c r="P177" s="5"/>
      <c r="Q177" s="5"/>
      <c r="R177" s="5"/>
      <c r="S177" s="5"/>
      <c r="T177" s="5"/>
    </row>
    <row r="178" spans="1:20" ht="12.75" customHeight="1">
      <c r="A178" s="98"/>
      <c r="B178" s="98"/>
      <c r="C178" s="252"/>
      <c r="D178" s="98"/>
      <c r="E178" s="98"/>
      <c r="F178" s="98"/>
      <c r="G178" s="98"/>
      <c r="H178" s="98"/>
      <c r="I178" s="251"/>
      <c r="J178" s="98"/>
      <c r="K178" s="98"/>
      <c r="L178" s="98"/>
      <c r="M178" s="98"/>
      <c r="N178" s="98"/>
      <c r="O178" s="5"/>
      <c r="P178" s="5"/>
      <c r="Q178" s="5"/>
      <c r="R178" s="5"/>
      <c r="S178" s="5"/>
      <c r="T178" s="5"/>
    </row>
    <row r="179" spans="1:20" ht="12.75" customHeight="1">
      <c r="A179" s="98"/>
      <c r="B179" s="98"/>
      <c r="C179" s="252"/>
      <c r="D179" s="98"/>
      <c r="E179" s="98"/>
      <c r="F179" s="98"/>
      <c r="G179" s="98"/>
      <c r="H179" s="98"/>
      <c r="I179" s="251"/>
      <c r="J179" s="98"/>
      <c r="K179" s="98"/>
      <c r="L179" s="98"/>
      <c r="M179" s="98"/>
      <c r="N179" s="98"/>
      <c r="O179" s="5"/>
      <c r="P179" s="5"/>
      <c r="Q179" s="5"/>
      <c r="R179" s="5"/>
      <c r="S179" s="5"/>
      <c r="T179" s="5"/>
    </row>
    <row r="180" spans="1:20" ht="12.75" customHeight="1">
      <c r="A180" s="98"/>
      <c r="B180" s="98"/>
      <c r="C180" s="252"/>
      <c r="D180" s="98"/>
      <c r="E180" s="98"/>
      <c r="F180" s="98"/>
      <c r="G180" s="98"/>
      <c r="H180" s="98"/>
      <c r="I180" s="251"/>
      <c r="J180" s="98"/>
      <c r="K180" s="98"/>
      <c r="L180" s="98"/>
      <c r="M180" s="98"/>
      <c r="N180" s="98"/>
      <c r="O180" s="5"/>
      <c r="P180" s="5"/>
      <c r="Q180" s="5"/>
      <c r="R180" s="5"/>
      <c r="S180" s="5"/>
      <c r="T180" s="5"/>
    </row>
    <row r="181" spans="1:20" ht="12.75" customHeight="1">
      <c r="A181" s="98"/>
      <c r="B181" s="98"/>
      <c r="C181" s="252"/>
      <c r="D181" s="98"/>
      <c r="E181" s="98"/>
      <c r="F181" s="98"/>
      <c r="G181" s="98"/>
      <c r="H181" s="98"/>
      <c r="I181" s="251"/>
      <c r="J181" s="98"/>
      <c r="K181" s="98"/>
      <c r="L181" s="98"/>
      <c r="M181" s="98"/>
      <c r="N181" s="98"/>
      <c r="O181" s="5"/>
      <c r="P181" s="5"/>
      <c r="Q181" s="5"/>
      <c r="R181" s="5"/>
      <c r="S181" s="5"/>
      <c r="T181" s="5"/>
    </row>
    <row r="182" spans="1:20" ht="12.75" customHeight="1">
      <c r="A182" s="98"/>
      <c r="B182" s="98"/>
      <c r="C182" s="252"/>
      <c r="D182" s="98"/>
      <c r="E182" s="98"/>
      <c r="F182" s="98"/>
      <c r="G182" s="98"/>
      <c r="H182" s="98"/>
      <c r="I182" s="251"/>
      <c r="J182" s="98"/>
      <c r="K182" s="98"/>
      <c r="L182" s="98"/>
      <c r="M182" s="98"/>
      <c r="N182" s="98"/>
      <c r="O182" s="5"/>
      <c r="P182" s="5"/>
      <c r="Q182" s="5"/>
      <c r="R182" s="5"/>
      <c r="S182" s="5"/>
      <c r="T182" s="5"/>
    </row>
    <row r="183" spans="1:20" ht="12.75" customHeight="1">
      <c r="A183" s="98"/>
      <c r="B183" s="98"/>
      <c r="C183" s="252"/>
      <c r="D183" s="98"/>
      <c r="E183" s="98"/>
      <c r="F183" s="98"/>
      <c r="G183" s="98"/>
      <c r="H183" s="98"/>
      <c r="I183" s="251"/>
      <c r="J183" s="98"/>
      <c r="K183" s="98"/>
      <c r="L183" s="98"/>
      <c r="M183" s="98"/>
      <c r="N183" s="98"/>
      <c r="O183" s="5"/>
      <c r="P183" s="5"/>
      <c r="Q183" s="5"/>
      <c r="R183" s="5"/>
      <c r="S183" s="5"/>
      <c r="T183" s="5"/>
    </row>
    <row r="184" spans="1:20" ht="12.75" customHeight="1">
      <c r="A184" s="98"/>
      <c r="B184" s="98"/>
      <c r="C184" s="252"/>
      <c r="D184" s="98"/>
      <c r="E184" s="98"/>
      <c r="F184" s="98"/>
      <c r="G184" s="98"/>
      <c r="H184" s="98"/>
      <c r="I184" s="251"/>
      <c r="J184" s="98"/>
      <c r="K184" s="98"/>
      <c r="L184" s="98"/>
      <c r="M184" s="98"/>
      <c r="N184" s="98"/>
      <c r="O184" s="5"/>
      <c r="P184" s="5"/>
      <c r="Q184" s="5"/>
      <c r="R184" s="5"/>
      <c r="S184" s="5"/>
      <c r="T184" s="5"/>
    </row>
    <row r="185" spans="1:20" ht="12.75" customHeight="1">
      <c r="A185" s="98"/>
      <c r="B185" s="98"/>
      <c r="C185" s="252"/>
      <c r="D185" s="98"/>
      <c r="E185" s="98"/>
      <c r="F185" s="98"/>
      <c r="G185" s="98"/>
      <c r="H185" s="98"/>
      <c r="I185" s="251"/>
      <c r="J185" s="98"/>
      <c r="K185" s="98"/>
      <c r="L185" s="98"/>
      <c r="M185" s="98"/>
      <c r="N185" s="98"/>
      <c r="O185" s="5"/>
      <c r="P185" s="5"/>
      <c r="Q185" s="5"/>
      <c r="R185" s="5"/>
      <c r="S185" s="5"/>
      <c r="T185" s="5"/>
    </row>
    <row r="186" spans="1:20" ht="12.75" customHeight="1">
      <c r="A186" s="98"/>
      <c r="B186" s="98"/>
      <c r="C186" s="252"/>
      <c r="D186" s="98"/>
      <c r="E186" s="98"/>
      <c r="F186" s="98"/>
      <c r="G186" s="98"/>
      <c r="H186" s="98"/>
      <c r="I186" s="251"/>
      <c r="J186" s="98"/>
      <c r="K186" s="98"/>
      <c r="L186" s="98"/>
      <c r="M186" s="98"/>
      <c r="N186" s="98"/>
      <c r="O186" s="5"/>
      <c r="P186" s="5"/>
      <c r="Q186" s="5"/>
      <c r="R186" s="5"/>
      <c r="S186" s="5"/>
      <c r="T186" s="5"/>
    </row>
    <row r="187" spans="1:20" ht="12.75" customHeight="1">
      <c r="A187" s="98"/>
      <c r="B187" s="98"/>
      <c r="C187" s="252"/>
      <c r="D187" s="98"/>
      <c r="E187" s="98"/>
      <c r="F187" s="98"/>
      <c r="G187" s="98"/>
      <c r="H187" s="98"/>
      <c r="I187" s="251"/>
      <c r="J187" s="98"/>
      <c r="K187" s="98"/>
      <c r="L187" s="98"/>
      <c r="M187" s="98"/>
      <c r="N187" s="98"/>
      <c r="O187" s="5"/>
      <c r="P187" s="5"/>
      <c r="Q187" s="5"/>
      <c r="R187" s="5"/>
      <c r="S187" s="5"/>
      <c r="T187" s="5"/>
    </row>
    <row r="188" spans="1:20" ht="12.75" customHeight="1">
      <c r="A188" s="98"/>
      <c r="B188" s="98"/>
      <c r="C188" s="252"/>
      <c r="D188" s="98"/>
      <c r="E188" s="98"/>
      <c r="F188" s="98"/>
      <c r="G188" s="98"/>
      <c r="H188" s="98"/>
      <c r="I188" s="251"/>
      <c r="J188" s="98"/>
      <c r="K188" s="98"/>
      <c r="L188" s="98"/>
      <c r="M188" s="98"/>
      <c r="N188" s="98"/>
      <c r="O188" s="5"/>
      <c r="P188" s="5"/>
      <c r="Q188" s="5"/>
      <c r="R188" s="5"/>
      <c r="S188" s="5"/>
      <c r="T188" s="5"/>
    </row>
    <row r="189" spans="1:20" ht="12.75" customHeight="1">
      <c r="A189" s="98"/>
      <c r="B189" s="98"/>
      <c r="C189" s="252"/>
      <c r="D189" s="98"/>
      <c r="E189" s="98"/>
      <c r="F189" s="98"/>
      <c r="G189" s="98"/>
      <c r="H189" s="98"/>
      <c r="I189" s="251"/>
      <c r="J189" s="98"/>
      <c r="K189" s="98"/>
      <c r="L189" s="98"/>
      <c r="M189" s="98"/>
      <c r="N189" s="98"/>
      <c r="O189" s="5"/>
      <c r="P189" s="5"/>
      <c r="Q189" s="5"/>
      <c r="R189" s="5"/>
      <c r="S189" s="5"/>
      <c r="T189" s="5"/>
    </row>
    <row r="190" spans="1:20" ht="12.75" customHeight="1">
      <c r="A190" s="98"/>
      <c r="B190" s="98"/>
      <c r="C190" s="252"/>
      <c r="D190" s="98"/>
      <c r="E190" s="98"/>
      <c r="F190" s="98"/>
      <c r="G190" s="98"/>
      <c r="H190" s="98"/>
      <c r="I190" s="251"/>
      <c r="J190" s="98"/>
      <c r="K190" s="98"/>
      <c r="L190" s="98"/>
      <c r="M190" s="98"/>
      <c r="N190" s="98"/>
      <c r="O190" s="5"/>
      <c r="P190" s="5"/>
      <c r="Q190" s="5"/>
      <c r="R190" s="5"/>
      <c r="S190" s="5"/>
      <c r="T190" s="5"/>
    </row>
    <row r="191" spans="1:20" ht="12.75" customHeight="1">
      <c r="A191" s="98"/>
      <c r="B191" s="98"/>
      <c r="C191" s="252"/>
      <c r="D191" s="98"/>
      <c r="E191" s="98"/>
      <c r="F191" s="98"/>
      <c r="G191" s="98"/>
      <c r="H191" s="98"/>
      <c r="I191" s="251"/>
      <c r="J191" s="98"/>
      <c r="K191" s="98"/>
      <c r="L191" s="98"/>
      <c r="M191" s="98"/>
      <c r="N191" s="98"/>
      <c r="O191" s="5"/>
      <c r="P191" s="5"/>
      <c r="Q191" s="5"/>
      <c r="R191" s="5"/>
      <c r="S191" s="5"/>
      <c r="T191" s="5"/>
    </row>
    <row r="192" spans="1:20" ht="12.75" customHeight="1">
      <c r="A192" s="98"/>
      <c r="B192" s="98"/>
      <c r="C192" s="252"/>
      <c r="D192" s="98"/>
      <c r="E192" s="98"/>
      <c r="F192" s="98"/>
      <c r="G192" s="98"/>
      <c r="H192" s="98"/>
      <c r="I192" s="251"/>
      <c r="J192" s="98"/>
      <c r="K192" s="98"/>
      <c r="L192" s="98"/>
      <c r="M192" s="98"/>
      <c r="N192" s="98"/>
      <c r="O192" s="5"/>
      <c r="P192" s="5"/>
      <c r="Q192" s="5"/>
      <c r="R192" s="5"/>
      <c r="S192" s="5"/>
      <c r="T192" s="5"/>
    </row>
    <row r="193" spans="1:20" ht="12.75" customHeight="1">
      <c r="A193" s="98"/>
      <c r="B193" s="98"/>
      <c r="C193" s="252"/>
      <c r="D193" s="98"/>
      <c r="E193" s="98"/>
      <c r="F193" s="98"/>
      <c r="G193" s="98"/>
      <c r="H193" s="98"/>
      <c r="I193" s="251"/>
      <c r="J193" s="98"/>
      <c r="K193" s="98"/>
      <c r="L193" s="98"/>
      <c r="M193" s="98"/>
      <c r="N193" s="98"/>
      <c r="O193" s="5"/>
      <c r="P193" s="5"/>
      <c r="Q193" s="5"/>
      <c r="R193" s="5"/>
      <c r="S193" s="5"/>
      <c r="T193" s="5"/>
    </row>
    <row r="194" spans="1:20" ht="12.75" customHeight="1">
      <c r="A194" s="98"/>
      <c r="B194" s="98"/>
      <c r="C194" s="252"/>
      <c r="D194" s="98"/>
      <c r="E194" s="98"/>
      <c r="F194" s="98"/>
      <c r="G194" s="98"/>
      <c r="H194" s="98"/>
      <c r="I194" s="251"/>
      <c r="J194" s="98"/>
      <c r="K194" s="98"/>
      <c r="L194" s="98"/>
      <c r="M194" s="98"/>
      <c r="N194" s="98"/>
      <c r="O194" s="5"/>
      <c r="P194" s="5"/>
      <c r="Q194" s="5"/>
      <c r="R194" s="5"/>
      <c r="S194" s="5"/>
      <c r="T194" s="5"/>
    </row>
    <row r="195" spans="1:20" ht="12.75" customHeight="1">
      <c r="A195" s="98"/>
      <c r="B195" s="98"/>
      <c r="C195" s="252"/>
      <c r="D195" s="98"/>
      <c r="E195" s="98"/>
      <c r="F195" s="98"/>
      <c r="G195" s="98"/>
      <c r="H195" s="98"/>
      <c r="I195" s="251"/>
      <c r="J195" s="98"/>
      <c r="K195" s="98"/>
      <c r="L195" s="98"/>
      <c r="M195" s="98"/>
      <c r="N195" s="98"/>
      <c r="O195" s="5"/>
      <c r="P195" s="5"/>
      <c r="Q195" s="5"/>
      <c r="R195" s="5"/>
      <c r="S195" s="5"/>
      <c r="T195" s="5"/>
    </row>
    <row r="196" spans="1:20" ht="12.75" customHeight="1">
      <c r="A196" s="98"/>
      <c r="B196" s="98"/>
      <c r="C196" s="252"/>
      <c r="D196" s="98"/>
      <c r="E196" s="98"/>
      <c r="F196" s="98"/>
      <c r="G196" s="98"/>
      <c r="H196" s="98"/>
      <c r="I196" s="251"/>
      <c r="J196" s="98"/>
      <c r="K196" s="98"/>
      <c r="L196" s="98"/>
      <c r="M196" s="98"/>
      <c r="N196" s="98"/>
      <c r="O196" s="5"/>
      <c r="P196" s="5"/>
      <c r="Q196" s="5"/>
      <c r="R196" s="5"/>
      <c r="S196" s="5"/>
      <c r="T196" s="5"/>
    </row>
    <row r="197" spans="1:20" ht="12.75" customHeight="1">
      <c r="A197" s="98"/>
      <c r="B197" s="98"/>
      <c r="C197" s="252"/>
      <c r="D197" s="98"/>
      <c r="E197" s="98"/>
      <c r="F197" s="98"/>
      <c r="G197" s="98"/>
      <c r="H197" s="98"/>
      <c r="I197" s="251"/>
      <c r="J197" s="98"/>
      <c r="K197" s="98"/>
      <c r="L197" s="98"/>
      <c r="M197" s="98"/>
      <c r="N197" s="98"/>
      <c r="O197" s="5"/>
      <c r="P197" s="5"/>
      <c r="Q197" s="5"/>
      <c r="R197" s="5"/>
      <c r="S197" s="5"/>
      <c r="T197" s="5"/>
    </row>
    <row r="198" spans="1:20" ht="12.75" customHeight="1">
      <c r="A198" s="98"/>
      <c r="B198" s="98"/>
      <c r="C198" s="252"/>
      <c r="D198" s="98"/>
      <c r="E198" s="98"/>
      <c r="F198" s="98"/>
      <c r="G198" s="98"/>
      <c r="H198" s="98"/>
      <c r="I198" s="251"/>
      <c r="J198" s="98"/>
      <c r="K198" s="98"/>
      <c r="L198" s="98"/>
      <c r="M198" s="98"/>
      <c r="N198" s="98"/>
      <c r="O198" s="5"/>
      <c r="P198" s="5"/>
      <c r="Q198" s="5"/>
      <c r="R198" s="5"/>
      <c r="S198" s="5"/>
      <c r="T198" s="5"/>
    </row>
    <row r="199" spans="1:20" ht="12.75" customHeight="1">
      <c r="A199" s="98"/>
      <c r="B199" s="98"/>
      <c r="C199" s="252"/>
      <c r="D199" s="98"/>
      <c r="E199" s="98"/>
      <c r="F199" s="98"/>
      <c r="G199" s="98"/>
      <c r="H199" s="98"/>
      <c r="I199" s="251"/>
      <c r="J199" s="98"/>
      <c r="K199" s="98"/>
      <c r="L199" s="98"/>
      <c r="M199" s="98"/>
      <c r="N199" s="98"/>
      <c r="O199" s="5"/>
      <c r="P199" s="5"/>
      <c r="Q199" s="5"/>
      <c r="R199" s="5"/>
      <c r="S199" s="5"/>
      <c r="T199" s="5"/>
    </row>
    <row r="200" spans="1:20" ht="12.75" customHeight="1">
      <c r="A200" s="98"/>
      <c r="B200" s="98"/>
      <c r="C200" s="252"/>
      <c r="D200" s="98"/>
      <c r="E200" s="98"/>
      <c r="F200" s="98"/>
      <c r="G200" s="98"/>
      <c r="H200" s="98"/>
      <c r="I200" s="251"/>
      <c r="J200" s="98"/>
      <c r="K200" s="98"/>
      <c r="L200" s="98"/>
      <c r="M200" s="98"/>
      <c r="N200" s="98"/>
      <c r="O200" s="5"/>
      <c r="P200" s="5"/>
      <c r="Q200" s="5"/>
      <c r="R200" s="5"/>
      <c r="S200" s="5"/>
      <c r="T200" s="5"/>
    </row>
    <row r="201" spans="1:20" ht="12.75" customHeight="1">
      <c r="A201" s="98"/>
      <c r="B201" s="98"/>
      <c r="C201" s="252"/>
      <c r="D201" s="98"/>
      <c r="E201" s="98"/>
      <c r="F201" s="98"/>
      <c r="G201" s="98"/>
      <c r="H201" s="98"/>
      <c r="I201" s="251"/>
      <c r="J201" s="98"/>
      <c r="K201" s="98"/>
      <c r="L201" s="98"/>
      <c r="M201" s="98"/>
      <c r="N201" s="98"/>
      <c r="O201" s="5"/>
      <c r="P201" s="5"/>
      <c r="Q201" s="5"/>
      <c r="R201" s="5"/>
      <c r="S201" s="5"/>
      <c r="T201" s="5"/>
    </row>
    <row r="202" spans="1:20" ht="12.75" customHeight="1">
      <c r="A202" s="98"/>
      <c r="B202" s="98"/>
      <c r="C202" s="252"/>
      <c r="D202" s="98"/>
      <c r="E202" s="98"/>
      <c r="F202" s="98"/>
      <c r="G202" s="98"/>
      <c r="H202" s="98"/>
      <c r="I202" s="251"/>
      <c r="J202" s="98"/>
      <c r="K202" s="98"/>
      <c r="L202" s="98"/>
      <c r="M202" s="98"/>
      <c r="N202" s="98"/>
      <c r="O202" s="5"/>
      <c r="P202" s="5"/>
      <c r="Q202" s="5"/>
      <c r="R202" s="5"/>
      <c r="S202" s="5"/>
      <c r="T202" s="5"/>
    </row>
    <row r="203" spans="1:20" ht="12.75" customHeight="1">
      <c r="A203" s="98"/>
      <c r="B203" s="98"/>
      <c r="C203" s="252"/>
      <c r="D203" s="98"/>
      <c r="E203" s="98"/>
      <c r="F203" s="98"/>
      <c r="G203" s="98"/>
      <c r="H203" s="98"/>
      <c r="I203" s="251"/>
      <c r="J203" s="98"/>
      <c r="K203" s="98"/>
      <c r="L203" s="98"/>
      <c r="M203" s="98"/>
      <c r="N203" s="98"/>
      <c r="O203" s="5"/>
      <c r="P203" s="5"/>
      <c r="Q203" s="5"/>
      <c r="R203" s="5"/>
      <c r="S203" s="5"/>
      <c r="T203" s="5"/>
    </row>
    <row r="204" spans="1:20" ht="12.75" customHeight="1">
      <c r="A204" s="98"/>
      <c r="B204" s="98"/>
      <c r="C204" s="252"/>
      <c r="D204" s="98"/>
      <c r="E204" s="98"/>
      <c r="F204" s="98"/>
      <c r="G204" s="98"/>
      <c r="H204" s="98"/>
      <c r="I204" s="251"/>
      <c r="J204" s="98"/>
      <c r="K204" s="98"/>
      <c r="L204" s="98"/>
      <c r="M204" s="98"/>
      <c r="N204" s="98"/>
      <c r="O204" s="5"/>
      <c r="P204" s="5"/>
      <c r="Q204" s="5"/>
      <c r="R204" s="5"/>
      <c r="S204" s="5"/>
      <c r="T204" s="5"/>
    </row>
    <row r="205" spans="1:20" ht="12.75" customHeight="1">
      <c r="A205" s="98"/>
      <c r="B205" s="98"/>
      <c r="C205" s="252"/>
      <c r="D205" s="98"/>
      <c r="E205" s="98"/>
      <c r="F205" s="98"/>
      <c r="G205" s="98"/>
      <c r="H205" s="98"/>
      <c r="I205" s="251"/>
      <c r="J205" s="98"/>
      <c r="K205" s="98"/>
      <c r="L205" s="98"/>
      <c r="M205" s="98"/>
      <c r="N205" s="98"/>
      <c r="O205" s="5"/>
      <c r="P205" s="5"/>
      <c r="Q205" s="5"/>
      <c r="R205" s="5"/>
      <c r="S205" s="5"/>
      <c r="T205" s="5"/>
    </row>
    <row r="206" spans="1:20" ht="12.75" customHeight="1">
      <c r="A206" s="98"/>
      <c r="B206" s="98"/>
      <c r="C206" s="252"/>
      <c r="D206" s="98"/>
      <c r="E206" s="98"/>
      <c r="F206" s="98"/>
      <c r="G206" s="98"/>
      <c r="H206" s="98"/>
      <c r="I206" s="251"/>
      <c r="J206" s="98"/>
      <c r="K206" s="98"/>
      <c r="L206" s="98"/>
      <c r="M206" s="98"/>
      <c r="N206" s="98"/>
      <c r="O206" s="5"/>
      <c r="P206" s="5"/>
      <c r="Q206" s="5"/>
      <c r="R206" s="5"/>
      <c r="S206" s="5"/>
      <c r="T206" s="5"/>
    </row>
    <row r="207" spans="1:20" ht="12.75" customHeight="1">
      <c r="A207" s="98"/>
      <c r="B207" s="98"/>
      <c r="C207" s="252"/>
      <c r="D207" s="98"/>
      <c r="E207" s="98"/>
      <c r="F207" s="98"/>
      <c r="G207" s="98"/>
      <c r="H207" s="98"/>
      <c r="I207" s="251"/>
      <c r="J207" s="98"/>
      <c r="K207" s="98"/>
      <c r="L207" s="98"/>
      <c r="M207" s="98"/>
      <c r="N207" s="98"/>
      <c r="O207" s="5"/>
      <c r="P207" s="5"/>
      <c r="Q207" s="5"/>
      <c r="R207" s="5"/>
      <c r="S207" s="5"/>
      <c r="T207" s="5"/>
    </row>
    <row r="208" spans="1:20" ht="12.75" customHeight="1">
      <c r="A208" s="98"/>
      <c r="B208" s="98"/>
      <c r="C208" s="252"/>
      <c r="D208" s="98"/>
      <c r="E208" s="98"/>
      <c r="F208" s="98"/>
      <c r="G208" s="98"/>
      <c r="H208" s="98"/>
      <c r="I208" s="251"/>
      <c r="J208" s="98"/>
      <c r="K208" s="98"/>
      <c r="L208" s="98"/>
      <c r="M208" s="98"/>
      <c r="N208" s="98"/>
      <c r="O208" s="5"/>
      <c r="P208" s="5"/>
      <c r="Q208" s="5"/>
      <c r="R208" s="5"/>
      <c r="S208" s="5"/>
      <c r="T208" s="5"/>
    </row>
    <row r="209" spans="1:20" ht="12.75" customHeight="1">
      <c r="A209" s="98"/>
      <c r="B209" s="98"/>
      <c r="C209" s="252"/>
      <c r="D209" s="98"/>
      <c r="E209" s="98"/>
      <c r="F209" s="98"/>
      <c r="G209" s="98"/>
      <c r="H209" s="98"/>
      <c r="I209" s="251"/>
      <c r="J209" s="98"/>
      <c r="K209" s="98"/>
      <c r="L209" s="98"/>
      <c r="M209" s="98"/>
      <c r="N209" s="98"/>
      <c r="O209" s="5"/>
      <c r="P209" s="5"/>
      <c r="Q209" s="5"/>
      <c r="R209" s="5"/>
      <c r="S209" s="5"/>
      <c r="T209" s="5"/>
    </row>
    <row r="210" spans="1:20" ht="12.75" customHeight="1">
      <c r="A210" s="98"/>
      <c r="B210" s="98"/>
      <c r="C210" s="252"/>
      <c r="D210" s="98"/>
      <c r="E210" s="98"/>
      <c r="F210" s="98"/>
      <c r="G210" s="98"/>
      <c r="H210" s="98"/>
      <c r="I210" s="251"/>
      <c r="J210" s="98"/>
      <c r="K210" s="98"/>
      <c r="L210" s="98"/>
      <c r="M210" s="98"/>
      <c r="N210" s="98"/>
      <c r="O210" s="5"/>
      <c r="P210" s="5"/>
      <c r="Q210" s="5"/>
      <c r="R210" s="5"/>
      <c r="S210" s="5"/>
      <c r="T210" s="5"/>
    </row>
    <row r="211" spans="1:20" ht="12.75" customHeight="1">
      <c r="A211" s="98"/>
      <c r="B211" s="98"/>
      <c r="C211" s="252"/>
      <c r="D211" s="98"/>
      <c r="E211" s="98"/>
      <c r="F211" s="98"/>
      <c r="G211" s="98"/>
      <c r="H211" s="98"/>
      <c r="I211" s="251"/>
      <c r="J211" s="98"/>
      <c r="K211" s="98"/>
      <c r="L211" s="98"/>
      <c r="M211" s="98"/>
      <c r="N211" s="98"/>
      <c r="O211" s="5"/>
      <c r="P211" s="5"/>
      <c r="Q211" s="5"/>
      <c r="R211" s="5"/>
      <c r="S211" s="5"/>
      <c r="T211" s="5"/>
    </row>
    <row r="212" spans="1:20" ht="12.75" customHeight="1">
      <c r="A212" s="98"/>
      <c r="B212" s="98"/>
      <c r="C212" s="252"/>
      <c r="D212" s="98"/>
      <c r="E212" s="98"/>
      <c r="F212" s="98"/>
      <c r="G212" s="98"/>
      <c r="H212" s="98"/>
      <c r="I212" s="251"/>
      <c r="J212" s="98"/>
      <c r="K212" s="98"/>
      <c r="L212" s="98"/>
      <c r="M212" s="98"/>
      <c r="N212" s="98"/>
      <c r="O212" s="5"/>
      <c r="P212" s="5"/>
      <c r="Q212" s="5"/>
      <c r="R212" s="5"/>
      <c r="S212" s="5"/>
      <c r="T212" s="5"/>
    </row>
    <row r="213" spans="1:20" ht="12.75" customHeight="1">
      <c r="A213" s="98"/>
      <c r="B213" s="98"/>
      <c r="C213" s="252"/>
      <c r="D213" s="98"/>
      <c r="E213" s="98"/>
      <c r="F213" s="98"/>
      <c r="G213" s="98"/>
      <c r="H213" s="98"/>
      <c r="I213" s="251"/>
      <c r="J213" s="98"/>
      <c r="K213" s="98"/>
      <c r="L213" s="98"/>
      <c r="M213" s="98"/>
      <c r="N213" s="98"/>
      <c r="O213" s="5"/>
      <c r="P213" s="5"/>
      <c r="Q213" s="5"/>
      <c r="R213" s="5"/>
      <c r="S213" s="5"/>
      <c r="T213" s="5"/>
    </row>
    <row r="214" spans="1:20" ht="12.75" customHeight="1">
      <c r="A214" s="98"/>
      <c r="B214" s="98"/>
      <c r="C214" s="252"/>
      <c r="D214" s="98"/>
      <c r="E214" s="98"/>
      <c r="F214" s="98"/>
      <c r="G214" s="98"/>
      <c r="H214" s="98"/>
      <c r="I214" s="251"/>
      <c r="J214" s="98"/>
      <c r="K214" s="98"/>
      <c r="L214" s="98"/>
      <c r="M214" s="98"/>
      <c r="N214" s="98"/>
      <c r="O214" s="5"/>
      <c r="P214" s="5"/>
      <c r="Q214" s="5"/>
      <c r="R214" s="5"/>
      <c r="S214" s="5"/>
      <c r="T214" s="5"/>
    </row>
    <row r="215" spans="1:20" ht="12.75" customHeight="1">
      <c r="A215" s="98"/>
      <c r="B215" s="98"/>
      <c r="C215" s="252"/>
      <c r="D215" s="98"/>
      <c r="E215" s="98"/>
      <c r="F215" s="98"/>
      <c r="G215" s="98"/>
      <c r="H215" s="98"/>
      <c r="I215" s="251"/>
      <c r="J215" s="98"/>
      <c r="K215" s="98"/>
      <c r="L215" s="98"/>
      <c r="M215" s="98"/>
      <c r="N215" s="98"/>
      <c r="O215" s="5"/>
      <c r="P215" s="5"/>
      <c r="Q215" s="5"/>
      <c r="R215" s="5"/>
      <c r="S215" s="5"/>
      <c r="T215" s="5"/>
    </row>
    <row r="216" spans="1:20" ht="12.75" customHeight="1">
      <c r="A216" s="98"/>
      <c r="B216" s="98"/>
      <c r="C216" s="252"/>
      <c r="D216" s="98"/>
      <c r="E216" s="98"/>
      <c r="F216" s="98"/>
      <c r="G216" s="98"/>
      <c r="H216" s="98"/>
      <c r="I216" s="251"/>
      <c r="J216" s="98"/>
      <c r="K216" s="98"/>
      <c r="L216" s="98"/>
      <c r="M216" s="98"/>
      <c r="N216" s="98"/>
      <c r="O216" s="5"/>
      <c r="P216" s="5"/>
      <c r="Q216" s="5"/>
      <c r="R216" s="5"/>
      <c r="S216" s="5"/>
      <c r="T216" s="5"/>
    </row>
    <row r="217" spans="1:20" ht="12.75" customHeight="1">
      <c r="A217" s="98"/>
      <c r="B217" s="98"/>
      <c r="C217" s="252"/>
      <c r="D217" s="98"/>
      <c r="E217" s="98"/>
      <c r="F217" s="98"/>
      <c r="G217" s="98"/>
      <c r="H217" s="98"/>
      <c r="I217" s="251"/>
      <c r="J217" s="98"/>
      <c r="K217" s="98"/>
      <c r="L217" s="98"/>
      <c r="M217" s="98"/>
      <c r="N217" s="98"/>
      <c r="O217" s="5"/>
      <c r="P217" s="5"/>
      <c r="Q217" s="5"/>
      <c r="R217" s="5"/>
      <c r="S217" s="5"/>
      <c r="T217" s="5"/>
    </row>
    <row r="218" spans="1:20" ht="12.75" customHeight="1">
      <c r="A218" s="98"/>
      <c r="B218" s="98"/>
      <c r="C218" s="252"/>
      <c r="D218" s="98"/>
      <c r="E218" s="98"/>
      <c r="F218" s="98"/>
      <c r="G218" s="98"/>
      <c r="H218" s="98"/>
      <c r="I218" s="251"/>
      <c r="J218" s="98"/>
      <c r="K218" s="98"/>
      <c r="L218" s="98"/>
      <c r="M218" s="98"/>
      <c r="N218" s="98"/>
      <c r="O218" s="5"/>
      <c r="P218" s="5"/>
      <c r="Q218" s="5"/>
      <c r="R218" s="5"/>
      <c r="S218" s="5"/>
      <c r="T218" s="5"/>
    </row>
    <row r="219" spans="1:20" ht="12.75" customHeight="1">
      <c r="A219" s="98"/>
      <c r="B219" s="98"/>
      <c r="C219" s="252"/>
      <c r="D219" s="98"/>
      <c r="E219" s="98"/>
      <c r="F219" s="98"/>
      <c r="G219" s="98"/>
      <c r="H219" s="98"/>
      <c r="I219" s="251"/>
      <c r="J219" s="98"/>
      <c r="K219" s="98"/>
      <c r="L219" s="98"/>
      <c r="M219" s="98"/>
      <c r="N219" s="98"/>
      <c r="O219" s="5"/>
      <c r="P219" s="5"/>
      <c r="Q219" s="5"/>
      <c r="R219" s="5"/>
      <c r="S219" s="5"/>
      <c r="T219" s="5"/>
    </row>
    <row r="220" spans="1:20" ht="12.75" customHeight="1">
      <c r="A220" s="98"/>
      <c r="B220" s="98"/>
      <c r="C220" s="252"/>
      <c r="D220" s="98"/>
      <c r="E220" s="98"/>
      <c r="F220" s="98"/>
      <c r="G220" s="98"/>
      <c r="H220" s="98"/>
      <c r="I220" s="251"/>
      <c r="J220" s="98"/>
      <c r="K220" s="98"/>
      <c r="L220" s="98"/>
      <c r="M220" s="98"/>
      <c r="N220" s="98"/>
      <c r="O220" s="5"/>
      <c r="P220" s="5"/>
      <c r="Q220" s="5"/>
      <c r="R220" s="5"/>
      <c r="S220" s="5"/>
      <c r="T220" s="5"/>
    </row>
    <row r="221" spans="1:20" ht="12.75" customHeight="1">
      <c r="A221" s="98"/>
      <c r="B221" s="98"/>
      <c r="C221" s="252"/>
      <c r="D221" s="98"/>
      <c r="E221" s="98"/>
      <c r="F221" s="98"/>
      <c r="G221" s="98"/>
      <c r="H221" s="98"/>
      <c r="I221" s="251"/>
      <c r="J221" s="98"/>
      <c r="K221" s="98"/>
      <c r="L221" s="98"/>
      <c r="M221" s="98"/>
      <c r="N221" s="98"/>
      <c r="O221" s="5"/>
      <c r="P221" s="5"/>
      <c r="Q221" s="5"/>
      <c r="R221" s="5"/>
      <c r="S221" s="5"/>
      <c r="T221" s="5"/>
    </row>
    <row r="222" spans="1:20" ht="12.75" customHeight="1">
      <c r="A222" s="98"/>
      <c r="B222" s="98"/>
      <c r="C222" s="252"/>
      <c r="D222" s="98"/>
      <c r="E222" s="98"/>
      <c r="F222" s="98"/>
      <c r="G222" s="98"/>
      <c r="H222" s="98"/>
      <c r="I222" s="251"/>
      <c r="J222" s="98"/>
      <c r="K222" s="98"/>
      <c r="L222" s="98"/>
      <c r="M222" s="98"/>
      <c r="N222" s="98"/>
      <c r="O222" s="5"/>
      <c r="P222" s="5"/>
      <c r="Q222" s="5"/>
      <c r="R222" s="5"/>
      <c r="S222" s="5"/>
      <c r="T222" s="5"/>
    </row>
    <row r="223" spans="1:20" ht="12.75" customHeight="1">
      <c r="A223" s="98"/>
      <c r="B223" s="98"/>
      <c r="C223" s="252"/>
      <c r="D223" s="98"/>
      <c r="E223" s="98"/>
      <c r="F223" s="98"/>
      <c r="G223" s="98"/>
      <c r="H223" s="98"/>
      <c r="I223" s="251"/>
      <c r="J223" s="98"/>
      <c r="K223" s="98"/>
      <c r="L223" s="98"/>
      <c r="M223" s="98"/>
      <c r="N223" s="98"/>
      <c r="O223" s="5"/>
      <c r="P223" s="5"/>
      <c r="Q223" s="5"/>
      <c r="R223" s="5"/>
      <c r="S223" s="5"/>
      <c r="T223" s="5"/>
    </row>
    <row r="224" spans="1:20" ht="12.75" customHeight="1">
      <c r="A224" s="98"/>
      <c r="B224" s="98"/>
      <c r="C224" s="252"/>
      <c r="D224" s="98"/>
      <c r="E224" s="98"/>
      <c r="F224" s="98"/>
      <c r="G224" s="98"/>
      <c r="H224" s="98"/>
      <c r="I224" s="251"/>
      <c r="J224" s="98"/>
      <c r="K224" s="98"/>
      <c r="L224" s="98"/>
      <c r="M224" s="98"/>
      <c r="N224" s="98"/>
      <c r="O224" s="5"/>
      <c r="P224" s="5"/>
      <c r="Q224" s="5"/>
      <c r="R224" s="5"/>
      <c r="S224" s="5"/>
      <c r="T224" s="5"/>
    </row>
    <row r="225" spans="1:20" ht="12.75" customHeight="1">
      <c r="A225" s="98"/>
      <c r="B225" s="98"/>
      <c r="C225" s="252"/>
      <c r="D225" s="98"/>
      <c r="E225" s="98"/>
      <c r="F225" s="98"/>
      <c r="G225" s="98"/>
      <c r="H225" s="98"/>
      <c r="I225" s="251"/>
      <c r="J225" s="98"/>
      <c r="K225" s="98"/>
      <c r="L225" s="98"/>
      <c r="M225" s="98"/>
      <c r="N225" s="98"/>
      <c r="O225" s="5"/>
      <c r="P225" s="5"/>
      <c r="Q225" s="5"/>
      <c r="R225" s="5"/>
      <c r="S225" s="5"/>
      <c r="T225" s="5"/>
    </row>
    <row r="226" spans="1:20" ht="12.75" customHeight="1">
      <c r="A226" s="98"/>
      <c r="B226" s="98"/>
      <c r="C226" s="252"/>
      <c r="D226" s="98"/>
      <c r="E226" s="98"/>
      <c r="F226" s="98"/>
      <c r="G226" s="98"/>
      <c r="H226" s="98"/>
      <c r="I226" s="251"/>
      <c r="J226" s="98"/>
      <c r="K226" s="98"/>
      <c r="L226" s="98"/>
      <c r="M226" s="98"/>
      <c r="N226" s="98"/>
      <c r="O226" s="5"/>
      <c r="P226" s="5"/>
      <c r="Q226" s="5"/>
      <c r="R226" s="5"/>
      <c r="S226" s="5"/>
      <c r="T226" s="5"/>
    </row>
    <row r="227" spans="1:20" ht="12.75" customHeight="1">
      <c r="A227" s="98"/>
      <c r="B227" s="98"/>
      <c r="C227" s="252"/>
      <c r="D227" s="98"/>
      <c r="E227" s="98"/>
      <c r="F227" s="98"/>
      <c r="G227" s="98"/>
      <c r="H227" s="98"/>
      <c r="I227" s="251"/>
      <c r="J227" s="98"/>
      <c r="K227" s="98"/>
      <c r="L227" s="98"/>
      <c r="M227" s="98"/>
      <c r="N227" s="98"/>
      <c r="O227" s="5"/>
      <c r="P227" s="5"/>
      <c r="Q227" s="5"/>
      <c r="R227" s="5"/>
      <c r="S227" s="5"/>
      <c r="T227" s="5"/>
    </row>
    <row r="228" spans="1:20" ht="12.75" customHeight="1">
      <c r="A228" s="98"/>
      <c r="B228" s="98"/>
      <c r="C228" s="252"/>
      <c r="D228" s="98"/>
      <c r="E228" s="98"/>
      <c r="F228" s="98"/>
      <c r="G228" s="98"/>
      <c r="H228" s="98"/>
      <c r="I228" s="251"/>
      <c r="J228" s="98"/>
      <c r="K228" s="98"/>
      <c r="L228" s="98"/>
      <c r="M228" s="98"/>
      <c r="N228" s="98"/>
      <c r="O228" s="5"/>
      <c r="P228" s="5"/>
      <c r="Q228" s="5"/>
      <c r="R228" s="5"/>
      <c r="S228" s="5"/>
      <c r="T228" s="5"/>
    </row>
    <row r="229" spans="1:20" ht="12.75" customHeight="1">
      <c r="A229" s="98"/>
      <c r="B229" s="98"/>
      <c r="C229" s="252"/>
      <c r="D229" s="98"/>
      <c r="E229" s="98"/>
      <c r="F229" s="98"/>
      <c r="G229" s="98"/>
      <c r="H229" s="98"/>
      <c r="I229" s="251"/>
      <c r="J229" s="98"/>
      <c r="K229" s="98"/>
      <c r="L229" s="98"/>
      <c r="M229" s="98"/>
      <c r="N229" s="98"/>
      <c r="O229" s="5"/>
      <c r="P229" s="5"/>
      <c r="Q229" s="5"/>
      <c r="R229" s="5"/>
      <c r="S229" s="5"/>
      <c r="T229" s="5"/>
    </row>
    <row r="230" spans="1:20" ht="12.75" customHeight="1">
      <c r="A230" s="98"/>
      <c r="B230" s="98"/>
      <c r="C230" s="252"/>
      <c r="D230" s="98"/>
      <c r="E230" s="98"/>
      <c r="F230" s="98"/>
      <c r="G230" s="98"/>
      <c r="H230" s="98"/>
      <c r="I230" s="251"/>
      <c r="J230" s="98"/>
      <c r="K230" s="98"/>
      <c r="L230" s="98"/>
      <c r="M230" s="98"/>
      <c r="N230" s="98"/>
      <c r="O230" s="5"/>
      <c r="P230" s="5"/>
      <c r="Q230" s="5"/>
      <c r="R230" s="5"/>
      <c r="S230" s="5"/>
      <c r="T230" s="5"/>
    </row>
    <row r="231" spans="1:20" ht="12.75" customHeight="1">
      <c r="A231" s="98"/>
      <c r="B231" s="98"/>
      <c r="C231" s="252"/>
      <c r="D231" s="98"/>
      <c r="E231" s="98"/>
      <c r="F231" s="98"/>
      <c r="G231" s="98"/>
      <c r="H231" s="98"/>
      <c r="I231" s="251"/>
      <c r="J231" s="98"/>
      <c r="K231" s="98"/>
      <c r="L231" s="98"/>
      <c r="M231" s="98"/>
      <c r="N231" s="98"/>
      <c r="O231" s="5"/>
      <c r="P231" s="5"/>
      <c r="Q231" s="5"/>
      <c r="R231" s="5"/>
      <c r="S231" s="5"/>
      <c r="T231" s="5"/>
    </row>
    <row r="232" spans="1:20" ht="12.75" customHeight="1">
      <c r="A232" s="98"/>
      <c r="B232" s="98"/>
      <c r="C232" s="252"/>
      <c r="D232" s="98"/>
      <c r="E232" s="98"/>
      <c r="F232" s="98"/>
      <c r="G232" s="98"/>
      <c r="H232" s="98"/>
      <c r="I232" s="251"/>
      <c r="J232" s="98"/>
      <c r="K232" s="98"/>
      <c r="L232" s="98"/>
      <c r="M232" s="98"/>
      <c r="N232" s="98"/>
      <c r="O232" s="5"/>
      <c r="P232" s="5"/>
      <c r="Q232" s="5"/>
      <c r="R232" s="5"/>
      <c r="S232" s="5"/>
      <c r="T232" s="5"/>
    </row>
    <row r="233" spans="1:20" ht="12.75" customHeight="1">
      <c r="A233" s="98"/>
      <c r="B233" s="98"/>
      <c r="C233" s="252"/>
      <c r="D233" s="98"/>
      <c r="E233" s="98"/>
      <c r="F233" s="98"/>
      <c r="G233" s="98"/>
      <c r="H233" s="98"/>
      <c r="I233" s="251"/>
      <c r="J233" s="98"/>
      <c r="K233" s="98"/>
      <c r="L233" s="98"/>
      <c r="M233" s="98"/>
      <c r="N233" s="98"/>
      <c r="O233" s="5"/>
      <c r="P233" s="5"/>
      <c r="Q233" s="5"/>
      <c r="R233" s="5"/>
      <c r="S233" s="5"/>
      <c r="T233" s="5"/>
    </row>
    <row r="234" spans="1:20" ht="12.75" customHeight="1">
      <c r="A234" s="98"/>
      <c r="B234" s="98"/>
      <c r="C234" s="252"/>
      <c r="D234" s="98"/>
      <c r="E234" s="98"/>
      <c r="F234" s="98"/>
      <c r="G234" s="98"/>
      <c r="H234" s="98"/>
      <c r="I234" s="251"/>
      <c r="J234" s="98"/>
      <c r="K234" s="98"/>
      <c r="L234" s="98"/>
      <c r="M234" s="98"/>
      <c r="N234" s="98"/>
      <c r="O234" s="5"/>
      <c r="P234" s="5"/>
      <c r="Q234" s="5"/>
      <c r="R234" s="5"/>
      <c r="S234" s="5"/>
      <c r="T234" s="5"/>
    </row>
    <row r="235" spans="1:20" ht="12.75" customHeight="1">
      <c r="A235" s="98"/>
      <c r="B235" s="98"/>
      <c r="C235" s="252"/>
      <c r="D235" s="98"/>
      <c r="E235" s="98"/>
      <c r="F235" s="98"/>
      <c r="G235" s="98"/>
      <c r="H235" s="98"/>
      <c r="I235" s="251"/>
      <c r="J235" s="98"/>
      <c r="K235" s="98"/>
      <c r="L235" s="98"/>
      <c r="M235" s="98"/>
      <c r="N235" s="98"/>
      <c r="O235" s="5"/>
      <c r="P235" s="5"/>
      <c r="Q235" s="5"/>
      <c r="R235" s="5"/>
      <c r="S235" s="5"/>
      <c r="T235" s="5"/>
    </row>
    <row r="236" spans="1:20" ht="12.75" customHeight="1">
      <c r="A236" s="98"/>
      <c r="B236" s="98"/>
      <c r="C236" s="252"/>
      <c r="D236" s="98"/>
      <c r="E236" s="98"/>
      <c r="F236" s="98"/>
      <c r="G236" s="98"/>
      <c r="H236" s="98"/>
      <c r="I236" s="251"/>
      <c r="J236" s="98"/>
      <c r="K236" s="98"/>
      <c r="L236" s="98"/>
      <c r="M236" s="98"/>
      <c r="N236" s="98"/>
      <c r="O236" s="5"/>
      <c r="P236" s="5"/>
      <c r="Q236" s="5"/>
      <c r="R236" s="5"/>
      <c r="S236" s="5"/>
      <c r="T236" s="5"/>
    </row>
    <row r="237" spans="1:20" ht="12.75" customHeight="1">
      <c r="A237" s="98"/>
      <c r="B237" s="98"/>
      <c r="C237" s="252"/>
      <c r="D237" s="98"/>
      <c r="E237" s="98"/>
      <c r="F237" s="98"/>
      <c r="G237" s="98"/>
      <c r="H237" s="98"/>
      <c r="I237" s="251"/>
      <c r="J237" s="98"/>
      <c r="K237" s="98"/>
      <c r="L237" s="98"/>
      <c r="M237" s="98"/>
      <c r="N237" s="98"/>
      <c r="O237" s="5"/>
      <c r="P237" s="5"/>
      <c r="Q237" s="5"/>
      <c r="R237" s="5"/>
      <c r="S237" s="5"/>
      <c r="T237" s="5"/>
    </row>
    <row r="238" spans="1:20" ht="12.75" customHeight="1">
      <c r="A238" s="98"/>
      <c r="B238" s="98"/>
      <c r="C238" s="252"/>
      <c r="D238" s="98"/>
      <c r="E238" s="98"/>
      <c r="F238" s="98"/>
      <c r="G238" s="98"/>
      <c r="H238" s="98"/>
      <c r="I238" s="251"/>
      <c r="J238" s="98"/>
      <c r="K238" s="98"/>
      <c r="L238" s="98"/>
      <c r="M238" s="98"/>
      <c r="N238" s="98"/>
      <c r="O238" s="5"/>
      <c r="P238" s="5"/>
      <c r="Q238" s="5"/>
      <c r="R238" s="5"/>
      <c r="S238" s="5"/>
      <c r="T238" s="5"/>
    </row>
    <row r="239" spans="1:20" ht="12.75" customHeight="1">
      <c r="A239" s="98"/>
      <c r="B239" s="98"/>
      <c r="C239" s="252"/>
      <c r="D239" s="98"/>
      <c r="E239" s="98"/>
      <c r="F239" s="98"/>
      <c r="G239" s="98"/>
      <c r="H239" s="98"/>
      <c r="I239" s="251"/>
      <c r="J239" s="98"/>
      <c r="K239" s="98"/>
      <c r="L239" s="98"/>
      <c r="M239" s="98"/>
      <c r="N239" s="98"/>
      <c r="O239" s="5"/>
      <c r="P239" s="5"/>
      <c r="Q239" s="5"/>
      <c r="R239" s="5"/>
      <c r="S239" s="5"/>
      <c r="T239" s="5"/>
    </row>
    <row r="240" spans="1:20" ht="12.75" customHeight="1">
      <c r="A240" s="98"/>
      <c r="B240" s="98"/>
      <c r="C240" s="252"/>
      <c r="D240" s="98"/>
      <c r="E240" s="98"/>
      <c r="F240" s="98"/>
      <c r="G240" s="98"/>
      <c r="H240" s="98"/>
      <c r="I240" s="251"/>
      <c r="J240" s="98"/>
      <c r="K240" s="98"/>
      <c r="L240" s="98"/>
      <c r="M240" s="98"/>
      <c r="N240" s="98"/>
      <c r="O240" s="5"/>
      <c r="P240" s="5"/>
      <c r="Q240" s="5"/>
      <c r="R240" s="5"/>
      <c r="S240" s="5"/>
      <c r="T240" s="5"/>
    </row>
    <row r="241" spans="1:20" ht="12.75" customHeight="1">
      <c r="A241" s="98"/>
      <c r="B241" s="98"/>
      <c r="C241" s="252"/>
      <c r="D241" s="98"/>
      <c r="E241" s="98"/>
      <c r="F241" s="98"/>
      <c r="G241" s="98"/>
      <c r="H241" s="98"/>
      <c r="I241" s="251"/>
      <c r="J241" s="98"/>
      <c r="K241" s="98"/>
      <c r="L241" s="98"/>
      <c r="M241" s="98"/>
      <c r="N241" s="98"/>
      <c r="O241" s="5"/>
      <c r="P241" s="5"/>
      <c r="Q241" s="5"/>
      <c r="R241" s="5"/>
      <c r="S241" s="5"/>
      <c r="T241" s="5"/>
    </row>
    <row r="242" spans="1:20" ht="12.75" customHeight="1">
      <c r="A242" s="98"/>
      <c r="B242" s="98"/>
      <c r="C242" s="252"/>
      <c r="D242" s="98"/>
      <c r="E242" s="98"/>
      <c r="F242" s="98"/>
      <c r="G242" s="98"/>
      <c r="H242" s="98"/>
      <c r="I242" s="251"/>
      <c r="J242" s="98"/>
      <c r="K242" s="98"/>
      <c r="L242" s="98"/>
      <c r="M242" s="98"/>
      <c r="N242" s="98"/>
      <c r="O242" s="5"/>
      <c r="P242" s="5"/>
      <c r="Q242" s="5"/>
      <c r="R242" s="5"/>
      <c r="S242" s="5"/>
      <c r="T242" s="5"/>
    </row>
    <row r="243" spans="1:20" ht="12.75" customHeight="1">
      <c r="A243" s="98"/>
      <c r="B243" s="98"/>
      <c r="C243" s="252"/>
      <c r="D243" s="98"/>
      <c r="E243" s="98"/>
      <c r="F243" s="98"/>
      <c r="G243" s="98"/>
      <c r="H243" s="98"/>
      <c r="I243" s="251"/>
      <c r="J243" s="98"/>
      <c r="K243" s="98"/>
      <c r="L243" s="98"/>
      <c r="M243" s="98"/>
      <c r="N243" s="98"/>
      <c r="O243" s="5"/>
      <c r="P243" s="5"/>
      <c r="Q243" s="5"/>
      <c r="R243" s="5"/>
      <c r="S243" s="5"/>
      <c r="T243" s="5"/>
    </row>
    <row r="244" spans="1:20" ht="12.75" customHeight="1">
      <c r="A244" s="98"/>
      <c r="B244" s="98"/>
      <c r="C244" s="252"/>
      <c r="D244" s="98"/>
      <c r="E244" s="98"/>
      <c r="F244" s="98"/>
      <c r="G244" s="98"/>
      <c r="H244" s="98"/>
      <c r="I244" s="251"/>
      <c r="J244" s="98"/>
      <c r="K244" s="98"/>
      <c r="L244" s="98"/>
      <c r="M244" s="98"/>
      <c r="N244" s="98"/>
      <c r="O244" s="5"/>
      <c r="P244" s="5"/>
      <c r="Q244" s="5"/>
      <c r="R244" s="5"/>
      <c r="S244" s="5"/>
      <c r="T244" s="5"/>
    </row>
    <row r="245" spans="1:20" ht="12.75" customHeight="1">
      <c r="A245" s="98"/>
      <c r="B245" s="98"/>
      <c r="C245" s="252"/>
      <c r="D245" s="98"/>
      <c r="E245" s="98"/>
      <c r="F245" s="98"/>
      <c r="G245" s="98"/>
      <c r="H245" s="98"/>
      <c r="I245" s="251"/>
      <c r="J245" s="98"/>
      <c r="K245" s="98"/>
      <c r="L245" s="98"/>
      <c r="M245" s="98"/>
      <c r="N245" s="98"/>
      <c r="O245" s="5"/>
      <c r="P245" s="5"/>
      <c r="Q245" s="5"/>
      <c r="R245" s="5"/>
      <c r="S245" s="5"/>
      <c r="T245" s="5"/>
    </row>
    <row r="246" spans="1:20" ht="12.75" customHeight="1">
      <c r="A246" s="98"/>
      <c r="B246" s="98"/>
      <c r="C246" s="252"/>
      <c r="D246" s="98"/>
      <c r="E246" s="98"/>
      <c r="F246" s="98"/>
      <c r="G246" s="98"/>
      <c r="H246" s="98"/>
      <c r="I246" s="251"/>
      <c r="J246" s="98"/>
      <c r="K246" s="98"/>
      <c r="L246" s="98"/>
      <c r="M246" s="98"/>
      <c r="N246" s="98"/>
      <c r="O246" s="5"/>
      <c r="P246" s="5"/>
      <c r="Q246" s="5"/>
      <c r="R246" s="5"/>
      <c r="S246" s="5"/>
      <c r="T246" s="5"/>
    </row>
    <row r="247" spans="1:20" ht="12.75" customHeight="1">
      <c r="A247" s="98"/>
      <c r="B247" s="98"/>
      <c r="C247" s="252"/>
      <c r="D247" s="98"/>
      <c r="E247" s="98"/>
      <c r="F247" s="98"/>
      <c r="G247" s="98"/>
      <c r="H247" s="98"/>
      <c r="I247" s="251"/>
      <c r="J247" s="98"/>
      <c r="K247" s="98"/>
      <c r="L247" s="98"/>
      <c r="M247" s="98"/>
      <c r="N247" s="98"/>
      <c r="O247" s="5"/>
      <c r="P247" s="5"/>
      <c r="Q247" s="5"/>
      <c r="R247" s="5"/>
      <c r="S247" s="5"/>
      <c r="T247" s="5"/>
    </row>
    <row r="248" spans="1:20" ht="12.75" customHeight="1">
      <c r="A248" s="98"/>
      <c r="B248" s="98"/>
      <c r="C248" s="252"/>
      <c r="D248" s="98"/>
      <c r="E248" s="98"/>
      <c r="F248" s="98"/>
      <c r="G248" s="98"/>
      <c r="H248" s="98"/>
      <c r="I248" s="251"/>
      <c r="J248" s="98"/>
      <c r="K248" s="98"/>
      <c r="L248" s="98"/>
      <c r="M248" s="98"/>
      <c r="N248" s="98"/>
      <c r="O248" s="5"/>
      <c r="P248" s="5"/>
      <c r="Q248" s="5"/>
      <c r="R248" s="5"/>
      <c r="S248" s="5"/>
      <c r="T248" s="5"/>
    </row>
    <row r="249" spans="1:20" ht="12.75" customHeight="1">
      <c r="A249" s="98"/>
      <c r="B249" s="98"/>
      <c r="C249" s="252"/>
      <c r="D249" s="98"/>
      <c r="E249" s="98"/>
      <c r="F249" s="98"/>
      <c r="G249" s="98"/>
      <c r="H249" s="98"/>
      <c r="I249" s="251"/>
      <c r="J249" s="98"/>
      <c r="K249" s="98"/>
      <c r="L249" s="98"/>
      <c r="M249" s="98"/>
      <c r="N249" s="98"/>
      <c r="O249" s="5"/>
      <c r="P249" s="5"/>
      <c r="Q249" s="5"/>
      <c r="R249" s="5"/>
      <c r="S249" s="5"/>
      <c r="T249" s="5"/>
    </row>
    <row r="250" spans="1:20" ht="12.75" customHeight="1">
      <c r="A250" s="98"/>
      <c r="B250" s="98"/>
      <c r="C250" s="252"/>
      <c r="D250" s="98"/>
      <c r="E250" s="98"/>
      <c r="F250" s="98"/>
      <c r="G250" s="98"/>
      <c r="H250" s="98"/>
      <c r="I250" s="251"/>
      <c r="J250" s="98"/>
      <c r="K250" s="98"/>
      <c r="L250" s="98"/>
      <c r="M250" s="98"/>
      <c r="N250" s="98"/>
      <c r="O250" s="5"/>
      <c r="P250" s="5"/>
      <c r="Q250" s="5"/>
      <c r="R250" s="5"/>
      <c r="S250" s="5"/>
      <c r="T250" s="5"/>
    </row>
    <row r="251" spans="1:20" ht="12.75" customHeight="1">
      <c r="A251" s="98"/>
      <c r="B251" s="98"/>
      <c r="C251" s="252"/>
      <c r="D251" s="98"/>
      <c r="E251" s="98"/>
      <c r="F251" s="98"/>
      <c r="G251" s="98"/>
      <c r="H251" s="98"/>
      <c r="I251" s="251"/>
      <c r="J251" s="98"/>
      <c r="K251" s="98"/>
      <c r="L251" s="98"/>
      <c r="M251" s="98"/>
      <c r="N251" s="98"/>
      <c r="O251" s="5"/>
      <c r="P251" s="5"/>
      <c r="Q251" s="5"/>
      <c r="R251" s="5"/>
      <c r="S251" s="5"/>
      <c r="T251" s="5"/>
    </row>
    <row r="252" spans="1:20" ht="12.75" customHeight="1">
      <c r="A252" s="98"/>
      <c r="B252" s="98"/>
      <c r="C252" s="252"/>
      <c r="D252" s="98"/>
      <c r="E252" s="98"/>
      <c r="F252" s="98"/>
      <c r="G252" s="98"/>
      <c r="H252" s="98"/>
      <c r="I252" s="251"/>
      <c r="J252" s="98"/>
      <c r="K252" s="98"/>
      <c r="L252" s="98"/>
      <c r="M252" s="98"/>
      <c r="N252" s="98"/>
      <c r="O252" s="5"/>
      <c r="P252" s="5"/>
      <c r="Q252" s="5"/>
      <c r="R252" s="5"/>
      <c r="S252" s="5"/>
      <c r="T252" s="5"/>
    </row>
    <row r="253" spans="1:20" ht="12.75" customHeight="1">
      <c r="A253" s="98"/>
      <c r="B253" s="98"/>
      <c r="C253" s="252"/>
      <c r="D253" s="98"/>
      <c r="E253" s="98"/>
      <c r="F253" s="98"/>
      <c r="G253" s="98"/>
      <c r="H253" s="98"/>
      <c r="I253" s="251"/>
      <c r="J253" s="98"/>
      <c r="K253" s="98"/>
      <c r="L253" s="98"/>
      <c r="M253" s="98"/>
      <c r="N253" s="98"/>
      <c r="O253" s="5"/>
      <c r="P253" s="5"/>
      <c r="Q253" s="5"/>
      <c r="R253" s="5"/>
      <c r="S253" s="5"/>
      <c r="T253" s="5"/>
    </row>
    <row r="254" spans="1:20" ht="12.75" customHeight="1">
      <c r="A254" s="98"/>
      <c r="B254" s="98"/>
      <c r="C254" s="252"/>
      <c r="D254" s="98"/>
      <c r="E254" s="98"/>
      <c r="F254" s="98"/>
      <c r="G254" s="98"/>
      <c r="H254" s="98"/>
      <c r="I254" s="251"/>
      <c r="J254" s="98"/>
      <c r="K254" s="98"/>
      <c r="L254" s="98"/>
      <c r="M254" s="98"/>
      <c r="N254" s="98"/>
      <c r="O254" s="5"/>
      <c r="P254" s="5"/>
      <c r="Q254" s="5"/>
      <c r="R254" s="5"/>
      <c r="S254" s="5"/>
      <c r="T254" s="5"/>
    </row>
    <row r="255" spans="1:20" ht="12.75" customHeight="1">
      <c r="A255" s="98"/>
      <c r="B255" s="98"/>
      <c r="C255" s="252"/>
      <c r="D255" s="98"/>
      <c r="E255" s="98"/>
      <c r="F255" s="98"/>
      <c r="G255" s="98"/>
      <c r="H255" s="98"/>
      <c r="I255" s="251"/>
      <c r="J255" s="98"/>
      <c r="K255" s="98"/>
      <c r="L255" s="98"/>
      <c r="M255" s="98"/>
      <c r="N255" s="98"/>
      <c r="O255" s="5"/>
      <c r="P255" s="5"/>
      <c r="Q255" s="5"/>
      <c r="R255" s="5"/>
      <c r="S255" s="5"/>
      <c r="T255" s="5"/>
    </row>
    <row r="256" spans="1:20" ht="12.75" customHeight="1">
      <c r="A256" s="98"/>
      <c r="B256" s="98"/>
      <c r="C256" s="252"/>
      <c r="D256" s="98"/>
      <c r="E256" s="98"/>
      <c r="F256" s="98"/>
      <c r="G256" s="98"/>
      <c r="H256" s="98"/>
      <c r="I256" s="251"/>
      <c r="J256" s="98"/>
      <c r="K256" s="98"/>
      <c r="L256" s="98"/>
      <c r="M256" s="98"/>
      <c r="N256" s="98"/>
      <c r="O256" s="5"/>
      <c r="P256" s="5"/>
      <c r="Q256" s="5"/>
      <c r="R256" s="5"/>
      <c r="S256" s="5"/>
      <c r="T256" s="5"/>
    </row>
    <row r="257" spans="1:20" ht="12.75" customHeight="1">
      <c r="A257" s="98"/>
      <c r="B257" s="98"/>
      <c r="C257" s="252"/>
      <c r="D257" s="98"/>
      <c r="E257" s="98"/>
      <c r="F257" s="98"/>
      <c r="G257" s="98"/>
      <c r="H257" s="98"/>
      <c r="I257" s="251"/>
      <c r="J257" s="98"/>
      <c r="K257" s="98"/>
      <c r="L257" s="98"/>
      <c r="M257" s="98"/>
      <c r="N257" s="98"/>
      <c r="O257" s="5"/>
      <c r="P257" s="5"/>
      <c r="Q257" s="5"/>
      <c r="R257" s="5"/>
      <c r="S257" s="5"/>
      <c r="T257" s="5"/>
    </row>
    <row r="258" spans="1:20" ht="12.75" customHeight="1">
      <c r="A258" s="98"/>
      <c r="B258" s="98"/>
      <c r="C258" s="252"/>
      <c r="D258" s="98"/>
      <c r="E258" s="98"/>
      <c r="F258" s="98"/>
      <c r="G258" s="98"/>
      <c r="H258" s="98"/>
      <c r="I258" s="251"/>
      <c r="J258" s="98"/>
      <c r="K258" s="98"/>
      <c r="L258" s="98"/>
      <c r="M258" s="98"/>
      <c r="N258" s="98"/>
      <c r="O258" s="5"/>
      <c r="P258" s="5"/>
      <c r="Q258" s="5"/>
      <c r="R258" s="5"/>
      <c r="S258" s="5"/>
      <c r="T258" s="5"/>
    </row>
    <row r="259" spans="1:20" ht="12.75" customHeight="1">
      <c r="A259" s="98"/>
      <c r="B259" s="98"/>
      <c r="C259" s="252"/>
      <c r="D259" s="98"/>
      <c r="E259" s="98"/>
      <c r="F259" s="98"/>
      <c r="G259" s="98"/>
      <c r="H259" s="98"/>
      <c r="I259" s="251"/>
      <c r="J259" s="98"/>
      <c r="K259" s="98"/>
      <c r="L259" s="98"/>
      <c r="M259" s="98"/>
      <c r="N259" s="98"/>
      <c r="O259" s="5"/>
      <c r="P259" s="5"/>
      <c r="Q259" s="5"/>
      <c r="R259" s="5"/>
      <c r="S259" s="5"/>
      <c r="T259" s="5"/>
    </row>
    <row r="260" spans="1:20" ht="12.75" customHeight="1">
      <c r="A260" s="98"/>
      <c r="B260" s="98"/>
      <c r="C260" s="252"/>
      <c r="D260" s="98"/>
      <c r="E260" s="98"/>
      <c r="F260" s="98"/>
      <c r="G260" s="98"/>
      <c r="H260" s="98"/>
      <c r="I260" s="251"/>
      <c r="J260" s="98"/>
      <c r="K260" s="98"/>
      <c r="L260" s="98"/>
      <c r="M260" s="98"/>
      <c r="N260" s="98"/>
      <c r="O260" s="5"/>
      <c r="P260" s="5"/>
      <c r="Q260" s="5"/>
      <c r="R260" s="5"/>
      <c r="S260" s="5"/>
      <c r="T260" s="5"/>
    </row>
    <row r="261" spans="1:20" ht="12.75" customHeight="1">
      <c r="A261" s="98"/>
      <c r="B261" s="98"/>
      <c r="C261" s="252"/>
      <c r="D261" s="98"/>
      <c r="E261" s="98"/>
      <c r="F261" s="98"/>
      <c r="G261" s="98"/>
      <c r="H261" s="98"/>
      <c r="I261" s="251"/>
      <c r="J261" s="98"/>
      <c r="K261" s="98"/>
      <c r="L261" s="98"/>
      <c r="M261" s="98"/>
      <c r="N261" s="98"/>
      <c r="O261" s="5"/>
      <c r="P261" s="5"/>
      <c r="Q261" s="5"/>
      <c r="R261" s="5"/>
      <c r="S261" s="5"/>
      <c r="T261" s="5"/>
    </row>
    <row r="262" spans="1:20" ht="12.75" customHeight="1">
      <c r="A262" s="98"/>
      <c r="B262" s="98"/>
      <c r="C262" s="252"/>
      <c r="D262" s="98"/>
      <c r="E262" s="98"/>
      <c r="F262" s="98"/>
      <c r="G262" s="98"/>
      <c r="H262" s="98"/>
      <c r="I262" s="251"/>
      <c r="J262" s="98"/>
      <c r="K262" s="98"/>
      <c r="L262" s="98"/>
      <c r="M262" s="98"/>
      <c r="N262" s="98"/>
      <c r="O262" s="5"/>
      <c r="P262" s="5"/>
      <c r="Q262" s="5"/>
      <c r="R262" s="5"/>
      <c r="S262" s="5"/>
      <c r="T262" s="5"/>
    </row>
    <row r="263" spans="1:20" ht="12.75" customHeight="1">
      <c r="A263" s="98"/>
      <c r="B263" s="98"/>
      <c r="C263" s="252"/>
      <c r="D263" s="98"/>
      <c r="E263" s="98"/>
      <c r="F263" s="98"/>
      <c r="G263" s="98"/>
      <c r="H263" s="98"/>
      <c r="I263" s="251"/>
      <c r="J263" s="98"/>
      <c r="K263" s="98"/>
      <c r="L263" s="98"/>
      <c r="M263" s="98"/>
      <c r="N263" s="98"/>
      <c r="O263" s="5"/>
      <c r="P263" s="5"/>
      <c r="Q263" s="5"/>
      <c r="R263" s="5"/>
      <c r="S263" s="5"/>
      <c r="T263" s="5"/>
    </row>
    <row r="264" spans="1:20" ht="12.75" customHeight="1">
      <c r="A264" s="98"/>
      <c r="B264" s="98"/>
      <c r="C264" s="252"/>
      <c r="D264" s="98"/>
      <c r="E264" s="98"/>
      <c r="F264" s="98"/>
      <c r="G264" s="98"/>
      <c r="H264" s="98"/>
      <c r="I264" s="251"/>
      <c r="J264" s="98"/>
      <c r="K264" s="98"/>
      <c r="L264" s="98"/>
      <c r="M264" s="98"/>
      <c r="N264" s="98"/>
      <c r="O264" s="5"/>
      <c r="P264" s="5"/>
      <c r="Q264" s="5"/>
      <c r="R264" s="5"/>
      <c r="S264" s="5"/>
      <c r="T264" s="5"/>
    </row>
    <row r="265" spans="1:20" ht="12.75" customHeight="1">
      <c r="A265" s="98"/>
      <c r="B265" s="98"/>
      <c r="C265" s="252"/>
      <c r="D265" s="98"/>
      <c r="E265" s="98"/>
      <c r="F265" s="98"/>
      <c r="G265" s="98"/>
      <c r="H265" s="98"/>
      <c r="I265" s="251"/>
      <c r="J265" s="98"/>
      <c r="K265" s="98"/>
      <c r="L265" s="98"/>
      <c r="M265" s="98"/>
      <c r="N265" s="98"/>
      <c r="O265" s="5"/>
      <c r="P265" s="5"/>
      <c r="Q265" s="5"/>
      <c r="R265" s="5"/>
      <c r="S265" s="5"/>
      <c r="T265" s="5"/>
    </row>
    <row r="266" spans="1:20" ht="12.75" customHeight="1">
      <c r="A266" s="98"/>
      <c r="B266" s="98"/>
      <c r="C266" s="252"/>
      <c r="D266" s="98"/>
      <c r="E266" s="98"/>
      <c r="F266" s="98"/>
      <c r="G266" s="98"/>
      <c r="H266" s="98"/>
      <c r="I266" s="251"/>
      <c r="J266" s="98"/>
      <c r="K266" s="98"/>
      <c r="L266" s="98"/>
      <c r="M266" s="98"/>
      <c r="N266" s="98"/>
      <c r="O266" s="5"/>
      <c r="P266" s="5"/>
      <c r="Q266" s="5"/>
      <c r="R266" s="5"/>
      <c r="S266" s="5"/>
      <c r="T266" s="5"/>
    </row>
    <row r="267" spans="1:20" ht="12.75" customHeight="1">
      <c r="A267" s="98"/>
      <c r="B267" s="98"/>
      <c r="C267" s="252"/>
      <c r="D267" s="98"/>
      <c r="E267" s="98"/>
      <c r="F267" s="98"/>
      <c r="G267" s="98"/>
      <c r="H267" s="98"/>
      <c r="I267" s="251"/>
      <c r="J267" s="98"/>
      <c r="K267" s="98"/>
      <c r="L267" s="98"/>
      <c r="M267" s="98"/>
      <c r="N267" s="98"/>
      <c r="O267" s="5"/>
      <c r="P267" s="5"/>
      <c r="Q267" s="5"/>
      <c r="R267" s="5"/>
      <c r="S267" s="5"/>
      <c r="T267" s="5"/>
    </row>
    <row r="268" spans="1:20" ht="12.75" customHeight="1">
      <c r="A268" s="98"/>
      <c r="B268" s="98"/>
      <c r="C268" s="252"/>
      <c r="D268" s="98"/>
      <c r="E268" s="98"/>
      <c r="F268" s="98"/>
      <c r="G268" s="98"/>
      <c r="H268" s="98"/>
      <c r="I268" s="251"/>
      <c r="J268" s="98"/>
      <c r="K268" s="98"/>
      <c r="L268" s="98"/>
      <c r="M268" s="98"/>
      <c r="N268" s="98"/>
      <c r="O268" s="5"/>
      <c r="P268" s="5"/>
      <c r="Q268" s="5"/>
      <c r="R268" s="5"/>
      <c r="S268" s="5"/>
      <c r="T268" s="5"/>
    </row>
    <row r="269" spans="1:20" ht="12.75" customHeight="1">
      <c r="A269" s="98"/>
      <c r="B269" s="98"/>
      <c r="C269" s="252"/>
      <c r="D269" s="98"/>
      <c r="E269" s="98"/>
      <c r="F269" s="98"/>
      <c r="G269" s="98"/>
      <c r="H269" s="98"/>
      <c r="I269" s="251"/>
      <c r="J269" s="98"/>
      <c r="K269" s="98"/>
      <c r="L269" s="98"/>
      <c r="M269" s="98"/>
      <c r="N269" s="98"/>
      <c r="O269" s="5"/>
      <c r="P269" s="5"/>
      <c r="Q269" s="5"/>
      <c r="R269" s="5"/>
      <c r="S269" s="5"/>
      <c r="T269" s="5"/>
    </row>
    <row r="270" spans="1:20" ht="12.75" customHeight="1">
      <c r="A270" s="98"/>
      <c r="B270" s="98"/>
      <c r="C270" s="252"/>
      <c r="D270" s="98"/>
      <c r="E270" s="98"/>
      <c r="F270" s="98"/>
      <c r="G270" s="98"/>
      <c r="H270" s="98"/>
      <c r="I270" s="251"/>
      <c r="J270" s="98"/>
      <c r="K270" s="98"/>
      <c r="L270" s="98"/>
      <c r="M270" s="98"/>
      <c r="N270" s="98"/>
      <c r="O270" s="5"/>
      <c r="P270" s="5"/>
      <c r="Q270" s="5"/>
      <c r="R270" s="5"/>
      <c r="S270" s="5"/>
      <c r="T270" s="5"/>
    </row>
    <row r="271" spans="1:20" ht="12.75" customHeight="1">
      <c r="A271" s="98"/>
      <c r="B271" s="98"/>
      <c r="C271" s="252"/>
      <c r="D271" s="98"/>
      <c r="E271" s="98"/>
      <c r="F271" s="98"/>
      <c r="G271" s="98"/>
      <c r="H271" s="98"/>
      <c r="I271" s="251"/>
      <c r="J271" s="98"/>
      <c r="K271" s="98"/>
      <c r="L271" s="98"/>
      <c r="M271" s="98"/>
      <c r="N271" s="98"/>
      <c r="O271" s="5"/>
      <c r="P271" s="5"/>
      <c r="Q271" s="5"/>
      <c r="R271" s="5"/>
      <c r="S271" s="5"/>
      <c r="T271" s="5"/>
    </row>
    <row r="272" spans="1:20" ht="12.75" customHeight="1">
      <c r="A272" s="98"/>
      <c r="B272" s="98"/>
      <c r="C272" s="252"/>
      <c r="D272" s="98"/>
      <c r="E272" s="98"/>
      <c r="F272" s="98"/>
      <c r="G272" s="98"/>
      <c r="H272" s="98"/>
      <c r="I272" s="251"/>
      <c r="J272" s="98"/>
      <c r="K272" s="98"/>
      <c r="L272" s="98"/>
      <c r="M272" s="98"/>
      <c r="N272" s="98"/>
      <c r="O272" s="5"/>
      <c r="P272" s="5"/>
      <c r="Q272" s="5"/>
      <c r="R272" s="5"/>
      <c r="S272" s="5"/>
      <c r="T272" s="5"/>
    </row>
    <row r="273" spans="1:20" ht="12.75" customHeight="1">
      <c r="A273" s="98"/>
      <c r="B273" s="98"/>
      <c r="C273" s="252"/>
      <c r="D273" s="98"/>
      <c r="E273" s="98"/>
      <c r="F273" s="98"/>
      <c r="G273" s="98"/>
      <c r="H273" s="98"/>
      <c r="I273" s="251"/>
      <c r="J273" s="98"/>
      <c r="K273" s="98"/>
      <c r="L273" s="98"/>
      <c r="M273" s="98"/>
      <c r="N273" s="98"/>
      <c r="O273" s="5"/>
      <c r="P273" s="5"/>
      <c r="Q273" s="5"/>
      <c r="R273" s="5"/>
      <c r="S273" s="5"/>
      <c r="T273" s="5"/>
    </row>
    <row r="274" spans="1:20" ht="12.75" customHeight="1">
      <c r="A274" s="98"/>
      <c r="B274" s="98"/>
      <c r="C274" s="252"/>
      <c r="D274" s="98"/>
      <c r="E274" s="98"/>
      <c r="F274" s="98"/>
      <c r="G274" s="98"/>
      <c r="H274" s="98"/>
      <c r="I274" s="251"/>
      <c r="J274" s="98"/>
      <c r="K274" s="98"/>
      <c r="L274" s="98"/>
      <c r="M274" s="98"/>
      <c r="N274" s="98"/>
      <c r="O274" s="5"/>
      <c r="P274" s="5"/>
      <c r="Q274" s="5"/>
      <c r="R274" s="5"/>
      <c r="S274" s="5"/>
      <c r="T274" s="5"/>
    </row>
    <row r="275" spans="1:20" ht="12.75" customHeight="1">
      <c r="A275" s="98"/>
      <c r="B275" s="98"/>
      <c r="C275" s="252"/>
      <c r="D275" s="98"/>
      <c r="E275" s="98"/>
      <c r="F275" s="98"/>
      <c r="G275" s="98"/>
      <c r="H275" s="98"/>
      <c r="I275" s="251"/>
      <c r="J275" s="98"/>
      <c r="K275" s="98"/>
      <c r="L275" s="98"/>
      <c r="M275" s="98"/>
      <c r="N275" s="98"/>
      <c r="O275" s="5"/>
      <c r="P275" s="5"/>
      <c r="Q275" s="5"/>
      <c r="R275" s="5"/>
      <c r="S275" s="5"/>
      <c r="T275" s="5"/>
    </row>
    <row r="276" spans="1:20" ht="12.75" customHeight="1">
      <c r="A276" s="98"/>
      <c r="B276" s="98"/>
      <c r="C276" s="252"/>
      <c r="D276" s="98"/>
      <c r="E276" s="98"/>
      <c r="F276" s="98"/>
      <c r="G276" s="98"/>
      <c r="H276" s="98"/>
      <c r="I276" s="251"/>
      <c r="J276" s="98"/>
      <c r="K276" s="98"/>
      <c r="L276" s="98"/>
      <c r="M276" s="98"/>
      <c r="N276" s="98"/>
      <c r="O276" s="5"/>
      <c r="P276" s="5"/>
      <c r="Q276" s="5"/>
      <c r="R276" s="5"/>
      <c r="S276" s="5"/>
      <c r="T276" s="5"/>
    </row>
    <row r="277" spans="1:20" ht="12.75" customHeight="1">
      <c r="A277" s="98"/>
      <c r="B277" s="98"/>
      <c r="C277" s="252"/>
      <c r="D277" s="98"/>
      <c r="E277" s="98"/>
      <c r="F277" s="98"/>
      <c r="G277" s="98"/>
      <c r="H277" s="98"/>
      <c r="I277" s="251"/>
      <c r="J277" s="98"/>
      <c r="K277" s="98"/>
      <c r="L277" s="98"/>
      <c r="M277" s="98"/>
      <c r="N277" s="98"/>
      <c r="O277" s="5"/>
      <c r="P277" s="5"/>
      <c r="Q277" s="5"/>
      <c r="R277" s="5"/>
      <c r="S277" s="5"/>
      <c r="T277" s="5"/>
    </row>
    <row r="278" spans="1:20" ht="12.75" customHeight="1">
      <c r="A278" s="98"/>
      <c r="B278" s="98"/>
      <c r="C278" s="252"/>
      <c r="D278" s="98"/>
      <c r="E278" s="98"/>
      <c r="F278" s="98"/>
      <c r="G278" s="98"/>
      <c r="H278" s="98"/>
      <c r="I278" s="251"/>
      <c r="J278" s="98"/>
      <c r="K278" s="98"/>
      <c r="L278" s="98"/>
      <c r="M278" s="98"/>
      <c r="N278" s="98"/>
      <c r="O278" s="5"/>
      <c r="P278" s="5"/>
      <c r="Q278" s="5"/>
      <c r="R278" s="5"/>
      <c r="S278" s="5"/>
      <c r="T278" s="5"/>
    </row>
    <row r="279" spans="1:20" ht="12.75" customHeight="1">
      <c r="A279" s="98"/>
      <c r="B279" s="98"/>
      <c r="C279" s="252"/>
      <c r="D279" s="98"/>
      <c r="E279" s="98"/>
      <c r="F279" s="98"/>
      <c r="G279" s="98"/>
      <c r="H279" s="98"/>
      <c r="I279" s="251"/>
      <c r="J279" s="98"/>
      <c r="K279" s="98"/>
      <c r="L279" s="98"/>
      <c r="M279" s="98"/>
      <c r="N279" s="98"/>
      <c r="O279" s="5"/>
      <c r="P279" s="5"/>
      <c r="Q279" s="5"/>
      <c r="R279" s="5"/>
      <c r="S279" s="5"/>
      <c r="T279" s="5"/>
    </row>
    <row r="280" spans="1:20" ht="12.75" customHeight="1">
      <c r="A280" s="98"/>
      <c r="B280" s="98"/>
      <c r="C280" s="252"/>
      <c r="D280" s="98"/>
      <c r="E280" s="98"/>
      <c r="F280" s="98"/>
      <c r="G280" s="98"/>
      <c r="H280" s="98"/>
      <c r="I280" s="251"/>
      <c r="J280" s="98"/>
      <c r="K280" s="98"/>
      <c r="L280" s="98"/>
      <c r="M280" s="98"/>
      <c r="N280" s="98"/>
      <c r="O280" s="5"/>
      <c r="P280" s="5"/>
      <c r="Q280" s="5"/>
      <c r="R280" s="5"/>
      <c r="S280" s="5"/>
      <c r="T280" s="5"/>
    </row>
    <row r="281" spans="1:20" ht="12.75" customHeight="1">
      <c r="A281" s="98"/>
      <c r="B281" s="98"/>
      <c r="C281" s="252"/>
      <c r="D281" s="98"/>
      <c r="E281" s="98"/>
      <c r="F281" s="98"/>
      <c r="G281" s="98"/>
      <c r="H281" s="98"/>
      <c r="I281" s="251"/>
      <c r="J281" s="98"/>
      <c r="K281" s="98"/>
      <c r="L281" s="98"/>
      <c r="M281" s="98"/>
      <c r="N281" s="98"/>
      <c r="O281" s="5"/>
      <c r="P281" s="5"/>
      <c r="Q281" s="5"/>
      <c r="R281" s="5"/>
      <c r="S281" s="5"/>
      <c r="T281" s="5"/>
    </row>
    <row r="282" spans="1:20" ht="12.75" customHeight="1">
      <c r="A282" s="98"/>
      <c r="B282" s="98"/>
      <c r="C282" s="252"/>
      <c r="D282" s="98"/>
      <c r="E282" s="98"/>
      <c r="F282" s="98"/>
      <c r="G282" s="98"/>
      <c r="H282" s="98"/>
      <c r="I282" s="251"/>
      <c r="J282" s="98"/>
      <c r="K282" s="98"/>
      <c r="L282" s="98"/>
      <c r="M282" s="98"/>
      <c r="N282" s="98"/>
      <c r="O282" s="5"/>
      <c r="P282" s="5"/>
      <c r="Q282" s="5"/>
      <c r="R282" s="5"/>
      <c r="S282" s="5"/>
      <c r="T282" s="5"/>
    </row>
    <row r="283" spans="1:20" ht="12.75" customHeight="1">
      <c r="A283" s="98"/>
      <c r="B283" s="98"/>
      <c r="C283" s="252"/>
      <c r="D283" s="98"/>
      <c r="E283" s="98"/>
      <c r="F283" s="98"/>
      <c r="G283" s="98"/>
      <c r="H283" s="98"/>
      <c r="I283" s="251"/>
      <c r="J283" s="98"/>
      <c r="K283" s="98"/>
      <c r="L283" s="98"/>
      <c r="M283" s="98"/>
      <c r="N283" s="98"/>
      <c r="O283" s="5"/>
      <c r="P283" s="5"/>
      <c r="Q283" s="5"/>
      <c r="R283" s="5"/>
      <c r="S283" s="5"/>
      <c r="T283" s="5"/>
    </row>
    <row r="284" spans="1:20" ht="12.75" customHeight="1">
      <c r="A284" s="98"/>
      <c r="B284" s="98"/>
      <c r="C284" s="252"/>
      <c r="D284" s="98"/>
      <c r="E284" s="98"/>
      <c r="F284" s="98"/>
      <c r="G284" s="98"/>
      <c r="H284" s="98"/>
      <c r="I284" s="251"/>
      <c r="J284" s="98"/>
      <c r="K284" s="98"/>
      <c r="L284" s="98"/>
      <c r="M284" s="98"/>
      <c r="N284" s="98"/>
      <c r="O284" s="5"/>
      <c r="P284" s="5"/>
      <c r="Q284" s="5"/>
      <c r="R284" s="5"/>
      <c r="S284" s="5"/>
      <c r="T284" s="5"/>
    </row>
    <row r="285" spans="1:20" ht="12.75" customHeight="1">
      <c r="A285" s="98"/>
      <c r="B285" s="98"/>
      <c r="C285" s="252"/>
      <c r="D285" s="98"/>
      <c r="E285" s="98"/>
      <c r="F285" s="98"/>
      <c r="G285" s="98"/>
      <c r="H285" s="98"/>
      <c r="I285" s="251"/>
      <c r="J285" s="98"/>
      <c r="K285" s="98"/>
      <c r="L285" s="98"/>
      <c r="M285" s="98"/>
      <c r="N285" s="98"/>
      <c r="O285" s="5"/>
      <c r="P285" s="5"/>
      <c r="Q285" s="5"/>
      <c r="R285" s="5"/>
      <c r="S285" s="5"/>
      <c r="T285" s="5"/>
    </row>
    <row r="286" spans="1:20" ht="12.75" customHeight="1">
      <c r="A286" s="98"/>
      <c r="B286" s="98"/>
      <c r="C286" s="252"/>
      <c r="D286" s="98"/>
      <c r="E286" s="98"/>
      <c r="F286" s="98"/>
      <c r="G286" s="98"/>
      <c r="H286" s="98"/>
      <c r="I286" s="251"/>
      <c r="J286" s="98"/>
      <c r="K286" s="98"/>
      <c r="L286" s="98"/>
      <c r="M286" s="98"/>
      <c r="N286" s="98"/>
      <c r="O286" s="5"/>
      <c r="P286" s="5"/>
      <c r="Q286" s="5"/>
      <c r="R286" s="5"/>
      <c r="S286" s="5"/>
      <c r="T286" s="5"/>
    </row>
    <row r="287" spans="1:20" ht="12.75" customHeight="1">
      <c r="A287" s="98"/>
      <c r="B287" s="98"/>
      <c r="C287" s="252"/>
      <c r="D287" s="98"/>
      <c r="E287" s="98"/>
      <c r="F287" s="98"/>
      <c r="G287" s="98"/>
      <c r="H287" s="98"/>
      <c r="I287" s="251"/>
      <c r="J287" s="98"/>
      <c r="K287" s="98"/>
      <c r="L287" s="98"/>
      <c r="M287" s="98"/>
      <c r="N287" s="98"/>
      <c r="O287" s="5"/>
      <c r="P287" s="5"/>
      <c r="Q287" s="5"/>
      <c r="R287" s="5"/>
      <c r="S287" s="5"/>
      <c r="T287" s="5"/>
    </row>
    <row r="288" spans="1:20" ht="12.75" customHeight="1">
      <c r="A288" s="98"/>
      <c r="B288" s="98"/>
      <c r="C288" s="252"/>
      <c r="D288" s="98"/>
      <c r="E288" s="98"/>
      <c r="F288" s="98"/>
      <c r="G288" s="98"/>
      <c r="H288" s="98"/>
      <c r="I288" s="251"/>
      <c r="J288" s="98"/>
      <c r="K288" s="98"/>
      <c r="L288" s="98"/>
      <c r="M288" s="98"/>
      <c r="N288" s="98"/>
      <c r="O288" s="5"/>
      <c r="P288" s="5"/>
      <c r="Q288" s="5"/>
      <c r="R288" s="5"/>
      <c r="S288" s="5"/>
      <c r="T288" s="5"/>
    </row>
    <row r="289" spans="1:20" ht="12.75" customHeight="1">
      <c r="A289" s="98"/>
      <c r="B289" s="98"/>
      <c r="C289" s="252"/>
      <c r="D289" s="98"/>
      <c r="E289" s="98"/>
      <c r="F289" s="98"/>
      <c r="G289" s="98"/>
      <c r="H289" s="98"/>
      <c r="I289" s="251"/>
      <c r="J289" s="98"/>
      <c r="K289" s="98"/>
      <c r="L289" s="98"/>
      <c r="M289" s="98"/>
      <c r="N289" s="98"/>
      <c r="O289" s="5"/>
      <c r="P289" s="5"/>
      <c r="Q289" s="5"/>
      <c r="R289" s="5"/>
      <c r="S289" s="5"/>
      <c r="T289" s="5"/>
    </row>
    <row r="290" spans="1:20" ht="12.75" customHeight="1">
      <c r="A290" s="98"/>
      <c r="B290" s="98"/>
      <c r="C290" s="252"/>
      <c r="D290" s="98"/>
      <c r="E290" s="98"/>
      <c r="F290" s="98"/>
      <c r="G290" s="98"/>
      <c r="H290" s="98"/>
      <c r="I290" s="251"/>
      <c r="J290" s="98"/>
      <c r="K290" s="98"/>
      <c r="L290" s="98"/>
      <c r="M290" s="98"/>
      <c r="N290" s="98"/>
      <c r="O290" s="5"/>
      <c r="P290" s="5"/>
      <c r="Q290" s="5"/>
      <c r="R290" s="5"/>
      <c r="S290" s="5"/>
      <c r="T290" s="5"/>
    </row>
    <row r="291" spans="1:20" ht="12.75" customHeight="1">
      <c r="A291" s="98"/>
      <c r="B291" s="98"/>
      <c r="C291" s="252"/>
      <c r="D291" s="98"/>
      <c r="E291" s="98"/>
      <c r="F291" s="98"/>
      <c r="G291" s="98"/>
      <c r="H291" s="98"/>
      <c r="I291" s="251"/>
      <c r="J291" s="98"/>
      <c r="K291" s="98"/>
      <c r="L291" s="98"/>
      <c r="M291" s="98"/>
      <c r="N291" s="98"/>
      <c r="O291" s="5"/>
      <c r="P291" s="5"/>
      <c r="Q291" s="5"/>
      <c r="R291" s="5"/>
      <c r="S291" s="5"/>
      <c r="T291" s="5"/>
    </row>
    <row r="292" spans="1:20" ht="12.75" customHeight="1">
      <c r="A292" s="98"/>
      <c r="B292" s="98"/>
      <c r="C292" s="252"/>
      <c r="D292" s="98"/>
      <c r="E292" s="98"/>
      <c r="F292" s="98"/>
      <c r="G292" s="98"/>
      <c r="H292" s="98"/>
      <c r="I292" s="251"/>
      <c r="J292" s="98"/>
      <c r="K292" s="98"/>
      <c r="L292" s="98"/>
      <c r="M292" s="98"/>
      <c r="N292" s="98"/>
      <c r="O292" s="5"/>
      <c r="P292" s="5"/>
      <c r="Q292" s="5"/>
      <c r="R292" s="5"/>
      <c r="S292" s="5"/>
      <c r="T292" s="5"/>
    </row>
    <row r="293" spans="1:20" ht="12.75" customHeight="1">
      <c r="A293" s="98"/>
      <c r="B293" s="98"/>
      <c r="C293" s="252"/>
      <c r="D293" s="98"/>
      <c r="E293" s="98"/>
      <c r="F293" s="98"/>
      <c r="G293" s="98"/>
      <c r="H293" s="98"/>
      <c r="I293" s="251"/>
      <c r="J293" s="98"/>
      <c r="K293" s="98"/>
      <c r="L293" s="98"/>
      <c r="M293" s="98"/>
      <c r="N293" s="98"/>
      <c r="O293" s="5"/>
      <c r="P293" s="5"/>
      <c r="Q293" s="5"/>
      <c r="R293" s="5"/>
      <c r="S293" s="5"/>
      <c r="T293" s="5"/>
    </row>
    <row r="294" spans="1:20" ht="12.75" customHeight="1">
      <c r="A294" s="98"/>
      <c r="B294" s="98"/>
      <c r="C294" s="252"/>
      <c r="D294" s="98"/>
      <c r="E294" s="98"/>
      <c r="F294" s="98"/>
      <c r="G294" s="98"/>
      <c r="H294" s="98"/>
      <c r="I294" s="251"/>
      <c r="J294" s="98"/>
      <c r="K294" s="98"/>
      <c r="L294" s="98"/>
      <c r="M294" s="98"/>
      <c r="N294" s="98"/>
      <c r="O294" s="5"/>
      <c r="P294" s="5"/>
      <c r="Q294" s="5"/>
      <c r="R294" s="5"/>
      <c r="S294" s="5"/>
      <c r="T294" s="5"/>
    </row>
    <row r="295" spans="1:20" ht="12.75" customHeight="1">
      <c r="A295" s="98"/>
      <c r="B295" s="98"/>
      <c r="C295" s="252"/>
      <c r="D295" s="98"/>
      <c r="E295" s="98"/>
      <c r="F295" s="98"/>
      <c r="G295" s="98"/>
      <c r="H295" s="98"/>
      <c r="I295" s="251"/>
      <c r="J295" s="98"/>
      <c r="K295" s="98"/>
      <c r="L295" s="98"/>
      <c r="M295" s="98"/>
      <c r="N295" s="98"/>
      <c r="O295" s="5"/>
      <c r="P295" s="5"/>
      <c r="Q295" s="5"/>
      <c r="R295" s="5"/>
      <c r="S295" s="5"/>
      <c r="T295" s="5"/>
    </row>
    <row r="296" spans="1:20" ht="12.75" customHeight="1">
      <c r="A296" s="98"/>
      <c r="B296" s="98"/>
      <c r="C296" s="252"/>
      <c r="D296" s="98"/>
      <c r="E296" s="98"/>
      <c r="F296" s="98"/>
      <c r="G296" s="98"/>
      <c r="H296" s="98"/>
      <c r="I296" s="251"/>
      <c r="J296" s="98"/>
      <c r="K296" s="98"/>
      <c r="L296" s="98"/>
      <c r="M296" s="98"/>
      <c r="N296" s="98"/>
      <c r="O296" s="5"/>
      <c r="P296" s="5"/>
      <c r="Q296" s="5"/>
      <c r="R296" s="5"/>
      <c r="S296" s="5"/>
      <c r="T296" s="5"/>
    </row>
    <row r="297" spans="1:20" ht="12.75" customHeight="1">
      <c r="A297" s="98"/>
      <c r="B297" s="98"/>
      <c r="C297" s="252"/>
      <c r="D297" s="98"/>
      <c r="E297" s="98"/>
      <c r="F297" s="98"/>
      <c r="G297" s="98"/>
      <c r="H297" s="98"/>
      <c r="I297" s="251"/>
      <c r="J297" s="98"/>
      <c r="K297" s="98"/>
      <c r="L297" s="98"/>
      <c r="M297" s="98"/>
      <c r="N297" s="98"/>
      <c r="O297" s="5"/>
      <c r="P297" s="5"/>
      <c r="Q297" s="5"/>
      <c r="R297" s="5"/>
      <c r="S297" s="5"/>
      <c r="T297" s="5"/>
    </row>
    <row r="298" spans="1:20" ht="12.75" customHeight="1">
      <c r="A298" s="98"/>
      <c r="B298" s="98"/>
      <c r="C298" s="252"/>
      <c r="D298" s="98"/>
      <c r="E298" s="98"/>
      <c r="F298" s="98"/>
      <c r="G298" s="98"/>
      <c r="H298" s="98"/>
      <c r="I298" s="251"/>
      <c r="J298" s="98"/>
      <c r="K298" s="98"/>
      <c r="L298" s="98"/>
      <c r="M298" s="98"/>
      <c r="N298" s="98"/>
      <c r="O298" s="5"/>
      <c r="P298" s="5"/>
      <c r="Q298" s="5"/>
      <c r="R298" s="5"/>
      <c r="S298" s="5"/>
      <c r="T298" s="5"/>
    </row>
    <row r="299" spans="1:20" ht="12.75" customHeight="1">
      <c r="A299" s="98"/>
      <c r="B299" s="98"/>
      <c r="C299" s="252"/>
      <c r="D299" s="98"/>
      <c r="E299" s="98"/>
      <c r="F299" s="98"/>
      <c r="G299" s="98"/>
      <c r="H299" s="98"/>
      <c r="I299" s="251"/>
      <c r="J299" s="98"/>
      <c r="K299" s="98"/>
      <c r="L299" s="98"/>
      <c r="M299" s="98"/>
      <c r="N299" s="98"/>
      <c r="O299" s="5"/>
      <c r="P299" s="5"/>
      <c r="Q299" s="5"/>
      <c r="R299" s="5"/>
      <c r="S299" s="5"/>
      <c r="T299" s="5"/>
    </row>
    <row r="300" spans="1:20" ht="12.75" customHeight="1">
      <c r="A300" s="98"/>
      <c r="B300" s="98"/>
      <c r="C300" s="252"/>
      <c r="D300" s="98"/>
      <c r="E300" s="98"/>
      <c r="F300" s="98"/>
      <c r="G300" s="98"/>
      <c r="H300" s="98"/>
      <c r="I300" s="251"/>
      <c r="J300" s="98"/>
      <c r="K300" s="98"/>
      <c r="L300" s="98"/>
      <c r="M300" s="98"/>
      <c r="N300" s="98"/>
      <c r="O300" s="5"/>
      <c r="P300" s="5"/>
      <c r="Q300" s="5"/>
      <c r="R300" s="5"/>
      <c r="S300" s="5"/>
      <c r="T300" s="5"/>
    </row>
    <row r="301" spans="1:20" ht="12.75" customHeight="1">
      <c r="A301" s="98"/>
      <c r="B301" s="98"/>
      <c r="C301" s="252"/>
      <c r="D301" s="98"/>
      <c r="E301" s="98"/>
      <c r="F301" s="98"/>
      <c r="G301" s="98"/>
      <c r="H301" s="98"/>
      <c r="I301" s="251"/>
      <c r="J301" s="98"/>
      <c r="K301" s="98"/>
      <c r="L301" s="98"/>
      <c r="M301" s="98"/>
      <c r="N301" s="98"/>
      <c r="O301" s="5"/>
      <c r="P301" s="5"/>
      <c r="Q301" s="5"/>
      <c r="R301" s="5"/>
      <c r="S301" s="5"/>
      <c r="T301" s="5"/>
    </row>
    <row r="302" spans="1:20" ht="12.75" customHeight="1">
      <c r="A302" s="98"/>
      <c r="B302" s="98"/>
      <c r="C302" s="252"/>
      <c r="D302" s="98"/>
      <c r="E302" s="98"/>
      <c r="F302" s="98"/>
      <c r="G302" s="98"/>
      <c r="H302" s="98"/>
      <c r="I302" s="251"/>
      <c r="J302" s="98"/>
      <c r="K302" s="98"/>
      <c r="L302" s="98"/>
      <c r="M302" s="98"/>
      <c r="N302" s="98"/>
      <c r="O302" s="5"/>
      <c r="P302" s="5"/>
      <c r="Q302" s="5"/>
      <c r="R302" s="5"/>
      <c r="S302" s="5"/>
      <c r="T302" s="5"/>
    </row>
    <row r="303" spans="1:20" ht="12.75" customHeight="1">
      <c r="A303" s="98"/>
      <c r="B303" s="98"/>
      <c r="C303" s="252"/>
      <c r="D303" s="98"/>
      <c r="E303" s="98"/>
      <c r="F303" s="98"/>
      <c r="G303" s="98"/>
      <c r="H303" s="98"/>
      <c r="I303" s="251"/>
      <c r="J303" s="98"/>
      <c r="K303" s="98"/>
      <c r="L303" s="98"/>
      <c r="M303" s="98"/>
      <c r="N303" s="98"/>
      <c r="O303" s="5"/>
      <c r="P303" s="5"/>
      <c r="Q303" s="5"/>
      <c r="R303" s="5"/>
      <c r="S303" s="5"/>
      <c r="T303" s="5"/>
    </row>
    <row r="304" spans="1:20" ht="12.75" customHeight="1">
      <c r="A304" s="98"/>
      <c r="B304" s="98"/>
      <c r="C304" s="252"/>
      <c r="D304" s="98"/>
      <c r="E304" s="98"/>
      <c r="F304" s="98"/>
      <c r="G304" s="98"/>
      <c r="H304" s="98"/>
      <c r="I304" s="251"/>
      <c r="J304" s="98"/>
      <c r="K304" s="98"/>
      <c r="L304" s="98"/>
      <c r="M304" s="98"/>
      <c r="N304" s="98"/>
      <c r="O304" s="5"/>
      <c r="P304" s="5"/>
      <c r="Q304" s="5"/>
      <c r="R304" s="5"/>
      <c r="S304" s="5"/>
      <c r="T304" s="5"/>
    </row>
    <row r="305" spans="1:20" ht="12.75" customHeight="1">
      <c r="A305" s="98"/>
      <c r="B305" s="98"/>
      <c r="C305" s="252"/>
      <c r="D305" s="98"/>
      <c r="E305" s="98"/>
      <c r="F305" s="98"/>
      <c r="G305" s="98"/>
      <c r="H305" s="98"/>
      <c r="I305" s="251"/>
      <c r="J305" s="98"/>
      <c r="K305" s="98"/>
      <c r="L305" s="98"/>
      <c r="M305" s="98"/>
      <c r="N305" s="98"/>
      <c r="O305" s="5"/>
      <c r="P305" s="5"/>
      <c r="Q305" s="5"/>
      <c r="R305" s="5"/>
      <c r="S305" s="5"/>
      <c r="T305" s="5"/>
    </row>
    <row r="306" spans="1:20" ht="12.75" customHeight="1">
      <c r="A306" s="98"/>
      <c r="B306" s="98"/>
      <c r="C306" s="252"/>
      <c r="D306" s="98"/>
      <c r="E306" s="98"/>
      <c r="F306" s="98"/>
      <c r="G306" s="98"/>
      <c r="H306" s="98"/>
      <c r="I306" s="251"/>
      <c r="J306" s="98"/>
      <c r="K306" s="98"/>
      <c r="L306" s="98"/>
      <c r="M306" s="98"/>
      <c r="N306" s="98"/>
      <c r="O306" s="5"/>
      <c r="P306" s="5"/>
      <c r="Q306" s="5"/>
      <c r="R306" s="5"/>
      <c r="S306" s="5"/>
      <c r="T306" s="5"/>
    </row>
    <row r="307" spans="1:20" ht="12.75" customHeight="1">
      <c r="A307" s="98"/>
      <c r="B307" s="98"/>
      <c r="C307" s="252"/>
      <c r="D307" s="98"/>
      <c r="E307" s="98"/>
      <c r="F307" s="98"/>
      <c r="G307" s="98"/>
      <c r="H307" s="98"/>
      <c r="I307" s="251"/>
      <c r="J307" s="98"/>
      <c r="K307" s="98"/>
      <c r="L307" s="98"/>
      <c r="M307" s="98"/>
      <c r="N307" s="98"/>
      <c r="O307" s="5"/>
      <c r="P307" s="5"/>
      <c r="Q307" s="5"/>
      <c r="R307" s="5"/>
      <c r="S307" s="5"/>
      <c r="T307" s="5"/>
    </row>
    <row r="308" spans="1:20" ht="12.75" customHeight="1">
      <c r="A308" s="98"/>
      <c r="B308" s="98"/>
      <c r="C308" s="252"/>
      <c r="D308" s="98"/>
      <c r="E308" s="98"/>
      <c r="F308" s="98"/>
      <c r="G308" s="98"/>
      <c r="H308" s="98"/>
      <c r="I308" s="251"/>
      <c r="J308" s="98"/>
      <c r="K308" s="98"/>
      <c r="L308" s="98"/>
      <c r="M308" s="98"/>
      <c r="N308" s="98"/>
      <c r="O308" s="5"/>
      <c r="P308" s="5"/>
      <c r="Q308" s="5"/>
      <c r="R308" s="5"/>
      <c r="S308" s="5"/>
      <c r="T308" s="5"/>
    </row>
    <row r="309" spans="1:20" ht="12.75" customHeight="1">
      <c r="A309" s="98"/>
      <c r="B309" s="98"/>
      <c r="C309" s="252"/>
      <c r="D309" s="98"/>
      <c r="E309" s="98"/>
      <c r="F309" s="98"/>
      <c r="G309" s="98"/>
      <c r="H309" s="98"/>
      <c r="I309" s="251"/>
      <c r="J309" s="98"/>
      <c r="K309" s="98"/>
      <c r="L309" s="98"/>
      <c r="M309" s="98"/>
      <c r="N309" s="98"/>
      <c r="O309" s="5"/>
      <c r="P309" s="5"/>
      <c r="Q309" s="5"/>
      <c r="R309" s="5"/>
      <c r="S309" s="5"/>
      <c r="T309" s="5"/>
    </row>
    <row r="310" spans="1:20" ht="12.75" customHeight="1">
      <c r="A310" s="98"/>
      <c r="B310" s="98"/>
      <c r="C310" s="252"/>
      <c r="D310" s="98"/>
      <c r="E310" s="98"/>
      <c r="F310" s="98"/>
      <c r="G310" s="98"/>
      <c r="H310" s="98"/>
      <c r="I310" s="251"/>
      <c r="J310" s="98"/>
      <c r="K310" s="98"/>
      <c r="L310" s="98"/>
      <c r="M310" s="98"/>
      <c r="N310" s="98"/>
      <c r="O310" s="5"/>
      <c r="P310" s="5"/>
      <c r="Q310" s="5"/>
      <c r="R310" s="5"/>
      <c r="S310" s="5"/>
      <c r="T310" s="5"/>
    </row>
    <row r="311" spans="1:20" ht="12.75" customHeight="1">
      <c r="A311" s="98"/>
      <c r="B311" s="98"/>
      <c r="C311" s="252"/>
      <c r="D311" s="98"/>
      <c r="E311" s="98"/>
      <c r="F311" s="98"/>
      <c r="G311" s="98"/>
      <c r="H311" s="98"/>
      <c r="I311" s="251"/>
      <c r="J311" s="98"/>
      <c r="K311" s="98"/>
      <c r="L311" s="98"/>
      <c r="M311" s="98"/>
      <c r="N311" s="98"/>
      <c r="O311" s="5"/>
      <c r="P311" s="5"/>
      <c r="Q311" s="5"/>
      <c r="R311" s="5"/>
      <c r="S311" s="5"/>
      <c r="T311" s="5"/>
    </row>
    <row r="312" spans="1:20" ht="12.75" customHeight="1">
      <c r="A312" s="98"/>
      <c r="B312" s="98"/>
      <c r="C312" s="252"/>
      <c r="D312" s="98"/>
      <c r="E312" s="98"/>
      <c r="F312" s="98"/>
      <c r="G312" s="98"/>
      <c r="H312" s="98"/>
      <c r="I312" s="251"/>
      <c r="J312" s="98"/>
      <c r="K312" s="98"/>
      <c r="L312" s="98"/>
      <c r="M312" s="98"/>
      <c r="N312" s="98"/>
      <c r="O312" s="5"/>
      <c r="P312" s="5"/>
      <c r="Q312" s="5"/>
      <c r="R312" s="5"/>
      <c r="S312" s="5"/>
      <c r="T312" s="5"/>
    </row>
    <row r="313" spans="1:20" ht="12.75" customHeight="1">
      <c r="A313" s="98"/>
      <c r="B313" s="98"/>
      <c r="C313" s="252"/>
      <c r="D313" s="98"/>
      <c r="E313" s="98"/>
      <c r="F313" s="98"/>
      <c r="G313" s="98"/>
      <c r="H313" s="98"/>
      <c r="I313" s="251"/>
      <c r="J313" s="98"/>
      <c r="K313" s="98"/>
      <c r="L313" s="98"/>
      <c r="M313" s="98"/>
      <c r="N313" s="98"/>
      <c r="O313" s="5"/>
      <c r="P313" s="5"/>
      <c r="Q313" s="5"/>
      <c r="R313" s="5"/>
      <c r="S313" s="5"/>
      <c r="T313" s="5"/>
    </row>
    <row r="314" spans="1:20" ht="12.75" customHeight="1">
      <c r="A314" s="98"/>
      <c r="B314" s="98"/>
      <c r="C314" s="252"/>
      <c r="D314" s="98"/>
      <c r="E314" s="98"/>
      <c r="F314" s="98"/>
      <c r="G314" s="98"/>
      <c r="H314" s="98"/>
      <c r="I314" s="251"/>
      <c r="J314" s="98"/>
      <c r="K314" s="98"/>
      <c r="L314" s="98"/>
      <c r="M314" s="98"/>
      <c r="N314" s="98"/>
      <c r="O314" s="5"/>
      <c r="P314" s="5"/>
      <c r="Q314" s="5"/>
      <c r="R314" s="5"/>
      <c r="S314" s="5"/>
      <c r="T314" s="5"/>
    </row>
    <row r="315" spans="1:20" ht="12.75" customHeight="1">
      <c r="A315" s="98"/>
      <c r="B315" s="98"/>
      <c r="C315" s="252"/>
      <c r="D315" s="98"/>
      <c r="E315" s="98"/>
      <c r="F315" s="98"/>
      <c r="G315" s="98"/>
      <c r="H315" s="98"/>
      <c r="I315" s="251"/>
      <c r="J315" s="98"/>
      <c r="K315" s="98"/>
      <c r="L315" s="98"/>
      <c r="M315" s="98"/>
      <c r="N315" s="98"/>
      <c r="O315" s="5"/>
      <c r="P315" s="5"/>
      <c r="Q315" s="5"/>
      <c r="R315" s="5"/>
      <c r="S315" s="5"/>
      <c r="T315" s="5"/>
    </row>
    <row r="316" spans="1:20" ht="12.75" customHeight="1">
      <c r="A316" s="98"/>
      <c r="B316" s="98"/>
      <c r="C316" s="252"/>
      <c r="D316" s="98"/>
      <c r="E316" s="98"/>
      <c r="F316" s="98"/>
      <c r="G316" s="98"/>
      <c r="H316" s="98"/>
      <c r="I316" s="251"/>
      <c r="J316" s="98"/>
      <c r="K316" s="98"/>
      <c r="L316" s="98"/>
      <c r="M316" s="98"/>
      <c r="N316" s="98"/>
      <c r="O316" s="5"/>
      <c r="P316" s="5"/>
      <c r="Q316" s="5"/>
      <c r="R316" s="5"/>
      <c r="S316" s="5"/>
      <c r="T316" s="5"/>
    </row>
    <row r="317" spans="1:20" ht="12.75" customHeight="1">
      <c r="A317" s="98"/>
      <c r="B317" s="98"/>
      <c r="C317" s="252"/>
      <c r="D317" s="98"/>
      <c r="E317" s="98"/>
      <c r="F317" s="98"/>
      <c r="G317" s="98"/>
      <c r="H317" s="98"/>
      <c r="I317" s="251"/>
      <c r="J317" s="98"/>
      <c r="K317" s="98"/>
      <c r="L317" s="98"/>
      <c r="M317" s="98"/>
      <c r="N317" s="98"/>
      <c r="O317" s="5"/>
      <c r="P317" s="5"/>
      <c r="Q317" s="5"/>
      <c r="R317" s="5"/>
      <c r="S317" s="5"/>
      <c r="T317" s="5"/>
    </row>
    <row r="318" spans="1:20" ht="12.75" customHeight="1">
      <c r="A318" s="98"/>
      <c r="B318" s="98"/>
      <c r="C318" s="252"/>
      <c r="D318" s="98"/>
      <c r="E318" s="98"/>
      <c r="F318" s="98"/>
      <c r="G318" s="98"/>
      <c r="H318" s="98"/>
      <c r="I318" s="251"/>
      <c r="J318" s="98"/>
      <c r="K318" s="98"/>
      <c r="L318" s="98"/>
      <c r="M318" s="98"/>
      <c r="N318" s="98"/>
      <c r="O318" s="5"/>
      <c r="P318" s="5"/>
      <c r="Q318" s="5"/>
      <c r="R318" s="5"/>
      <c r="S318" s="5"/>
      <c r="T318" s="5"/>
    </row>
    <row r="319" spans="1:20" ht="12.75" customHeight="1">
      <c r="A319" s="98"/>
      <c r="B319" s="98"/>
      <c r="C319" s="252"/>
      <c r="D319" s="98"/>
      <c r="E319" s="98"/>
      <c r="F319" s="98"/>
      <c r="G319" s="98"/>
      <c r="H319" s="98"/>
      <c r="I319" s="251"/>
      <c r="J319" s="98"/>
      <c r="K319" s="98"/>
      <c r="L319" s="98"/>
      <c r="M319" s="98"/>
      <c r="N319" s="98"/>
      <c r="O319" s="5"/>
      <c r="P319" s="5"/>
      <c r="Q319" s="5"/>
      <c r="R319" s="5"/>
      <c r="S319" s="5"/>
      <c r="T319" s="5"/>
    </row>
    <row r="320" spans="1:20" ht="12.75" customHeight="1">
      <c r="A320" s="98"/>
      <c r="B320" s="98"/>
      <c r="C320" s="252"/>
      <c r="D320" s="98"/>
      <c r="E320" s="98"/>
      <c r="F320" s="98"/>
      <c r="G320" s="98"/>
      <c r="H320" s="98"/>
      <c r="I320" s="251"/>
      <c r="J320" s="98"/>
      <c r="K320" s="98"/>
      <c r="L320" s="98"/>
      <c r="M320" s="98"/>
      <c r="N320" s="98"/>
      <c r="O320" s="5"/>
      <c r="P320" s="5"/>
      <c r="Q320" s="5"/>
      <c r="R320" s="5"/>
      <c r="S320" s="5"/>
      <c r="T320" s="5"/>
    </row>
    <row r="321" spans="1:20" ht="12.75" customHeight="1">
      <c r="A321" s="98"/>
      <c r="B321" s="98"/>
      <c r="C321" s="252"/>
      <c r="D321" s="98"/>
      <c r="E321" s="98"/>
      <c r="F321" s="98"/>
      <c r="G321" s="98"/>
      <c r="H321" s="98"/>
      <c r="I321" s="251"/>
      <c r="J321" s="98"/>
      <c r="K321" s="98"/>
      <c r="L321" s="98"/>
      <c r="M321" s="98"/>
      <c r="N321" s="98"/>
      <c r="O321" s="5"/>
      <c r="P321" s="5"/>
      <c r="Q321" s="5"/>
      <c r="R321" s="5"/>
      <c r="S321" s="5"/>
      <c r="T321" s="5"/>
    </row>
    <row r="322" spans="1:20" ht="12.75" customHeight="1">
      <c r="A322" s="98"/>
      <c r="B322" s="98"/>
      <c r="C322" s="252"/>
      <c r="D322" s="98"/>
      <c r="E322" s="98"/>
      <c r="F322" s="98"/>
      <c r="G322" s="98"/>
      <c r="H322" s="98"/>
      <c r="I322" s="251"/>
      <c r="J322" s="98"/>
      <c r="K322" s="98"/>
      <c r="L322" s="98"/>
      <c r="M322" s="98"/>
      <c r="N322" s="98"/>
      <c r="O322" s="5"/>
      <c r="P322" s="5"/>
      <c r="Q322" s="5"/>
      <c r="R322" s="5"/>
      <c r="S322" s="5"/>
      <c r="T322" s="5"/>
    </row>
    <row r="323" spans="1:20" ht="12.75" customHeight="1">
      <c r="A323" s="98"/>
      <c r="B323" s="98"/>
      <c r="C323" s="252"/>
      <c r="D323" s="98"/>
      <c r="E323" s="98"/>
      <c r="F323" s="98"/>
      <c r="G323" s="98"/>
      <c r="H323" s="98"/>
      <c r="I323" s="251"/>
      <c r="J323" s="98"/>
      <c r="K323" s="98"/>
      <c r="L323" s="98"/>
      <c r="M323" s="98"/>
      <c r="N323" s="98"/>
      <c r="O323" s="5"/>
      <c r="P323" s="5"/>
      <c r="Q323" s="5"/>
      <c r="R323" s="5"/>
      <c r="S323" s="5"/>
      <c r="T323" s="5"/>
    </row>
    <row r="324" spans="1:20" ht="12.75" customHeight="1">
      <c r="A324" s="98"/>
      <c r="B324" s="98"/>
      <c r="C324" s="252"/>
      <c r="D324" s="98"/>
      <c r="E324" s="98"/>
      <c r="F324" s="98"/>
      <c r="G324" s="98"/>
      <c r="H324" s="98"/>
      <c r="I324" s="251"/>
      <c r="J324" s="98"/>
      <c r="K324" s="98"/>
      <c r="L324" s="98"/>
      <c r="M324" s="98"/>
      <c r="N324" s="98"/>
      <c r="O324" s="5"/>
      <c r="P324" s="5"/>
      <c r="Q324" s="5"/>
      <c r="R324" s="5"/>
      <c r="S324" s="5"/>
      <c r="T324" s="5"/>
    </row>
    <row r="325" spans="1:20" ht="12.75" customHeight="1">
      <c r="A325" s="98"/>
      <c r="B325" s="98"/>
      <c r="C325" s="252"/>
      <c r="D325" s="98"/>
      <c r="E325" s="98"/>
      <c r="F325" s="98"/>
      <c r="G325" s="98"/>
      <c r="H325" s="98"/>
      <c r="I325" s="251"/>
      <c r="J325" s="98"/>
      <c r="K325" s="98"/>
      <c r="L325" s="98"/>
      <c r="M325" s="98"/>
      <c r="N325" s="98"/>
      <c r="O325" s="5"/>
      <c r="P325" s="5"/>
      <c r="Q325" s="5"/>
      <c r="R325" s="5"/>
      <c r="S325" s="5"/>
      <c r="T325" s="5"/>
    </row>
    <row r="326" spans="1:20" ht="12.75" customHeight="1">
      <c r="A326" s="98"/>
      <c r="B326" s="98"/>
      <c r="C326" s="252"/>
      <c r="D326" s="98"/>
      <c r="E326" s="98"/>
      <c r="F326" s="98"/>
      <c r="G326" s="98"/>
      <c r="H326" s="98"/>
      <c r="I326" s="251"/>
      <c r="J326" s="98"/>
      <c r="K326" s="98"/>
      <c r="L326" s="98"/>
      <c r="M326" s="98"/>
      <c r="N326" s="98"/>
      <c r="O326" s="5"/>
      <c r="P326" s="5"/>
      <c r="Q326" s="5"/>
      <c r="R326" s="5"/>
      <c r="S326" s="5"/>
      <c r="T326" s="5"/>
    </row>
    <row r="327" spans="1:20" ht="12.75" customHeight="1">
      <c r="A327" s="98"/>
      <c r="B327" s="98"/>
      <c r="C327" s="252"/>
      <c r="D327" s="98"/>
      <c r="E327" s="98"/>
      <c r="F327" s="98"/>
      <c r="G327" s="98"/>
      <c r="H327" s="98"/>
      <c r="I327" s="251"/>
      <c r="J327" s="98"/>
      <c r="K327" s="98"/>
      <c r="L327" s="98"/>
      <c r="M327" s="98"/>
      <c r="N327" s="98"/>
      <c r="O327" s="5"/>
      <c r="P327" s="5"/>
      <c r="Q327" s="5"/>
      <c r="R327" s="5"/>
      <c r="S327" s="5"/>
      <c r="T327" s="5"/>
    </row>
    <row r="328" spans="1:20" ht="12.75" customHeight="1">
      <c r="A328" s="98"/>
      <c r="B328" s="98"/>
      <c r="C328" s="252"/>
      <c r="D328" s="98"/>
      <c r="E328" s="98"/>
      <c r="F328" s="98"/>
      <c r="G328" s="98"/>
      <c r="H328" s="98"/>
      <c r="I328" s="251"/>
      <c r="J328" s="98"/>
      <c r="K328" s="98"/>
      <c r="L328" s="98"/>
      <c r="M328" s="98"/>
      <c r="N328" s="98"/>
      <c r="O328" s="5"/>
      <c r="P328" s="5"/>
      <c r="Q328" s="5"/>
      <c r="R328" s="5"/>
      <c r="S328" s="5"/>
      <c r="T328" s="5"/>
    </row>
    <row r="329" spans="1:20" ht="12.75" customHeight="1">
      <c r="A329" s="98"/>
      <c r="B329" s="98"/>
      <c r="C329" s="252"/>
      <c r="D329" s="98"/>
      <c r="E329" s="98"/>
      <c r="F329" s="98"/>
      <c r="G329" s="98"/>
      <c r="H329" s="98"/>
      <c r="I329" s="251"/>
      <c r="J329" s="98"/>
      <c r="K329" s="98"/>
      <c r="L329" s="98"/>
      <c r="M329" s="98"/>
      <c r="N329" s="98"/>
      <c r="O329" s="5"/>
      <c r="P329" s="5"/>
      <c r="Q329" s="5"/>
      <c r="R329" s="5"/>
      <c r="S329" s="5"/>
      <c r="T329" s="5"/>
    </row>
    <row r="330" spans="1:20" ht="12.75" customHeight="1">
      <c r="A330" s="98"/>
      <c r="B330" s="98"/>
      <c r="C330" s="252"/>
      <c r="D330" s="98"/>
      <c r="E330" s="98"/>
      <c r="F330" s="98"/>
      <c r="G330" s="98"/>
      <c r="H330" s="98"/>
      <c r="I330" s="251"/>
      <c r="J330" s="98"/>
      <c r="K330" s="98"/>
      <c r="L330" s="98"/>
      <c r="M330" s="98"/>
      <c r="N330" s="98"/>
      <c r="O330" s="5"/>
      <c r="P330" s="5"/>
      <c r="Q330" s="5"/>
      <c r="R330" s="5"/>
      <c r="S330" s="5"/>
      <c r="T330" s="5"/>
    </row>
    <row r="331" spans="1:20" ht="12.75" customHeight="1">
      <c r="A331" s="98"/>
      <c r="B331" s="98"/>
      <c r="C331" s="252"/>
      <c r="D331" s="98"/>
      <c r="E331" s="98"/>
      <c r="F331" s="98"/>
      <c r="G331" s="98"/>
      <c r="H331" s="98"/>
      <c r="I331" s="251"/>
      <c r="J331" s="98"/>
      <c r="K331" s="98"/>
      <c r="L331" s="98"/>
      <c r="M331" s="98"/>
      <c r="N331" s="98"/>
      <c r="O331" s="5"/>
      <c r="P331" s="5"/>
      <c r="Q331" s="5"/>
      <c r="R331" s="5"/>
      <c r="S331" s="5"/>
      <c r="T331" s="5"/>
    </row>
    <row r="332" spans="1:20" ht="12.75" customHeight="1">
      <c r="A332" s="98"/>
      <c r="B332" s="98"/>
      <c r="C332" s="252"/>
      <c r="D332" s="98"/>
      <c r="E332" s="98"/>
      <c r="F332" s="98"/>
      <c r="G332" s="98"/>
      <c r="H332" s="98"/>
      <c r="I332" s="251"/>
      <c r="J332" s="98"/>
      <c r="K332" s="98"/>
      <c r="L332" s="98"/>
      <c r="M332" s="98"/>
      <c r="N332" s="98"/>
      <c r="O332" s="5"/>
      <c r="P332" s="5"/>
      <c r="Q332" s="5"/>
      <c r="R332" s="5"/>
      <c r="S332" s="5"/>
      <c r="T332" s="5"/>
    </row>
    <row r="333" spans="1:20" ht="12.75" customHeight="1">
      <c r="A333" s="98"/>
      <c r="B333" s="98"/>
      <c r="C333" s="252"/>
      <c r="D333" s="98"/>
      <c r="E333" s="98"/>
      <c r="F333" s="98"/>
      <c r="G333" s="98"/>
      <c r="H333" s="98"/>
      <c r="I333" s="251"/>
      <c r="J333" s="98"/>
      <c r="K333" s="98"/>
      <c r="L333" s="98"/>
      <c r="M333" s="98"/>
      <c r="N333" s="98"/>
      <c r="O333" s="5"/>
      <c r="P333" s="5"/>
      <c r="Q333" s="5"/>
      <c r="R333" s="5"/>
      <c r="S333" s="5"/>
      <c r="T333" s="5"/>
    </row>
    <row r="334" spans="1:20" ht="12.75" customHeight="1">
      <c r="A334" s="98"/>
      <c r="B334" s="98"/>
      <c r="C334" s="252"/>
      <c r="D334" s="98"/>
      <c r="E334" s="98"/>
      <c r="F334" s="98"/>
      <c r="G334" s="98"/>
      <c r="H334" s="98"/>
      <c r="I334" s="251"/>
      <c r="J334" s="98"/>
      <c r="K334" s="98"/>
      <c r="L334" s="98"/>
      <c r="M334" s="98"/>
      <c r="N334" s="98"/>
      <c r="O334" s="5"/>
      <c r="P334" s="5"/>
      <c r="Q334" s="5"/>
      <c r="R334" s="5"/>
      <c r="S334" s="5"/>
      <c r="T334" s="5"/>
    </row>
    <row r="335" spans="1:20" ht="12.75" customHeight="1">
      <c r="A335" s="98"/>
      <c r="B335" s="98"/>
      <c r="C335" s="252"/>
      <c r="D335" s="98"/>
      <c r="E335" s="98"/>
      <c r="F335" s="98"/>
      <c r="G335" s="98"/>
      <c r="H335" s="98"/>
      <c r="I335" s="251"/>
      <c r="J335" s="98"/>
      <c r="K335" s="98"/>
      <c r="L335" s="98"/>
      <c r="M335" s="98"/>
      <c r="N335" s="98"/>
      <c r="O335" s="5"/>
      <c r="P335" s="5"/>
      <c r="Q335" s="5"/>
      <c r="R335" s="5"/>
      <c r="S335" s="5"/>
      <c r="T335" s="5"/>
    </row>
    <row r="336" spans="1:20" ht="12.75" customHeight="1">
      <c r="A336" s="98"/>
      <c r="B336" s="98"/>
      <c r="C336" s="252"/>
      <c r="D336" s="98"/>
      <c r="E336" s="98"/>
      <c r="F336" s="98"/>
      <c r="G336" s="98"/>
      <c r="H336" s="98"/>
      <c r="I336" s="251"/>
      <c r="J336" s="98"/>
      <c r="K336" s="98"/>
      <c r="L336" s="98"/>
      <c r="M336" s="98"/>
      <c r="N336" s="98"/>
      <c r="O336" s="5"/>
      <c r="P336" s="5"/>
      <c r="Q336" s="5"/>
      <c r="R336" s="5"/>
      <c r="S336" s="5"/>
      <c r="T336" s="5"/>
    </row>
    <row r="337" spans="1:20" ht="12.75" customHeight="1">
      <c r="A337" s="98"/>
      <c r="B337" s="98"/>
      <c r="C337" s="252"/>
      <c r="D337" s="98"/>
      <c r="E337" s="98"/>
      <c r="F337" s="98"/>
      <c r="G337" s="98"/>
      <c r="H337" s="98"/>
      <c r="I337" s="251"/>
      <c r="J337" s="98"/>
      <c r="K337" s="98"/>
      <c r="L337" s="98"/>
      <c r="M337" s="98"/>
      <c r="N337" s="98"/>
      <c r="O337" s="5"/>
      <c r="P337" s="5"/>
      <c r="Q337" s="5"/>
      <c r="R337" s="5"/>
      <c r="S337" s="5"/>
      <c r="T337" s="5"/>
    </row>
    <row r="338" spans="1:20" ht="12.75" customHeight="1">
      <c r="A338" s="98"/>
      <c r="B338" s="98"/>
      <c r="C338" s="252"/>
      <c r="D338" s="98"/>
      <c r="E338" s="98"/>
      <c r="F338" s="98"/>
      <c r="G338" s="98"/>
      <c r="H338" s="98"/>
      <c r="I338" s="251"/>
      <c r="J338" s="98"/>
      <c r="K338" s="98"/>
      <c r="L338" s="98"/>
      <c r="M338" s="98"/>
      <c r="N338" s="98"/>
      <c r="O338" s="5"/>
      <c r="P338" s="5"/>
      <c r="Q338" s="5"/>
      <c r="R338" s="5"/>
      <c r="S338" s="5"/>
      <c r="T338" s="5"/>
    </row>
    <row r="339" spans="1:20" ht="12.75" customHeight="1">
      <c r="A339" s="98"/>
      <c r="B339" s="98"/>
      <c r="C339" s="252"/>
      <c r="D339" s="98"/>
      <c r="E339" s="98"/>
      <c r="F339" s="98"/>
      <c r="G339" s="98"/>
      <c r="H339" s="98"/>
      <c r="I339" s="251"/>
      <c r="J339" s="98"/>
      <c r="K339" s="98"/>
      <c r="L339" s="98"/>
      <c r="M339" s="98"/>
      <c r="N339" s="98"/>
      <c r="O339" s="5"/>
      <c r="P339" s="5"/>
      <c r="Q339" s="5"/>
      <c r="R339" s="5"/>
      <c r="S339" s="5"/>
      <c r="T339" s="5"/>
    </row>
    <row r="340" spans="1:20" ht="12.75" customHeight="1">
      <c r="A340" s="98"/>
      <c r="B340" s="98"/>
      <c r="C340" s="252"/>
      <c r="D340" s="98"/>
      <c r="E340" s="98"/>
      <c r="F340" s="98"/>
      <c r="G340" s="98"/>
      <c r="H340" s="98"/>
      <c r="I340" s="251"/>
      <c r="J340" s="98"/>
      <c r="K340" s="98"/>
      <c r="L340" s="98"/>
      <c r="M340" s="98"/>
      <c r="N340" s="98"/>
      <c r="O340" s="5"/>
      <c r="P340" s="5"/>
      <c r="Q340" s="5"/>
      <c r="R340" s="5"/>
      <c r="S340" s="5"/>
      <c r="T340" s="5"/>
    </row>
    <row r="341" spans="1:20" ht="12.75" customHeight="1">
      <c r="A341" s="98"/>
      <c r="B341" s="98"/>
      <c r="C341" s="252"/>
      <c r="D341" s="98"/>
      <c r="E341" s="98"/>
      <c r="F341" s="98"/>
      <c r="G341" s="98"/>
      <c r="H341" s="98"/>
      <c r="I341" s="251"/>
      <c r="J341" s="98"/>
      <c r="K341" s="98"/>
      <c r="L341" s="98"/>
      <c r="M341" s="98"/>
      <c r="N341" s="98"/>
      <c r="O341" s="5"/>
      <c r="P341" s="5"/>
      <c r="Q341" s="5"/>
      <c r="R341" s="5"/>
      <c r="S341" s="5"/>
      <c r="T341" s="5"/>
    </row>
    <row r="342" spans="1:20" ht="12.75" customHeight="1">
      <c r="A342" s="98"/>
      <c r="B342" s="98"/>
      <c r="C342" s="252"/>
      <c r="D342" s="98"/>
      <c r="E342" s="98"/>
      <c r="F342" s="98"/>
      <c r="G342" s="98"/>
      <c r="H342" s="98"/>
      <c r="I342" s="251"/>
      <c r="J342" s="98"/>
      <c r="K342" s="98"/>
      <c r="L342" s="98"/>
      <c r="M342" s="98"/>
      <c r="N342" s="98"/>
      <c r="O342" s="5"/>
      <c r="P342" s="5"/>
      <c r="Q342" s="5"/>
      <c r="R342" s="5"/>
      <c r="S342" s="5"/>
      <c r="T342" s="5"/>
    </row>
    <row r="343" spans="1:20" ht="12.75" customHeight="1">
      <c r="A343" s="98"/>
      <c r="B343" s="98"/>
      <c r="C343" s="252"/>
      <c r="D343" s="98"/>
      <c r="E343" s="98"/>
      <c r="F343" s="98"/>
      <c r="G343" s="98"/>
      <c r="H343" s="98"/>
      <c r="I343" s="251"/>
      <c r="J343" s="98"/>
      <c r="K343" s="98"/>
      <c r="L343" s="98"/>
      <c r="M343" s="98"/>
      <c r="N343" s="98"/>
      <c r="O343" s="5"/>
      <c r="P343" s="5"/>
      <c r="Q343" s="5"/>
      <c r="R343" s="5"/>
      <c r="S343" s="5"/>
      <c r="T343" s="5"/>
    </row>
    <row r="344" spans="1:20" ht="12.75" customHeight="1">
      <c r="A344" s="98"/>
      <c r="B344" s="98"/>
      <c r="C344" s="252"/>
      <c r="D344" s="98"/>
      <c r="E344" s="98"/>
      <c r="F344" s="98"/>
      <c r="G344" s="98"/>
      <c r="H344" s="98"/>
      <c r="I344" s="251"/>
      <c r="J344" s="98"/>
      <c r="K344" s="98"/>
      <c r="L344" s="98"/>
      <c r="M344" s="98"/>
      <c r="N344" s="98"/>
      <c r="O344" s="5"/>
      <c r="P344" s="5"/>
      <c r="Q344" s="5"/>
      <c r="R344" s="5"/>
      <c r="S344" s="5"/>
      <c r="T344" s="5"/>
    </row>
    <row r="345" spans="1:20" ht="12.75" customHeight="1">
      <c r="A345" s="98"/>
      <c r="B345" s="98"/>
      <c r="C345" s="252"/>
      <c r="D345" s="98"/>
      <c r="E345" s="98"/>
      <c r="F345" s="98"/>
      <c r="G345" s="98"/>
      <c r="H345" s="98"/>
      <c r="I345" s="251"/>
      <c r="J345" s="98"/>
      <c r="K345" s="98"/>
      <c r="L345" s="98"/>
      <c r="M345" s="98"/>
      <c r="N345" s="98"/>
      <c r="O345" s="5"/>
      <c r="P345" s="5"/>
      <c r="Q345" s="5"/>
      <c r="R345" s="5"/>
      <c r="S345" s="5"/>
      <c r="T345" s="5"/>
    </row>
    <row r="346" spans="1:20" ht="12.75" customHeight="1">
      <c r="A346" s="98"/>
      <c r="B346" s="98"/>
      <c r="C346" s="252"/>
      <c r="D346" s="98"/>
      <c r="E346" s="98"/>
      <c r="F346" s="98"/>
      <c r="G346" s="98"/>
      <c r="H346" s="98"/>
      <c r="I346" s="251"/>
      <c r="J346" s="98"/>
      <c r="K346" s="98"/>
      <c r="L346" s="98"/>
      <c r="M346" s="98"/>
      <c r="N346" s="98"/>
      <c r="O346" s="5"/>
      <c r="P346" s="5"/>
      <c r="Q346" s="5"/>
      <c r="R346" s="5"/>
      <c r="S346" s="5"/>
      <c r="T346" s="5"/>
    </row>
    <row r="347" spans="1:20" ht="12.75" customHeight="1">
      <c r="A347" s="98"/>
      <c r="B347" s="98"/>
      <c r="C347" s="252"/>
      <c r="D347" s="98"/>
      <c r="E347" s="98"/>
      <c r="F347" s="98"/>
      <c r="G347" s="98"/>
      <c r="H347" s="98"/>
      <c r="I347" s="251"/>
      <c r="J347" s="98"/>
      <c r="K347" s="98"/>
      <c r="L347" s="98"/>
      <c r="M347" s="98"/>
      <c r="N347" s="98"/>
      <c r="O347" s="5"/>
      <c r="P347" s="5"/>
      <c r="Q347" s="5"/>
      <c r="R347" s="5"/>
      <c r="S347" s="5"/>
      <c r="T347" s="5"/>
    </row>
    <row r="348" spans="1:20" ht="12.75" customHeight="1">
      <c r="A348" s="98"/>
      <c r="B348" s="98"/>
      <c r="C348" s="252"/>
      <c r="D348" s="98"/>
      <c r="E348" s="98"/>
      <c r="F348" s="98"/>
      <c r="G348" s="98"/>
      <c r="H348" s="98"/>
      <c r="I348" s="251"/>
      <c r="J348" s="98"/>
      <c r="K348" s="98"/>
      <c r="L348" s="98"/>
      <c r="M348" s="98"/>
      <c r="N348" s="98"/>
      <c r="O348" s="5"/>
      <c r="P348" s="5"/>
      <c r="Q348" s="5"/>
      <c r="R348" s="5"/>
      <c r="S348" s="5"/>
      <c r="T348" s="5"/>
    </row>
    <row r="349" spans="1:20" ht="12.75" customHeight="1">
      <c r="A349" s="98"/>
      <c r="B349" s="98"/>
      <c r="C349" s="252"/>
      <c r="D349" s="98"/>
      <c r="E349" s="98"/>
      <c r="F349" s="98"/>
      <c r="G349" s="98"/>
      <c r="H349" s="98"/>
      <c r="I349" s="251"/>
      <c r="J349" s="98"/>
      <c r="K349" s="98"/>
      <c r="L349" s="98"/>
      <c r="M349" s="98"/>
      <c r="N349" s="98"/>
      <c r="O349" s="5"/>
      <c r="P349" s="5"/>
      <c r="Q349" s="5"/>
      <c r="R349" s="5"/>
      <c r="S349" s="5"/>
      <c r="T349" s="5"/>
    </row>
    <row r="350" spans="1:20" ht="12.75" customHeight="1">
      <c r="A350" s="98"/>
      <c r="B350" s="98"/>
      <c r="C350" s="252"/>
      <c r="D350" s="98"/>
      <c r="E350" s="98"/>
      <c r="F350" s="98"/>
      <c r="G350" s="98"/>
      <c r="H350" s="98"/>
      <c r="I350" s="251"/>
      <c r="J350" s="98"/>
      <c r="K350" s="98"/>
      <c r="L350" s="98"/>
      <c r="M350" s="98"/>
      <c r="N350" s="98"/>
      <c r="O350" s="5"/>
      <c r="P350" s="5"/>
      <c r="Q350" s="5"/>
      <c r="R350" s="5"/>
      <c r="S350" s="5"/>
      <c r="T350" s="5"/>
    </row>
    <row r="351" spans="1:20" ht="12.75" customHeight="1">
      <c r="A351" s="98"/>
      <c r="B351" s="98"/>
      <c r="C351" s="252"/>
      <c r="D351" s="98"/>
      <c r="E351" s="98"/>
      <c r="F351" s="98"/>
      <c r="G351" s="98"/>
      <c r="H351" s="98"/>
      <c r="I351" s="251"/>
      <c r="J351" s="98"/>
      <c r="K351" s="98"/>
      <c r="L351" s="98"/>
      <c r="M351" s="98"/>
      <c r="N351" s="98"/>
      <c r="O351" s="5"/>
      <c r="P351" s="5"/>
      <c r="Q351" s="5"/>
      <c r="R351" s="5"/>
      <c r="S351" s="5"/>
      <c r="T351" s="5"/>
    </row>
    <row r="352" spans="1:20" ht="12.75" customHeight="1">
      <c r="A352" s="98"/>
      <c r="B352" s="98"/>
      <c r="C352" s="252"/>
      <c r="D352" s="98"/>
      <c r="E352" s="98"/>
      <c r="F352" s="98"/>
      <c r="G352" s="98"/>
      <c r="H352" s="98"/>
      <c r="I352" s="251"/>
      <c r="J352" s="98"/>
      <c r="K352" s="98"/>
      <c r="L352" s="98"/>
      <c r="M352" s="98"/>
      <c r="N352" s="98"/>
      <c r="O352" s="5"/>
      <c r="P352" s="5"/>
      <c r="Q352" s="5"/>
      <c r="R352" s="5"/>
      <c r="S352" s="5"/>
      <c r="T352" s="5"/>
    </row>
    <row r="353" spans="1:20" ht="12.75" customHeight="1">
      <c r="A353" s="98"/>
      <c r="B353" s="98"/>
      <c r="C353" s="252"/>
      <c r="D353" s="98"/>
      <c r="E353" s="98"/>
      <c r="F353" s="98"/>
      <c r="G353" s="98"/>
      <c r="H353" s="98"/>
      <c r="I353" s="251"/>
      <c r="J353" s="98"/>
      <c r="K353" s="98"/>
      <c r="L353" s="98"/>
      <c r="M353" s="98"/>
      <c r="N353" s="98"/>
      <c r="O353" s="5"/>
      <c r="P353" s="5"/>
      <c r="Q353" s="5"/>
      <c r="R353" s="5"/>
      <c r="S353" s="5"/>
      <c r="T353" s="5"/>
    </row>
    <row r="354" spans="1:20" ht="12.75" customHeight="1">
      <c r="A354" s="98"/>
      <c r="B354" s="98"/>
      <c r="C354" s="252"/>
      <c r="D354" s="98"/>
      <c r="E354" s="98"/>
      <c r="F354" s="98"/>
      <c r="G354" s="98"/>
      <c r="H354" s="98"/>
      <c r="I354" s="251"/>
      <c r="J354" s="98"/>
      <c r="K354" s="98"/>
      <c r="L354" s="98"/>
      <c r="M354" s="98"/>
      <c r="N354" s="98"/>
      <c r="O354" s="5"/>
      <c r="P354" s="5"/>
      <c r="Q354" s="5"/>
      <c r="R354" s="5"/>
      <c r="S354" s="5"/>
      <c r="T354" s="5"/>
    </row>
    <row r="355" spans="1:20" ht="12.75" customHeight="1">
      <c r="A355" s="98"/>
      <c r="B355" s="98"/>
      <c r="C355" s="252"/>
      <c r="D355" s="98"/>
      <c r="E355" s="98"/>
      <c r="F355" s="98"/>
      <c r="G355" s="98"/>
      <c r="H355" s="98"/>
      <c r="I355" s="251"/>
      <c r="J355" s="98"/>
      <c r="K355" s="98"/>
      <c r="L355" s="98"/>
      <c r="M355" s="98"/>
      <c r="N355" s="98"/>
      <c r="O355" s="5"/>
      <c r="P355" s="5"/>
      <c r="Q355" s="5"/>
      <c r="R355" s="5"/>
      <c r="S355" s="5"/>
      <c r="T355" s="5"/>
    </row>
    <row r="356" spans="1:20" ht="12.75" customHeight="1">
      <c r="A356" s="98"/>
      <c r="B356" s="98"/>
      <c r="C356" s="252"/>
      <c r="D356" s="98"/>
      <c r="E356" s="98"/>
      <c r="F356" s="98"/>
      <c r="G356" s="98"/>
      <c r="H356" s="98"/>
      <c r="I356" s="251"/>
      <c r="J356" s="98"/>
      <c r="K356" s="98"/>
      <c r="L356" s="98"/>
      <c r="M356" s="98"/>
      <c r="N356" s="98"/>
      <c r="O356" s="5"/>
      <c r="P356" s="5"/>
      <c r="Q356" s="5"/>
      <c r="R356" s="5"/>
      <c r="S356" s="5"/>
      <c r="T356" s="5"/>
    </row>
    <row r="357" spans="1:20" ht="12.75" customHeight="1">
      <c r="A357" s="98"/>
      <c r="B357" s="98"/>
      <c r="C357" s="252"/>
      <c r="D357" s="98"/>
      <c r="E357" s="98"/>
      <c r="F357" s="98"/>
      <c r="G357" s="98"/>
      <c r="H357" s="98"/>
      <c r="I357" s="251"/>
      <c r="J357" s="98"/>
      <c r="K357" s="98"/>
      <c r="L357" s="98"/>
      <c r="M357" s="98"/>
      <c r="N357" s="98"/>
      <c r="O357" s="5"/>
      <c r="P357" s="5"/>
      <c r="Q357" s="5"/>
      <c r="R357" s="5"/>
      <c r="S357" s="5"/>
      <c r="T357" s="5"/>
    </row>
    <row r="358" spans="1:20" ht="12.75" customHeight="1">
      <c r="A358" s="98"/>
      <c r="B358" s="98"/>
      <c r="C358" s="252"/>
      <c r="D358" s="98"/>
      <c r="E358" s="98"/>
      <c r="F358" s="98"/>
      <c r="G358" s="98"/>
      <c r="H358" s="98"/>
      <c r="I358" s="251"/>
      <c r="J358" s="98"/>
      <c r="K358" s="98"/>
      <c r="L358" s="98"/>
      <c r="M358" s="98"/>
      <c r="N358" s="98"/>
      <c r="O358" s="5"/>
      <c r="P358" s="5"/>
      <c r="Q358" s="5"/>
      <c r="R358" s="5"/>
      <c r="S358" s="5"/>
      <c r="T358" s="5"/>
    </row>
    <row r="359" spans="1:20" ht="12.75" customHeight="1">
      <c r="A359" s="98"/>
      <c r="B359" s="98"/>
      <c r="C359" s="252"/>
      <c r="D359" s="98"/>
      <c r="E359" s="98"/>
      <c r="F359" s="98"/>
      <c r="G359" s="98"/>
      <c r="H359" s="98"/>
      <c r="I359" s="251"/>
      <c r="J359" s="98"/>
      <c r="K359" s="98"/>
      <c r="L359" s="98"/>
      <c r="M359" s="98"/>
      <c r="N359" s="98"/>
      <c r="O359" s="5"/>
      <c r="P359" s="5"/>
      <c r="Q359" s="5"/>
      <c r="R359" s="5"/>
      <c r="S359" s="5"/>
      <c r="T359" s="5"/>
    </row>
    <row r="360" spans="1:20" ht="12.75" customHeight="1">
      <c r="A360" s="98"/>
      <c r="B360" s="98"/>
      <c r="C360" s="252"/>
      <c r="D360" s="98"/>
      <c r="E360" s="98"/>
      <c r="F360" s="98"/>
      <c r="G360" s="98"/>
      <c r="H360" s="98"/>
      <c r="I360" s="251"/>
      <c r="J360" s="98"/>
      <c r="K360" s="98"/>
      <c r="L360" s="98"/>
      <c r="M360" s="98"/>
      <c r="N360" s="98"/>
      <c r="O360" s="5"/>
      <c r="P360" s="5"/>
      <c r="Q360" s="5"/>
      <c r="R360" s="5"/>
      <c r="S360" s="5"/>
      <c r="T360" s="5"/>
    </row>
    <row r="361" spans="1:20" ht="12.75" customHeight="1">
      <c r="A361" s="98"/>
      <c r="B361" s="98"/>
      <c r="C361" s="252"/>
      <c r="D361" s="98"/>
      <c r="E361" s="98"/>
      <c r="F361" s="98"/>
      <c r="G361" s="98"/>
      <c r="H361" s="98"/>
      <c r="I361" s="251"/>
      <c r="J361" s="98"/>
      <c r="K361" s="98"/>
      <c r="L361" s="98"/>
      <c r="M361" s="98"/>
      <c r="N361" s="98"/>
      <c r="O361" s="5"/>
      <c r="P361" s="5"/>
      <c r="Q361" s="5"/>
      <c r="R361" s="5"/>
      <c r="S361" s="5"/>
      <c r="T361" s="5"/>
    </row>
    <row r="362" spans="1:20" ht="12.75" customHeight="1">
      <c r="A362" s="98"/>
      <c r="B362" s="98"/>
      <c r="C362" s="252"/>
      <c r="D362" s="98"/>
      <c r="E362" s="98"/>
      <c r="F362" s="98"/>
      <c r="G362" s="98"/>
      <c r="H362" s="98"/>
      <c r="I362" s="251"/>
      <c r="J362" s="98"/>
      <c r="K362" s="98"/>
      <c r="L362" s="98"/>
      <c r="M362" s="98"/>
      <c r="N362" s="98"/>
      <c r="O362" s="5"/>
      <c r="P362" s="5"/>
      <c r="Q362" s="5"/>
      <c r="R362" s="5"/>
      <c r="S362" s="5"/>
      <c r="T362" s="5"/>
    </row>
    <row r="363" spans="1:20" ht="12.75" customHeight="1">
      <c r="A363" s="98"/>
      <c r="B363" s="98"/>
      <c r="C363" s="252"/>
      <c r="D363" s="98"/>
      <c r="E363" s="98"/>
      <c r="F363" s="98"/>
      <c r="G363" s="98"/>
      <c r="H363" s="98"/>
      <c r="I363" s="251"/>
      <c r="J363" s="98"/>
      <c r="K363" s="98"/>
      <c r="L363" s="98"/>
      <c r="M363" s="98"/>
      <c r="N363" s="98"/>
      <c r="O363" s="5"/>
      <c r="P363" s="5"/>
      <c r="Q363" s="5"/>
      <c r="R363" s="5"/>
      <c r="S363" s="5"/>
      <c r="T363" s="5"/>
    </row>
    <row r="364" spans="1:20" ht="12.75" customHeight="1">
      <c r="A364" s="98"/>
      <c r="B364" s="98"/>
      <c r="C364" s="252"/>
      <c r="D364" s="98"/>
      <c r="E364" s="98"/>
      <c r="F364" s="98"/>
      <c r="G364" s="98"/>
      <c r="H364" s="98"/>
      <c r="I364" s="251"/>
      <c r="J364" s="98"/>
      <c r="K364" s="98"/>
      <c r="L364" s="98"/>
      <c r="M364" s="98"/>
      <c r="N364" s="98"/>
      <c r="O364" s="5"/>
      <c r="P364" s="5"/>
      <c r="Q364" s="5"/>
      <c r="R364" s="5"/>
      <c r="S364" s="5"/>
      <c r="T364" s="5"/>
    </row>
    <row r="365" spans="1:20" ht="12.75" customHeight="1">
      <c r="A365" s="98"/>
      <c r="B365" s="98"/>
      <c r="C365" s="252"/>
      <c r="D365" s="98"/>
      <c r="E365" s="98"/>
      <c r="F365" s="98"/>
      <c r="G365" s="98"/>
      <c r="H365" s="98"/>
      <c r="I365" s="251"/>
      <c r="J365" s="98"/>
      <c r="K365" s="98"/>
      <c r="L365" s="98"/>
      <c r="M365" s="98"/>
      <c r="N365" s="98"/>
      <c r="O365" s="5"/>
      <c r="P365" s="5"/>
      <c r="Q365" s="5"/>
      <c r="R365" s="5"/>
      <c r="S365" s="5"/>
      <c r="T365" s="5"/>
    </row>
    <row r="366" spans="1:20" ht="12.75" customHeight="1">
      <c r="A366" s="98"/>
      <c r="B366" s="98"/>
      <c r="C366" s="252"/>
      <c r="D366" s="98"/>
      <c r="E366" s="98"/>
      <c r="F366" s="98"/>
      <c r="G366" s="98"/>
      <c r="H366" s="98"/>
      <c r="I366" s="251"/>
      <c r="J366" s="98"/>
      <c r="K366" s="98"/>
      <c r="L366" s="98"/>
      <c r="M366" s="98"/>
      <c r="N366" s="98"/>
      <c r="O366" s="5"/>
      <c r="P366" s="5"/>
      <c r="Q366" s="5"/>
      <c r="R366" s="5"/>
      <c r="S366" s="5"/>
      <c r="T366" s="5"/>
    </row>
    <row r="367" spans="1:20" ht="12.75" customHeight="1">
      <c r="A367" s="98"/>
      <c r="B367" s="98"/>
      <c r="C367" s="252"/>
      <c r="D367" s="98"/>
      <c r="E367" s="98"/>
      <c r="F367" s="98"/>
      <c r="G367" s="98"/>
      <c r="H367" s="98"/>
      <c r="I367" s="251"/>
      <c r="J367" s="98"/>
      <c r="K367" s="98"/>
      <c r="L367" s="98"/>
      <c r="M367" s="98"/>
      <c r="N367" s="98"/>
      <c r="O367" s="5"/>
      <c r="P367" s="5"/>
      <c r="Q367" s="5"/>
      <c r="R367" s="5"/>
      <c r="S367" s="5"/>
      <c r="T367" s="5"/>
    </row>
    <row r="368" spans="1:20" ht="12.75" customHeight="1">
      <c r="A368" s="98"/>
      <c r="B368" s="98"/>
      <c r="C368" s="252"/>
      <c r="D368" s="98"/>
      <c r="E368" s="98"/>
      <c r="F368" s="98"/>
      <c r="G368" s="98"/>
      <c r="H368" s="98"/>
      <c r="I368" s="251"/>
      <c r="J368" s="98"/>
      <c r="K368" s="98"/>
      <c r="L368" s="98"/>
      <c r="M368" s="98"/>
      <c r="N368" s="98"/>
      <c r="O368" s="5"/>
      <c r="P368" s="5"/>
      <c r="Q368" s="5"/>
      <c r="R368" s="5"/>
      <c r="S368" s="5"/>
      <c r="T368" s="5"/>
    </row>
    <row r="369" spans="1:20" ht="12.75" customHeight="1">
      <c r="A369" s="98"/>
      <c r="B369" s="98"/>
      <c r="C369" s="252"/>
      <c r="D369" s="98"/>
      <c r="E369" s="98"/>
      <c r="F369" s="98"/>
      <c r="G369" s="98"/>
      <c r="H369" s="98"/>
      <c r="I369" s="251"/>
      <c r="J369" s="98"/>
      <c r="K369" s="98"/>
      <c r="L369" s="98"/>
      <c r="M369" s="98"/>
      <c r="N369" s="98"/>
      <c r="O369" s="5"/>
      <c r="P369" s="5"/>
      <c r="Q369" s="5"/>
      <c r="R369" s="5"/>
      <c r="S369" s="5"/>
      <c r="T369" s="5"/>
    </row>
    <row r="370" spans="1:20" ht="12.75" customHeight="1">
      <c r="A370" s="98"/>
      <c r="B370" s="98"/>
      <c r="C370" s="252"/>
      <c r="D370" s="98"/>
      <c r="E370" s="98"/>
      <c r="F370" s="98"/>
      <c r="G370" s="98"/>
      <c r="H370" s="98"/>
      <c r="I370" s="251"/>
      <c r="J370" s="98"/>
      <c r="K370" s="98"/>
      <c r="L370" s="98"/>
      <c r="M370" s="98"/>
      <c r="N370" s="98"/>
      <c r="O370" s="5"/>
      <c r="P370" s="5"/>
      <c r="Q370" s="5"/>
      <c r="R370" s="5"/>
      <c r="S370" s="5"/>
      <c r="T370" s="5"/>
    </row>
    <row r="371" spans="1:20" ht="12.75" customHeight="1">
      <c r="A371" s="98"/>
      <c r="B371" s="98"/>
      <c r="C371" s="252"/>
      <c r="D371" s="98"/>
      <c r="E371" s="98"/>
      <c r="F371" s="98"/>
      <c r="G371" s="98"/>
      <c r="H371" s="98"/>
      <c r="I371" s="251"/>
      <c r="J371" s="98"/>
      <c r="K371" s="98"/>
      <c r="L371" s="98"/>
      <c r="M371" s="98"/>
      <c r="N371" s="98"/>
      <c r="O371" s="5"/>
      <c r="P371" s="5"/>
      <c r="Q371" s="5"/>
      <c r="R371" s="5"/>
      <c r="S371" s="5"/>
      <c r="T371" s="5"/>
    </row>
    <row r="372" spans="1:20" ht="12.75" customHeight="1">
      <c r="A372" s="98"/>
      <c r="B372" s="98"/>
      <c r="C372" s="252"/>
      <c r="D372" s="98"/>
      <c r="E372" s="98"/>
      <c r="F372" s="98"/>
      <c r="G372" s="98"/>
      <c r="H372" s="98"/>
      <c r="I372" s="251"/>
      <c r="J372" s="98"/>
      <c r="K372" s="98"/>
      <c r="L372" s="98"/>
      <c r="M372" s="98"/>
      <c r="N372" s="98"/>
      <c r="O372" s="5"/>
      <c r="P372" s="5"/>
      <c r="Q372" s="5"/>
      <c r="R372" s="5"/>
      <c r="S372" s="5"/>
      <c r="T372" s="5"/>
    </row>
    <row r="373" spans="1:20" ht="12.75" customHeight="1">
      <c r="A373" s="98"/>
      <c r="B373" s="98"/>
      <c r="C373" s="252"/>
      <c r="D373" s="98"/>
      <c r="E373" s="98"/>
      <c r="F373" s="98"/>
      <c r="G373" s="98"/>
      <c r="H373" s="98"/>
      <c r="I373" s="251"/>
      <c r="J373" s="98"/>
      <c r="K373" s="98"/>
      <c r="L373" s="98"/>
      <c r="M373" s="98"/>
      <c r="N373" s="98"/>
      <c r="O373" s="5"/>
      <c r="P373" s="5"/>
      <c r="Q373" s="5"/>
      <c r="R373" s="5"/>
      <c r="S373" s="5"/>
      <c r="T373" s="5"/>
    </row>
    <row r="374" spans="1:20" ht="12.75" customHeight="1">
      <c r="A374" s="98"/>
      <c r="B374" s="98"/>
      <c r="C374" s="252"/>
      <c r="D374" s="98"/>
      <c r="E374" s="98"/>
      <c r="F374" s="98"/>
      <c r="G374" s="98"/>
      <c r="H374" s="98"/>
      <c r="I374" s="251"/>
      <c r="J374" s="98"/>
      <c r="K374" s="98"/>
      <c r="L374" s="98"/>
      <c r="M374" s="98"/>
      <c r="N374" s="98"/>
      <c r="O374" s="5"/>
      <c r="P374" s="5"/>
      <c r="Q374" s="5"/>
      <c r="R374" s="5"/>
      <c r="S374" s="5"/>
      <c r="T374" s="5"/>
    </row>
    <row r="375" spans="1:20" ht="12.75" customHeight="1">
      <c r="A375" s="98"/>
      <c r="B375" s="98"/>
      <c r="C375" s="252"/>
      <c r="D375" s="98"/>
      <c r="E375" s="98"/>
      <c r="F375" s="98"/>
      <c r="G375" s="98"/>
      <c r="H375" s="98"/>
      <c r="I375" s="251"/>
      <c r="J375" s="98"/>
      <c r="K375" s="98"/>
      <c r="L375" s="98"/>
      <c r="M375" s="98"/>
      <c r="N375" s="98"/>
      <c r="O375" s="5"/>
      <c r="P375" s="5"/>
      <c r="Q375" s="5"/>
      <c r="R375" s="5"/>
      <c r="S375" s="5"/>
      <c r="T375" s="5"/>
    </row>
    <row r="376" spans="1:20" ht="12.75" customHeight="1">
      <c r="A376" s="98"/>
      <c r="B376" s="98"/>
      <c r="C376" s="252"/>
      <c r="D376" s="98"/>
      <c r="E376" s="98"/>
      <c r="F376" s="98"/>
      <c r="G376" s="98"/>
      <c r="H376" s="98"/>
      <c r="I376" s="251"/>
      <c r="J376" s="98"/>
      <c r="K376" s="98"/>
      <c r="L376" s="98"/>
      <c r="M376" s="98"/>
      <c r="N376" s="98"/>
      <c r="O376" s="5"/>
      <c r="P376" s="5"/>
      <c r="Q376" s="5"/>
      <c r="R376" s="5"/>
      <c r="S376" s="5"/>
      <c r="T376" s="5"/>
    </row>
    <row r="377" spans="1:20" ht="12.75" customHeight="1">
      <c r="A377" s="98"/>
      <c r="B377" s="98"/>
      <c r="C377" s="252"/>
      <c r="D377" s="98"/>
      <c r="E377" s="98"/>
      <c r="F377" s="98"/>
      <c r="G377" s="98"/>
      <c r="H377" s="98"/>
      <c r="I377" s="251"/>
      <c r="J377" s="98"/>
      <c r="K377" s="98"/>
      <c r="L377" s="98"/>
      <c r="M377" s="98"/>
      <c r="N377" s="98"/>
      <c r="O377" s="5"/>
      <c r="P377" s="5"/>
      <c r="Q377" s="5"/>
      <c r="R377" s="5"/>
      <c r="S377" s="5"/>
      <c r="T377" s="5"/>
    </row>
    <row r="378" spans="1:20" ht="12.75" customHeight="1">
      <c r="A378" s="98"/>
      <c r="B378" s="98"/>
      <c r="C378" s="252"/>
      <c r="D378" s="98"/>
      <c r="E378" s="98"/>
      <c r="F378" s="98"/>
      <c r="G378" s="98"/>
      <c r="H378" s="98"/>
      <c r="I378" s="251"/>
      <c r="J378" s="98"/>
      <c r="K378" s="98"/>
      <c r="L378" s="98"/>
      <c r="M378" s="98"/>
      <c r="N378" s="98"/>
      <c r="O378" s="5"/>
      <c r="P378" s="5"/>
      <c r="Q378" s="5"/>
      <c r="R378" s="5"/>
      <c r="S378" s="5"/>
      <c r="T378" s="5"/>
    </row>
    <row r="379" spans="1:20" ht="12.75" customHeight="1">
      <c r="A379" s="98"/>
      <c r="B379" s="98"/>
      <c r="C379" s="252"/>
      <c r="D379" s="98"/>
      <c r="E379" s="98"/>
      <c r="F379" s="98"/>
      <c r="G379" s="98"/>
      <c r="H379" s="98"/>
      <c r="I379" s="251"/>
      <c r="J379" s="98"/>
      <c r="K379" s="98"/>
      <c r="L379" s="98"/>
      <c r="M379" s="98"/>
      <c r="N379" s="98"/>
      <c r="O379" s="5"/>
      <c r="P379" s="5"/>
      <c r="Q379" s="5"/>
      <c r="R379" s="5"/>
      <c r="S379" s="5"/>
      <c r="T379" s="5"/>
    </row>
    <row r="380" spans="1:20" ht="12.75" customHeight="1">
      <c r="A380" s="98"/>
      <c r="B380" s="98"/>
      <c r="C380" s="252"/>
      <c r="D380" s="98"/>
      <c r="E380" s="98"/>
      <c r="F380" s="98"/>
      <c r="G380" s="98"/>
      <c r="H380" s="98"/>
      <c r="I380" s="251"/>
      <c r="J380" s="98"/>
      <c r="K380" s="98"/>
      <c r="L380" s="98"/>
      <c r="M380" s="98"/>
      <c r="N380" s="98"/>
      <c r="O380" s="5"/>
      <c r="P380" s="5"/>
      <c r="Q380" s="5"/>
      <c r="R380" s="5"/>
      <c r="S380" s="5"/>
      <c r="T380" s="5"/>
    </row>
    <row r="381" spans="1:20" ht="12.75" customHeight="1">
      <c r="A381" s="98"/>
      <c r="B381" s="98"/>
      <c r="C381" s="252"/>
      <c r="D381" s="98"/>
      <c r="E381" s="98"/>
      <c r="F381" s="98"/>
      <c r="G381" s="98"/>
      <c r="H381" s="98"/>
      <c r="I381" s="251"/>
      <c r="J381" s="98"/>
      <c r="K381" s="98"/>
      <c r="L381" s="98"/>
      <c r="M381" s="98"/>
      <c r="N381" s="98"/>
      <c r="O381" s="5"/>
      <c r="P381" s="5"/>
      <c r="Q381" s="5"/>
      <c r="R381" s="5"/>
      <c r="S381" s="5"/>
      <c r="T381" s="5"/>
    </row>
    <row r="382" spans="1:20" ht="12.75" customHeight="1">
      <c r="A382" s="98"/>
      <c r="B382" s="98"/>
      <c r="C382" s="252"/>
      <c r="D382" s="98"/>
      <c r="E382" s="98"/>
      <c r="F382" s="98"/>
      <c r="G382" s="98"/>
      <c r="H382" s="98"/>
      <c r="I382" s="251"/>
      <c r="J382" s="98"/>
      <c r="K382" s="98"/>
      <c r="L382" s="98"/>
      <c r="M382" s="98"/>
      <c r="N382" s="98"/>
      <c r="O382" s="5"/>
      <c r="P382" s="5"/>
      <c r="Q382" s="5"/>
      <c r="R382" s="5"/>
      <c r="S382" s="5"/>
      <c r="T382" s="5"/>
    </row>
    <row r="383" spans="1:20" ht="12.75" customHeight="1">
      <c r="A383" s="98"/>
      <c r="B383" s="98"/>
      <c r="C383" s="252"/>
      <c r="D383" s="98"/>
      <c r="E383" s="98"/>
      <c r="F383" s="98"/>
      <c r="G383" s="98"/>
      <c r="H383" s="98"/>
      <c r="I383" s="251"/>
      <c r="J383" s="98"/>
      <c r="K383" s="98"/>
      <c r="L383" s="98"/>
      <c r="M383" s="98"/>
      <c r="N383" s="98"/>
      <c r="O383" s="5"/>
      <c r="P383" s="5"/>
      <c r="Q383" s="5"/>
      <c r="R383" s="5"/>
      <c r="S383" s="5"/>
      <c r="T383" s="5"/>
    </row>
    <row r="384" spans="1:20" ht="12.75" customHeight="1">
      <c r="A384" s="98"/>
      <c r="B384" s="98"/>
      <c r="C384" s="252"/>
      <c r="D384" s="98"/>
      <c r="E384" s="98"/>
      <c r="F384" s="98"/>
      <c r="G384" s="98"/>
      <c r="H384" s="98"/>
      <c r="I384" s="251"/>
      <c r="J384" s="98"/>
      <c r="K384" s="98"/>
      <c r="L384" s="98"/>
      <c r="M384" s="98"/>
      <c r="N384" s="98"/>
      <c r="O384" s="5"/>
      <c r="P384" s="5"/>
      <c r="Q384" s="5"/>
      <c r="R384" s="5"/>
      <c r="S384" s="5"/>
      <c r="T384" s="5"/>
    </row>
    <row r="385" spans="1:20" ht="12.75" customHeight="1">
      <c r="A385" s="98"/>
      <c r="B385" s="98"/>
      <c r="C385" s="252"/>
      <c r="D385" s="98"/>
      <c r="E385" s="98"/>
      <c r="F385" s="98"/>
      <c r="G385" s="98"/>
      <c r="H385" s="98"/>
      <c r="I385" s="251"/>
      <c r="J385" s="98"/>
      <c r="K385" s="98"/>
      <c r="L385" s="98"/>
      <c r="M385" s="98"/>
      <c r="N385" s="98"/>
      <c r="O385" s="5"/>
      <c r="P385" s="5"/>
      <c r="Q385" s="5"/>
      <c r="R385" s="5"/>
      <c r="S385" s="5"/>
      <c r="T385" s="5"/>
    </row>
    <row r="386" spans="1:20" ht="12.75" customHeight="1">
      <c r="A386" s="98"/>
      <c r="B386" s="98"/>
      <c r="C386" s="252"/>
      <c r="D386" s="98"/>
      <c r="E386" s="98"/>
      <c r="F386" s="98"/>
      <c r="G386" s="98"/>
      <c r="H386" s="98"/>
      <c r="I386" s="251"/>
      <c r="J386" s="98"/>
      <c r="K386" s="98"/>
      <c r="L386" s="98"/>
      <c r="M386" s="98"/>
      <c r="N386" s="98"/>
      <c r="O386" s="5"/>
      <c r="P386" s="5"/>
      <c r="Q386" s="5"/>
      <c r="R386" s="5"/>
      <c r="S386" s="5"/>
      <c r="T386" s="5"/>
    </row>
    <row r="387" spans="1:20" ht="12.75" customHeight="1">
      <c r="A387" s="98"/>
      <c r="B387" s="98"/>
      <c r="C387" s="252"/>
      <c r="D387" s="98"/>
      <c r="E387" s="98"/>
      <c r="F387" s="98"/>
      <c r="G387" s="98"/>
      <c r="H387" s="98"/>
      <c r="I387" s="251"/>
      <c r="J387" s="98"/>
      <c r="K387" s="98"/>
      <c r="L387" s="98"/>
      <c r="M387" s="98"/>
      <c r="N387" s="98"/>
      <c r="O387" s="5"/>
      <c r="P387" s="5"/>
      <c r="Q387" s="5"/>
      <c r="R387" s="5"/>
      <c r="S387" s="5"/>
      <c r="T387" s="5"/>
    </row>
    <row r="388" spans="1:20" ht="12.75" customHeight="1">
      <c r="A388" s="98"/>
      <c r="B388" s="98"/>
      <c r="C388" s="252"/>
      <c r="D388" s="98"/>
      <c r="E388" s="98"/>
      <c r="F388" s="98"/>
      <c r="G388" s="98"/>
      <c r="H388" s="98"/>
      <c r="I388" s="251"/>
      <c r="J388" s="98"/>
      <c r="K388" s="98"/>
      <c r="L388" s="98"/>
      <c r="M388" s="98"/>
      <c r="N388" s="98"/>
      <c r="O388" s="5"/>
      <c r="P388" s="5"/>
      <c r="Q388" s="5"/>
      <c r="R388" s="5"/>
      <c r="S388" s="5"/>
      <c r="T388" s="5"/>
    </row>
    <row r="389" spans="1:20" ht="12.75" customHeight="1">
      <c r="A389" s="98"/>
      <c r="B389" s="98"/>
      <c r="C389" s="252"/>
      <c r="D389" s="98"/>
      <c r="E389" s="98"/>
      <c r="F389" s="98"/>
      <c r="G389" s="98"/>
      <c r="H389" s="98"/>
      <c r="I389" s="251"/>
      <c r="J389" s="98"/>
      <c r="K389" s="98"/>
      <c r="L389" s="98"/>
      <c r="M389" s="98"/>
      <c r="N389" s="98"/>
      <c r="O389" s="5"/>
      <c r="P389" s="5"/>
      <c r="Q389" s="5"/>
      <c r="R389" s="5"/>
      <c r="S389" s="5"/>
      <c r="T389" s="5"/>
    </row>
    <row r="390" spans="1:20" ht="12.75" customHeight="1">
      <c r="A390" s="98"/>
      <c r="B390" s="98"/>
      <c r="C390" s="252"/>
      <c r="D390" s="98"/>
      <c r="E390" s="98"/>
      <c r="F390" s="98"/>
      <c r="G390" s="98"/>
      <c r="H390" s="98"/>
      <c r="I390" s="251"/>
      <c r="J390" s="98"/>
      <c r="K390" s="98"/>
      <c r="L390" s="98"/>
      <c r="M390" s="98"/>
      <c r="N390" s="98"/>
      <c r="O390" s="5"/>
      <c r="P390" s="5"/>
      <c r="Q390" s="5"/>
      <c r="R390" s="5"/>
      <c r="S390" s="5"/>
      <c r="T390" s="5"/>
    </row>
    <row r="391" spans="1:20" ht="12.75" customHeight="1">
      <c r="A391" s="98"/>
      <c r="B391" s="98"/>
      <c r="C391" s="252"/>
      <c r="D391" s="98"/>
      <c r="E391" s="98"/>
      <c r="F391" s="98"/>
      <c r="G391" s="98"/>
      <c r="H391" s="98"/>
      <c r="I391" s="251"/>
      <c r="J391" s="98"/>
      <c r="K391" s="98"/>
      <c r="L391" s="98"/>
      <c r="M391" s="98"/>
      <c r="N391" s="98"/>
      <c r="O391" s="5"/>
      <c r="P391" s="5"/>
      <c r="Q391" s="5"/>
      <c r="R391" s="5"/>
      <c r="S391" s="5"/>
      <c r="T391" s="5"/>
    </row>
    <row r="392" spans="1:20" ht="12.75" customHeight="1">
      <c r="A392" s="98"/>
      <c r="B392" s="98"/>
      <c r="C392" s="252"/>
      <c r="D392" s="98"/>
      <c r="E392" s="98"/>
      <c r="F392" s="98"/>
      <c r="G392" s="98"/>
      <c r="H392" s="98"/>
      <c r="I392" s="251"/>
      <c r="J392" s="98"/>
      <c r="K392" s="98"/>
      <c r="L392" s="98"/>
      <c r="M392" s="98"/>
      <c r="N392" s="98"/>
      <c r="O392" s="5"/>
      <c r="P392" s="5"/>
      <c r="Q392" s="5"/>
      <c r="R392" s="5"/>
      <c r="S392" s="5"/>
      <c r="T392" s="5"/>
    </row>
    <row r="393" spans="1:20" ht="12.75" customHeight="1">
      <c r="A393" s="98"/>
      <c r="B393" s="98"/>
      <c r="C393" s="252"/>
      <c r="D393" s="98"/>
      <c r="E393" s="98"/>
      <c r="F393" s="98"/>
      <c r="G393" s="98"/>
      <c r="H393" s="98"/>
      <c r="I393" s="251"/>
      <c r="J393" s="98"/>
      <c r="K393" s="98"/>
      <c r="L393" s="98"/>
      <c r="M393" s="98"/>
      <c r="N393" s="98"/>
      <c r="O393" s="5"/>
      <c r="P393" s="5"/>
      <c r="Q393" s="5"/>
      <c r="R393" s="5"/>
      <c r="S393" s="5"/>
      <c r="T393" s="5"/>
    </row>
    <row r="394" spans="1:20" ht="12.75" customHeight="1">
      <c r="A394" s="98"/>
      <c r="B394" s="98"/>
      <c r="C394" s="252"/>
      <c r="D394" s="98"/>
      <c r="E394" s="98"/>
      <c r="F394" s="98"/>
      <c r="G394" s="98"/>
      <c r="H394" s="98"/>
      <c r="I394" s="251"/>
      <c r="J394" s="98"/>
      <c r="K394" s="98"/>
      <c r="L394" s="98"/>
      <c r="M394" s="98"/>
      <c r="N394" s="98"/>
      <c r="O394" s="5"/>
      <c r="P394" s="5"/>
      <c r="Q394" s="5"/>
      <c r="R394" s="5"/>
      <c r="S394" s="5"/>
      <c r="T394" s="5"/>
    </row>
    <row r="395" spans="1:20" ht="12.75" customHeight="1">
      <c r="A395" s="98"/>
      <c r="B395" s="98"/>
      <c r="C395" s="252"/>
      <c r="D395" s="98"/>
      <c r="E395" s="98"/>
      <c r="F395" s="98"/>
      <c r="G395" s="98"/>
      <c r="H395" s="98"/>
      <c r="I395" s="251"/>
      <c r="J395" s="98"/>
      <c r="K395" s="98"/>
      <c r="L395" s="98"/>
      <c r="M395" s="98"/>
      <c r="N395" s="98"/>
      <c r="O395" s="5"/>
      <c r="P395" s="5"/>
      <c r="Q395" s="5"/>
      <c r="R395" s="5"/>
      <c r="S395" s="5"/>
      <c r="T395" s="5"/>
    </row>
    <row r="396" spans="1:20" ht="12.75" customHeight="1">
      <c r="A396" s="98"/>
      <c r="B396" s="98"/>
      <c r="C396" s="252"/>
      <c r="D396" s="98"/>
      <c r="E396" s="98"/>
      <c r="F396" s="98"/>
      <c r="G396" s="98"/>
      <c r="H396" s="98"/>
      <c r="I396" s="251"/>
      <c r="J396" s="98"/>
      <c r="K396" s="98"/>
      <c r="L396" s="98"/>
      <c r="M396" s="98"/>
      <c r="N396" s="98"/>
      <c r="O396" s="5"/>
      <c r="P396" s="5"/>
      <c r="Q396" s="5"/>
      <c r="R396" s="5"/>
      <c r="S396" s="5"/>
      <c r="T396" s="5"/>
    </row>
    <row r="397" spans="1:20" ht="12.75" customHeight="1">
      <c r="A397" s="98"/>
      <c r="B397" s="98"/>
      <c r="C397" s="252"/>
      <c r="D397" s="98"/>
      <c r="E397" s="98"/>
      <c r="F397" s="98"/>
      <c r="G397" s="98"/>
      <c r="H397" s="98"/>
      <c r="I397" s="251"/>
      <c r="J397" s="98"/>
      <c r="K397" s="98"/>
      <c r="L397" s="98"/>
      <c r="M397" s="98"/>
      <c r="N397" s="98"/>
      <c r="O397" s="5"/>
      <c r="P397" s="5"/>
      <c r="Q397" s="5"/>
      <c r="R397" s="5"/>
      <c r="S397" s="5"/>
      <c r="T397" s="5"/>
    </row>
    <row r="398" spans="1:20" ht="12.75" customHeight="1">
      <c r="A398" s="98"/>
      <c r="B398" s="98"/>
      <c r="C398" s="252"/>
      <c r="D398" s="98"/>
      <c r="E398" s="98"/>
      <c r="F398" s="98"/>
      <c r="G398" s="98"/>
      <c r="H398" s="98"/>
      <c r="I398" s="251"/>
      <c r="J398" s="98"/>
      <c r="K398" s="98"/>
      <c r="L398" s="98"/>
      <c r="M398" s="98"/>
      <c r="N398" s="98"/>
      <c r="O398" s="5"/>
      <c r="P398" s="5"/>
      <c r="Q398" s="5"/>
      <c r="R398" s="5"/>
      <c r="S398" s="5"/>
      <c r="T398" s="5"/>
    </row>
    <row r="399" spans="1:20" ht="12.75" customHeight="1">
      <c r="A399" s="98"/>
      <c r="B399" s="98"/>
      <c r="C399" s="252"/>
      <c r="D399" s="98"/>
      <c r="E399" s="98"/>
      <c r="F399" s="98"/>
      <c r="G399" s="98"/>
      <c r="H399" s="98"/>
      <c r="I399" s="251"/>
      <c r="J399" s="98"/>
      <c r="K399" s="98"/>
      <c r="L399" s="98"/>
      <c r="M399" s="98"/>
      <c r="N399" s="98"/>
      <c r="O399" s="5"/>
      <c r="P399" s="5"/>
      <c r="Q399" s="5"/>
      <c r="R399" s="5"/>
      <c r="S399" s="5"/>
      <c r="T399" s="5"/>
    </row>
    <row r="400" spans="1:20" ht="12.75" customHeight="1">
      <c r="A400" s="98"/>
      <c r="B400" s="98"/>
      <c r="C400" s="252"/>
      <c r="D400" s="98"/>
      <c r="E400" s="98"/>
      <c r="F400" s="98"/>
      <c r="G400" s="98"/>
      <c r="H400" s="98"/>
      <c r="I400" s="251"/>
      <c r="J400" s="98"/>
      <c r="K400" s="98"/>
      <c r="L400" s="98"/>
      <c r="M400" s="98"/>
      <c r="N400" s="98"/>
      <c r="O400" s="5"/>
      <c r="P400" s="5"/>
      <c r="Q400" s="5"/>
      <c r="R400" s="5"/>
      <c r="S400" s="5"/>
      <c r="T400" s="5"/>
    </row>
    <row r="401" spans="1:20" ht="12.75" customHeight="1">
      <c r="A401" s="98"/>
      <c r="B401" s="98"/>
      <c r="C401" s="252"/>
      <c r="D401" s="98"/>
      <c r="E401" s="98"/>
      <c r="F401" s="98"/>
      <c r="G401" s="98"/>
      <c r="H401" s="98"/>
      <c r="I401" s="251"/>
      <c r="J401" s="98"/>
      <c r="K401" s="98"/>
      <c r="L401" s="98"/>
      <c r="M401" s="98"/>
      <c r="N401" s="98"/>
      <c r="O401" s="5"/>
      <c r="P401" s="5"/>
      <c r="Q401" s="5"/>
      <c r="R401" s="5"/>
      <c r="S401" s="5"/>
      <c r="T401" s="5"/>
    </row>
    <row r="402" spans="1:20" ht="12.75" customHeight="1">
      <c r="A402" s="98"/>
      <c r="B402" s="98"/>
      <c r="C402" s="252"/>
      <c r="D402" s="98"/>
      <c r="E402" s="98"/>
      <c r="F402" s="98"/>
      <c r="G402" s="98"/>
      <c r="H402" s="98"/>
      <c r="I402" s="251"/>
      <c r="J402" s="98"/>
      <c r="K402" s="98"/>
      <c r="L402" s="98"/>
      <c r="M402" s="98"/>
      <c r="N402" s="98"/>
      <c r="O402" s="5"/>
      <c r="P402" s="5"/>
      <c r="Q402" s="5"/>
      <c r="R402" s="5"/>
      <c r="S402" s="5"/>
      <c r="T402" s="5"/>
    </row>
    <row r="403" spans="1:20" ht="12.75" customHeight="1">
      <c r="A403" s="98"/>
      <c r="B403" s="98"/>
      <c r="C403" s="252"/>
      <c r="D403" s="98"/>
      <c r="E403" s="98"/>
      <c r="F403" s="98"/>
      <c r="G403" s="98"/>
      <c r="H403" s="98"/>
      <c r="I403" s="251"/>
      <c r="J403" s="98"/>
      <c r="K403" s="98"/>
      <c r="L403" s="98"/>
      <c r="M403" s="98"/>
      <c r="N403" s="98"/>
      <c r="O403" s="5"/>
      <c r="P403" s="5"/>
      <c r="Q403" s="5"/>
      <c r="R403" s="5"/>
      <c r="S403" s="5"/>
      <c r="T403" s="5"/>
    </row>
    <row r="404" spans="1:20" ht="12.75" customHeight="1">
      <c r="A404" s="98"/>
      <c r="B404" s="98"/>
      <c r="C404" s="252"/>
      <c r="D404" s="98"/>
      <c r="E404" s="98"/>
      <c r="F404" s="98"/>
      <c r="G404" s="98"/>
      <c r="H404" s="98"/>
      <c r="I404" s="251"/>
      <c r="J404" s="98"/>
      <c r="K404" s="98"/>
      <c r="L404" s="98"/>
      <c r="M404" s="98"/>
      <c r="N404" s="98"/>
      <c r="O404" s="5"/>
      <c r="P404" s="5"/>
      <c r="Q404" s="5"/>
      <c r="R404" s="5"/>
      <c r="S404" s="5"/>
      <c r="T404" s="5"/>
    </row>
    <row r="405" spans="1:20" ht="12.75" customHeight="1">
      <c r="A405" s="98"/>
      <c r="B405" s="98"/>
      <c r="C405" s="252"/>
      <c r="D405" s="98"/>
      <c r="E405" s="98"/>
      <c r="F405" s="98"/>
      <c r="G405" s="98"/>
      <c r="H405" s="98"/>
      <c r="I405" s="251"/>
      <c r="J405" s="98"/>
      <c r="K405" s="98"/>
      <c r="L405" s="98"/>
      <c r="M405" s="98"/>
      <c r="N405" s="98"/>
      <c r="O405" s="5"/>
      <c r="P405" s="5"/>
      <c r="Q405" s="5"/>
      <c r="R405" s="5"/>
      <c r="S405" s="5"/>
      <c r="T405" s="5"/>
    </row>
    <row r="406" spans="1:20" ht="12.75" customHeight="1">
      <c r="A406" s="98"/>
      <c r="B406" s="98"/>
      <c r="C406" s="252"/>
      <c r="D406" s="98"/>
      <c r="E406" s="98"/>
      <c r="F406" s="98"/>
      <c r="G406" s="98"/>
      <c r="H406" s="98"/>
      <c r="I406" s="251"/>
      <c r="J406" s="98"/>
      <c r="K406" s="98"/>
      <c r="L406" s="98"/>
      <c r="M406" s="98"/>
      <c r="N406" s="98"/>
      <c r="O406" s="5"/>
      <c r="P406" s="5"/>
      <c r="Q406" s="5"/>
      <c r="R406" s="5"/>
      <c r="S406" s="5"/>
      <c r="T406" s="5"/>
    </row>
    <row r="407" spans="1:20" ht="12.75" customHeight="1">
      <c r="A407" s="98"/>
      <c r="B407" s="98"/>
      <c r="C407" s="252"/>
      <c r="D407" s="98"/>
      <c r="E407" s="98"/>
      <c r="F407" s="98"/>
      <c r="G407" s="98"/>
      <c r="H407" s="98"/>
      <c r="I407" s="251"/>
      <c r="J407" s="98"/>
      <c r="K407" s="98"/>
      <c r="L407" s="98"/>
      <c r="M407" s="98"/>
      <c r="N407" s="98"/>
      <c r="O407" s="5"/>
      <c r="P407" s="5"/>
      <c r="Q407" s="5"/>
      <c r="R407" s="5"/>
      <c r="S407" s="5"/>
      <c r="T407" s="5"/>
    </row>
    <row r="408" spans="1:20" ht="12.75" customHeight="1">
      <c r="A408" s="98"/>
      <c r="B408" s="98"/>
      <c r="C408" s="252"/>
      <c r="D408" s="98"/>
      <c r="E408" s="98"/>
      <c r="F408" s="98"/>
      <c r="G408" s="98"/>
      <c r="H408" s="98"/>
      <c r="I408" s="251"/>
      <c r="J408" s="98"/>
      <c r="K408" s="98"/>
      <c r="L408" s="98"/>
      <c r="M408" s="98"/>
      <c r="N408" s="98"/>
      <c r="O408" s="5"/>
      <c r="P408" s="5"/>
      <c r="Q408" s="5"/>
      <c r="R408" s="5"/>
      <c r="S408" s="5"/>
      <c r="T408" s="5"/>
    </row>
    <row r="409" spans="1:20" ht="12.75" customHeight="1">
      <c r="A409" s="98"/>
      <c r="B409" s="98"/>
      <c r="C409" s="252"/>
      <c r="D409" s="98"/>
      <c r="E409" s="98"/>
      <c r="F409" s="98"/>
      <c r="G409" s="98"/>
      <c r="H409" s="98"/>
      <c r="I409" s="251"/>
      <c r="J409" s="98"/>
      <c r="K409" s="98"/>
      <c r="L409" s="98"/>
      <c r="M409" s="98"/>
      <c r="N409" s="98"/>
      <c r="O409" s="5"/>
      <c r="P409" s="5"/>
      <c r="Q409" s="5"/>
      <c r="R409" s="5"/>
      <c r="S409" s="5"/>
      <c r="T409" s="5"/>
    </row>
    <row r="410" spans="1:20" ht="12.75" customHeight="1">
      <c r="A410" s="98"/>
      <c r="B410" s="98"/>
      <c r="C410" s="252"/>
      <c r="D410" s="98"/>
      <c r="E410" s="98"/>
      <c r="F410" s="98"/>
      <c r="G410" s="98"/>
      <c r="H410" s="98"/>
      <c r="I410" s="251"/>
      <c r="J410" s="98"/>
      <c r="K410" s="98"/>
      <c r="L410" s="98"/>
      <c r="M410" s="98"/>
      <c r="N410" s="98"/>
      <c r="O410" s="5"/>
      <c r="P410" s="5"/>
      <c r="Q410" s="5"/>
      <c r="R410" s="5"/>
      <c r="S410" s="5"/>
      <c r="T410" s="5"/>
    </row>
    <row r="411" spans="1:20" ht="12.75" customHeight="1">
      <c r="A411" s="98"/>
      <c r="B411" s="98"/>
      <c r="C411" s="252"/>
      <c r="D411" s="98"/>
      <c r="E411" s="98"/>
      <c r="F411" s="98"/>
      <c r="G411" s="98"/>
      <c r="H411" s="98"/>
      <c r="I411" s="251"/>
      <c r="J411" s="98"/>
      <c r="K411" s="98"/>
      <c r="L411" s="98"/>
      <c r="M411" s="98"/>
      <c r="N411" s="98"/>
      <c r="O411" s="5"/>
      <c r="P411" s="5"/>
      <c r="Q411" s="5"/>
      <c r="R411" s="5"/>
      <c r="S411" s="5"/>
      <c r="T411" s="5"/>
    </row>
    <row r="412" spans="1:20" ht="12.75" customHeight="1">
      <c r="A412" s="98"/>
      <c r="B412" s="98"/>
      <c r="C412" s="252"/>
      <c r="D412" s="98"/>
      <c r="E412" s="98"/>
      <c r="F412" s="98"/>
      <c r="G412" s="98"/>
      <c r="H412" s="98"/>
      <c r="I412" s="251"/>
      <c r="J412" s="98"/>
      <c r="K412" s="98"/>
      <c r="L412" s="98"/>
      <c r="M412" s="98"/>
      <c r="N412" s="98"/>
      <c r="O412" s="5"/>
      <c r="P412" s="5"/>
      <c r="Q412" s="5"/>
      <c r="R412" s="5"/>
      <c r="S412" s="5"/>
      <c r="T412" s="5"/>
    </row>
    <row r="413" spans="1:20" ht="12.75" customHeight="1">
      <c r="A413" s="98"/>
      <c r="B413" s="98"/>
      <c r="C413" s="252"/>
      <c r="D413" s="98"/>
      <c r="E413" s="98"/>
      <c r="F413" s="98"/>
      <c r="G413" s="98"/>
      <c r="H413" s="98"/>
      <c r="I413" s="251"/>
      <c r="J413" s="98"/>
      <c r="K413" s="98"/>
      <c r="L413" s="98"/>
      <c r="M413" s="98"/>
      <c r="N413" s="98"/>
      <c r="O413" s="5"/>
      <c r="P413" s="5"/>
      <c r="Q413" s="5"/>
      <c r="R413" s="5"/>
      <c r="S413" s="5"/>
      <c r="T413" s="5"/>
    </row>
    <row r="414" spans="1:20" ht="12.75" customHeight="1">
      <c r="A414" s="98"/>
      <c r="B414" s="98"/>
      <c r="C414" s="252"/>
      <c r="D414" s="98"/>
      <c r="E414" s="98"/>
      <c r="F414" s="98"/>
      <c r="G414" s="98"/>
      <c r="H414" s="98"/>
      <c r="I414" s="251"/>
      <c r="J414" s="98"/>
      <c r="K414" s="98"/>
      <c r="L414" s="98"/>
      <c r="M414" s="98"/>
      <c r="N414" s="98"/>
      <c r="O414" s="5"/>
      <c r="P414" s="5"/>
      <c r="Q414" s="5"/>
      <c r="R414" s="5"/>
      <c r="S414" s="5"/>
      <c r="T414" s="5"/>
    </row>
    <row r="415" spans="1:20" ht="12.75" customHeight="1">
      <c r="A415" s="98"/>
      <c r="B415" s="98"/>
      <c r="C415" s="252"/>
      <c r="D415" s="98"/>
      <c r="E415" s="98"/>
      <c r="F415" s="98"/>
      <c r="G415" s="98"/>
      <c r="H415" s="98"/>
      <c r="I415" s="251"/>
      <c r="J415" s="98"/>
      <c r="K415" s="98"/>
      <c r="L415" s="98"/>
      <c r="M415" s="98"/>
      <c r="N415" s="98"/>
      <c r="O415" s="5"/>
      <c r="P415" s="5"/>
      <c r="Q415" s="5"/>
      <c r="R415" s="5"/>
      <c r="S415" s="5"/>
      <c r="T415" s="5"/>
    </row>
    <row r="416" spans="1:20" ht="12.75" customHeight="1">
      <c r="A416" s="98"/>
      <c r="B416" s="98"/>
      <c r="C416" s="252"/>
      <c r="D416" s="98"/>
      <c r="E416" s="98"/>
      <c r="F416" s="98"/>
      <c r="G416" s="98"/>
      <c r="H416" s="98"/>
      <c r="I416" s="251"/>
      <c r="J416" s="98"/>
      <c r="K416" s="98"/>
      <c r="L416" s="98"/>
      <c r="M416" s="98"/>
      <c r="N416" s="98"/>
      <c r="O416" s="5"/>
      <c r="P416" s="5"/>
      <c r="Q416" s="5"/>
      <c r="R416" s="5"/>
      <c r="S416" s="5"/>
      <c r="T416" s="5"/>
    </row>
    <row r="417" spans="1:20" ht="12.75" customHeight="1">
      <c r="A417" s="98"/>
      <c r="B417" s="98"/>
      <c r="C417" s="252"/>
      <c r="D417" s="98"/>
      <c r="E417" s="98"/>
      <c r="F417" s="98"/>
      <c r="G417" s="98"/>
      <c r="H417" s="98"/>
      <c r="I417" s="251"/>
      <c r="J417" s="98"/>
      <c r="K417" s="98"/>
      <c r="L417" s="98"/>
      <c r="M417" s="98"/>
      <c r="N417" s="98"/>
      <c r="O417" s="5"/>
      <c r="P417" s="5"/>
      <c r="Q417" s="5"/>
      <c r="R417" s="5"/>
      <c r="S417" s="5"/>
      <c r="T417" s="5"/>
    </row>
    <row r="418" spans="1:20" ht="12.75" customHeight="1">
      <c r="A418" s="98"/>
      <c r="B418" s="98"/>
      <c r="C418" s="252"/>
      <c r="D418" s="98"/>
      <c r="E418" s="98"/>
      <c r="F418" s="98"/>
      <c r="G418" s="98"/>
      <c r="H418" s="98"/>
      <c r="I418" s="251"/>
      <c r="J418" s="98"/>
      <c r="K418" s="98"/>
      <c r="L418" s="98"/>
      <c r="M418" s="98"/>
      <c r="N418" s="98"/>
      <c r="O418" s="5"/>
      <c r="P418" s="5"/>
      <c r="Q418" s="5"/>
      <c r="R418" s="5"/>
      <c r="S418" s="5"/>
      <c r="T418" s="5"/>
    </row>
    <row r="419" spans="1:20" ht="12.75" customHeight="1">
      <c r="A419" s="98"/>
      <c r="B419" s="98"/>
      <c r="C419" s="252"/>
      <c r="D419" s="98"/>
      <c r="E419" s="98"/>
      <c r="F419" s="98"/>
      <c r="G419" s="98"/>
      <c r="H419" s="98"/>
      <c r="I419" s="251"/>
      <c r="J419" s="98"/>
      <c r="K419" s="98"/>
      <c r="L419" s="98"/>
      <c r="M419" s="98"/>
      <c r="N419" s="98"/>
      <c r="O419" s="5"/>
      <c r="P419" s="5"/>
      <c r="Q419" s="5"/>
      <c r="R419" s="5"/>
      <c r="S419" s="5"/>
      <c r="T419" s="5"/>
    </row>
    <row r="420" spans="1:20" ht="12.75" customHeight="1">
      <c r="A420" s="98"/>
      <c r="B420" s="98"/>
      <c r="C420" s="252"/>
      <c r="D420" s="98"/>
      <c r="E420" s="98"/>
      <c r="F420" s="98"/>
      <c r="G420" s="98"/>
      <c r="H420" s="98"/>
      <c r="I420" s="251"/>
      <c r="J420" s="98"/>
      <c r="K420" s="98"/>
      <c r="L420" s="98"/>
      <c r="M420" s="98"/>
      <c r="N420" s="98"/>
      <c r="O420" s="5"/>
      <c r="P420" s="5"/>
      <c r="Q420" s="5"/>
      <c r="R420" s="5"/>
      <c r="S420" s="5"/>
      <c r="T420" s="5"/>
    </row>
    <row r="421" spans="1:20" ht="12.75" customHeight="1">
      <c r="A421" s="98"/>
      <c r="B421" s="98"/>
      <c r="C421" s="252"/>
      <c r="D421" s="98"/>
      <c r="E421" s="98"/>
      <c r="F421" s="98"/>
      <c r="G421" s="98"/>
      <c r="H421" s="98"/>
      <c r="I421" s="251"/>
      <c r="J421" s="98"/>
      <c r="K421" s="98"/>
      <c r="L421" s="98"/>
      <c r="M421" s="98"/>
      <c r="N421" s="98"/>
      <c r="O421" s="5"/>
      <c r="P421" s="5"/>
      <c r="Q421" s="5"/>
      <c r="R421" s="5"/>
      <c r="S421" s="5"/>
      <c r="T421" s="5"/>
    </row>
    <row r="422" spans="1:20" ht="12.75" customHeight="1">
      <c r="A422" s="98"/>
      <c r="B422" s="98"/>
      <c r="C422" s="252"/>
      <c r="D422" s="98"/>
      <c r="E422" s="98"/>
      <c r="F422" s="98"/>
      <c r="G422" s="98"/>
      <c r="H422" s="98"/>
      <c r="I422" s="251"/>
      <c r="J422" s="98"/>
      <c r="K422" s="98"/>
      <c r="L422" s="98"/>
      <c r="M422" s="98"/>
      <c r="N422" s="98"/>
      <c r="O422" s="5"/>
      <c r="P422" s="5"/>
      <c r="Q422" s="5"/>
      <c r="R422" s="5"/>
      <c r="S422" s="5"/>
      <c r="T422" s="5"/>
    </row>
    <row r="423" spans="1:20" ht="12.75" customHeight="1">
      <c r="A423" s="98"/>
      <c r="B423" s="98"/>
      <c r="C423" s="252"/>
      <c r="D423" s="98"/>
      <c r="E423" s="98"/>
      <c r="F423" s="98"/>
      <c r="G423" s="98"/>
      <c r="H423" s="98"/>
      <c r="I423" s="251"/>
      <c r="J423" s="98"/>
      <c r="K423" s="98"/>
      <c r="L423" s="98"/>
      <c r="M423" s="98"/>
      <c r="N423" s="98"/>
      <c r="O423" s="5"/>
      <c r="P423" s="5"/>
      <c r="Q423" s="5"/>
      <c r="R423" s="5"/>
      <c r="S423" s="5"/>
      <c r="T423" s="5"/>
    </row>
    <row r="424" spans="1:20" ht="12.75" customHeight="1">
      <c r="A424" s="98"/>
      <c r="B424" s="98"/>
      <c r="C424" s="252"/>
      <c r="D424" s="98"/>
      <c r="E424" s="98"/>
      <c r="F424" s="98"/>
      <c r="G424" s="98"/>
      <c r="H424" s="98"/>
      <c r="I424" s="251"/>
      <c r="J424" s="98"/>
      <c r="K424" s="98"/>
      <c r="L424" s="98"/>
      <c r="M424" s="98"/>
      <c r="N424" s="98"/>
      <c r="O424" s="5"/>
      <c r="P424" s="5"/>
      <c r="Q424" s="5"/>
      <c r="R424" s="5"/>
      <c r="S424" s="5"/>
      <c r="T424" s="5"/>
    </row>
    <row r="425" spans="1:20" ht="12.75" customHeight="1">
      <c r="A425" s="98"/>
      <c r="B425" s="98"/>
      <c r="C425" s="252"/>
      <c r="D425" s="98"/>
      <c r="E425" s="98"/>
      <c r="F425" s="98"/>
      <c r="G425" s="98"/>
      <c r="H425" s="98"/>
      <c r="I425" s="251"/>
      <c r="J425" s="98"/>
      <c r="K425" s="98"/>
      <c r="L425" s="98"/>
      <c r="M425" s="98"/>
      <c r="N425" s="98"/>
      <c r="O425" s="5"/>
      <c r="P425" s="5"/>
      <c r="Q425" s="5"/>
      <c r="R425" s="5"/>
      <c r="S425" s="5"/>
      <c r="T425" s="5"/>
    </row>
    <row r="426" spans="1:20" ht="12.75" customHeight="1">
      <c r="A426" s="98"/>
      <c r="B426" s="98"/>
      <c r="C426" s="252"/>
      <c r="D426" s="98"/>
      <c r="E426" s="98"/>
      <c r="F426" s="98"/>
      <c r="G426" s="98"/>
      <c r="H426" s="98"/>
      <c r="I426" s="251"/>
      <c r="J426" s="98"/>
      <c r="K426" s="98"/>
      <c r="L426" s="98"/>
      <c r="M426" s="98"/>
      <c r="N426" s="98"/>
      <c r="O426" s="5"/>
      <c r="P426" s="5"/>
      <c r="Q426" s="5"/>
      <c r="R426" s="5"/>
      <c r="S426" s="5"/>
      <c r="T426" s="5"/>
    </row>
    <row r="427" spans="1:20" ht="12.75" customHeight="1">
      <c r="A427" s="98"/>
      <c r="B427" s="98"/>
      <c r="C427" s="252"/>
      <c r="D427" s="98"/>
      <c r="E427" s="98"/>
      <c r="F427" s="98"/>
      <c r="G427" s="98"/>
      <c r="H427" s="98"/>
      <c r="I427" s="251"/>
      <c r="J427" s="98"/>
      <c r="K427" s="98"/>
      <c r="L427" s="98"/>
      <c r="M427" s="98"/>
      <c r="N427" s="98"/>
      <c r="O427" s="5"/>
      <c r="P427" s="5"/>
      <c r="Q427" s="5"/>
      <c r="R427" s="5"/>
      <c r="S427" s="5"/>
      <c r="T427" s="5"/>
    </row>
    <row r="428" spans="1:20" ht="12.75" customHeight="1">
      <c r="A428" s="98"/>
      <c r="B428" s="98"/>
      <c r="C428" s="252"/>
      <c r="D428" s="98"/>
      <c r="E428" s="98"/>
      <c r="F428" s="98"/>
      <c r="G428" s="98"/>
      <c r="H428" s="98"/>
      <c r="I428" s="251"/>
      <c r="J428" s="98"/>
      <c r="K428" s="98"/>
      <c r="L428" s="98"/>
      <c r="M428" s="98"/>
      <c r="N428" s="98"/>
      <c r="O428" s="5"/>
      <c r="P428" s="5"/>
      <c r="Q428" s="5"/>
      <c r="R428" s="5"/>
      <c r="S428" s="5"/>
      <c r="T428" s="5"/>
    </row>
    <row r="429" spans="1:20" ht="12.75" customHeight="1">
      <c r="A429" s="98"/>
      <c r="B429" s="98"/>
      <c r="C429" s="252"/>
      <c r="D429" s="98"/>
      <c r="E429" s="98"/>
      <c r="F429" s="98"/>
      <c r="G429" s="98"/>
      <c r="H429" s="98"/>
      <c r="I429" s="251"/>
      <c r="J429" s="98"/>
      <c r="K429" s="98"/>
      <c r="L429" s="98"/>
      <c r="M429" s="98"/>
      <c r="N429" s="98"/>
      <c r="O429" s="5"/>
      <c r="P429" s="5"/>
      <c r="Q429" s="5"/>
      <c r="R429" s="5"/>
      <c r="S429" s="5"/>
      <c r="T429" s="5"/>
    </row>
    <row r="430" spans="1:20" ht="12.75" customHeight="1">
      <c r="A430" s="98"/>
      <c r="B430" s="98"/>
      <c r="C430" s="252"/>
      <c r="D430" s="98"/>
      <c r="E430" s="98"/>
      <c r="F430" s="98"/>
      <c r="G430" s="98"/>
      <c r="H430" s="98"/>
      <c r="I430" s="251"/>
      <c r="J430" s="98"/>
      <c r="K430" s="98"/>
      <c r="L430" s="98"/>
      <c r="M430" s="98"/>
      <c r="N430" s="98"/>
      <c r="O430" s="5"/>
      <c r="P430" s="5"/>
      <c r="Q430" s="5"/>
      <c r="R430" s="5"/>
      <c r="S430" s="5"/>
      <c r="T430" s="5"/>
    </row>
    <row r="431" spans="1:20" ht="12.75" customHeight="1">
      <c r="A431" s="98"/>
      <c r="B431" s="98"/>
      <c r="C431" s="252"/>
      <c r="D431" s="98"/>
      <c r="E431" s="98"/>
      <c r="F431" s="98"/>
      <c r="G431" s="98"/>
      <c r="H431" s="98"/>
      <c r="I431" s="251"/>
      <c r="J431" s="98"/>
      <c r="K431" s="98"/>
      <c r="L431" s="98"/>
      <c r="M431" s="98"/>
      <c r="N431" s="98"/>
      <c r="O431" s="5"/>
      <c r="P431" s="5"/>
      <c r="Q431" s="5"/>
      <c r="R431" s="5"/>
      <c r="S431" s="5"/>
      <c r="T431" s="5"/>
    </row>
    <row r="432" spans="1:20" ht="12.75" customHeight="1">
      <c r="A432" s="98"/>
      <c r="B432" s="98"/>
      <c r="C432" s="252"/>
      <c r="D432" s="98"/>
      <c r="E432" s="98"/>
      <c r="F432" s="98"/>
      <c r="G432" s="98"/>
      <c r="H432" s="98"/>
      <c r="I432" s="251"/>
      <c r="J432" s="98"/>
      <c r="K432" s="98"/>
      <c r="L432" s="98"/>
      <c r="M432" s="98"/>
      <c r="N432" s="98"/>
      <c r="O432" s="5"/>
      <c r="P432" s="5"/>
      <c r="Q432" s="5"/>
      <c r="R432" s="5"/>
      <c r="S432" s="5"/>
      <c r="T432" s="5"/>
    </row>
    <row r="433" spans="1:20" ht="12.75" customHeight="1">
      <c r="A433" s="98"/>
      <c r="B433" s="98"/>
      <c r="C433" s="252"/>
      <c r="D433" s="98"/>
      <c r="E433" s="98"/>
      <c r="F433" s="98"/>
      <c r="G433" s="98"/>
      <c r="H433" s="98"/>
      <c r="I433" s="251"/>
      <c r="J433" s="98"/>
      <c r="K433" s="98"/>
      <c r="L433" s="98"/>
      <c r="M433" s="98"/>
      <c r="N433" s="98"/>
      <c r="O433" s="5"/>
      <c r="P433" s="5"/>
      <c r="Q433" s="5"/>
      <c r="R433" s="5"/>
      <c r="S433" s="5"/>
      <c r="T433" s="5"/>
    </row>
    <row r="434" spans="1:20" ht="12.75" customHeight="1">
      <c r="A434" s="98"/>
      <c r="B434" s="98"/>
      <c r="C434" s="252"/>
      <c r="D434" s="98"/>
      <c r="E434" s="98"/>
      <c r="F434" s="98"/>
      <c r="G434" s="98"/>
      <c r="H434" s="98"/>
      <c r="I434" s="251"/>
      <c r="J434" s="98"/>
      <c r="K434" s="98"/>
      <c r="L434" s="98"/>
      <c r="M434" s="98"/>
      <c r="N434" s="98"/>
      <c r="O434" s="5"/>
      <c r="P434" s="5"/>
      <c r="Q434" s="5"/>
      <c r="R434" s="5"/>
      <c r="S434" s="5"/>
      <c r="T434" s="5"/>
    </row>
    <row r="435" spans="1:20" ht="12.75" customHeight="1">
      <c r="A435" s="98"/>
      <c r="B435" s="98"/>
      <c r="C435" s="252"/>
      <c r="D435" s="98"/>
      <c r="E435" s="98"/>
      <c r="F435" s="98"/>
      <c r="G435" s="98"/>
      <c r="H435" s="98"/>
      <c r="I435" s="251"/>
      <c r="J435" s="98"/>
      <c r="K435" s="98"/>
      <c r="L435" s="98"/>
      <c r="M435" s="98"/>
      <c r="N435" s="98"/>
      <c r="O435" s="5"/>
      <c r="P435" s="5"/>
      <c r="Q435" s="5"/>
      <c r="R435" s="5"/>
      <c r="S435" s="5"/>
      <c r="T435" s="5"/>
    </row>
    <row r="436" spans="1:20" ht="12.75" customHeight="1">
      <c r="A436" s="98"/>
      <c r="B436" s="98"/>
      <c r="C436" s="252"/>
      <c r="D436" s="98"/>
      <c r="E436" s="98"/>
      <c r="F436" s="98"/>
      <c r="G436" s="98"/>
      <c r="H436" s="98"/>
      <c r="I436" s="251"/>
      <c r="J436" s="98"/>
      <c r="K436" s="98"/>
      <c r="L436" s="98"/>
      <c r="M436" s="98"/>
      <c r="N436" s="98"/>
      <c r="O436" s="5"/>
      <c r="P436" s="5"/>
      <c r="Q436" s="5"/>
      <c r="R436" s="5"/>
      <c r="S436" s="5"/>
      <c r="T436" s="5"/>
    </row>
    <row r="437" spans="1:20" ht="12.75" customHeight="1">
      <c r="A437" s="98"/>
      <c r="B437" s="98"/>
      <c r="C437" s="252"/>
      <c r="D437" s="98"/>
      <c r="E437" s="98"/>
      <c r="F437" s="98"/>
      <c r="G437" s="98"/>
      <c r="H437" s="98"/>
      <c r="I437" s="251"/>
      <c r="J437" s="98"/>
      <c r="K437" s="98"/>
      <c r="L437" s="98"/>
      <c r="M437" s="98"/>
      <c r="N437" s="98"/>
      <c r="O437" s="5"/>
      <c r="P437" s="5"/>
      <c r="Q437" s="5"/>
      <c r="R437" s="5"/>
      <c r="S437" s="5"/>
      <c r="T437" s="5"/>
    </row>
    <row r="438" spans="1:20" ht="12.75" customHeight="1">
      <c r="A438" s="98"/>
      <c r="B438" s="98"/>
      <c r="C438" s="252"/>
      <c r="D438" s="98"/>
      <c r="E438" s="98"/>
      <c r="F438" s="98"/>
      <c r="G438" s="98"/>
      <c r="H438" s="98"/>
      <c r="I438" s="251"/>
      <c r="J438" s="98"/>
      <c r="K438" s="98"/>
      <c r="L438" s="98"/>
      <c r="M438" s="98"/>
      <c r="N438" s="98"/>
      <c r="O438" s="5"/>
      <c r="P438" s="5"/>
      <c r="Q438" s="5"/>
      <c r="R438" s="5"/>
      <c r="S438" s="5"/>
      <c r="T438" s="5"/>
    </row>
    <row r="439" spans="1:20" ht="12.75" customHeight="1">
      <c r="A439" s="98"/>
      <c r="B439" s="98"/>
      <c r="C439" s="252"/>
      <c r="D439" s="98"/>
      <c r="E439" s="98"/>
      <c r="F439" s="98"/>
      <c r="G439" s="98"/>
      <c r="H439" s="98"/>
      <c r="I439" s="251"/>
      <c r="J439" s="98"/>
      <c r="K439" s="98"/>
      <c r="L439" s="98"/>
      <c r="M439" s="98"/>
      <c r="N439" s="98"/>
      <c r="O439" s="5"/>
      <c r="P439" s="5"/>
      <c r="Q439" s="5"/>
      <c r="R439" s="5"/>
      <c r="S439" s="5"/>
      <c r="T439" s="5"/>
    </row>
    <row r="440" spans="1:20" ht="12.75" customHeight="1">
      <c r="A440" s="98"/>
      <c r="B440" s="98"/>
      <c r="C440" s="252"/>
      <c r="D440" s="98"/>
      <c r="E440" s="98"/>
      <c r="F440" s="98"/>
      <c r="G440" s="98"/>
      <c r="H440" s="98"/>
      <c r="I440" s="251"/>
      <c r="J440" s="98"/>
      <c r="K440" s="98"/>
      <c r="L440" s="98"/>
      <c r="M440" s="98"/>
      <c r="N440" s="98"/>
      <c r="O440" s="5"/>
      <c r="P440" s="5"/>
      <c r="Q440" s="5"/>
      <c r="R440" s="5"/>
      <c r="S440" s="5"/>
      <c r="T440" s="5"/>
    </row>
    <row r="441" spans="1:20" ht="12.75" customHeight="1">
      <c r="A441" s="98"/>
      <c r="B441" s="98"/>
      <c r="C441" s="252"/>
      <c r="D441" s="98"/>
      <c r="E441" s="98"/>
      <c r="F441" s="98"/>
      <c r="G441" s="98"/>
      <c r="H441" s="98"/>
      <c r="I441" s="251"/>
      <c r="J441" s="98"/>
      <c r="K441" s="98"/>
      <c r="L441" s="98"/>
      <c r="M441" s="98"/>
      <c r="N441" s="98"/>
      <c r="O441" s="5"/>
      <c r="P441" s="5"/>
      <c r="Q441" s="5"/>
      <c r="R441" s="5"/>
      <c r="S441" s="5"/>
      <c r="T441" s="5"/>
    </row>
    <row r="442" spans="1:20" ht="12.75" customHeight="1">
      <c r="A442" s="98"/>
      <c r="B442" s="98"/>
      <c r="C442" s="252"/>
      <c r="D442" s="98"/>
      <c r="E442" s="98"/>
      <c r="F442" s="98"/>
      <c r="G442" s="98"/>
      <c r="H442" s="98"/>
      <c r="I442" s="251"/>
      <c r="J442" s="98"/>
      <c r="K442" s="98"/>
      <c r="L442" s="98"/>
      <c r="M442" s="98"/>
      <c r="N442" s="98"/>
      <c r="O442" s="5"/>
      <c r="P442" s="5"/>
      <c r="Q442" s="5"/>
      <c r="R442" s="5"/>
      <c r="S442" s="5"/>
      <c r="T442" s="5"/>
    </row>
    <row r="443" spans="1:20" ht="12.75" customHeight="1">
      <c r="A443" s="98"/>
      <c r="B443" s="98"/>
      <c r="C443" s="252"/>
      <c r="D443" s="98"/>
      <c r="E443" s="98"/>
      <c r="F443" s="98"/>
      <c r="G443" s="98"/>
      <c r="H443" s="98"/>
      <c r="I443" s="251"/>
      <c r="J443" s="98"/>
      <c r="K443" s="98"/>
      <c r="L443" s="98"/>
      <c r="M443" s="98"/>
      <c r="N443" s="98"/>
      <c r="O443" s="5"/>
      <c r="P443" s="5"/>
      <c r="Q443" s="5"/>
      <c r="R443" s="5"/>
      <c r="S443" s="5"/>
      <c r="T443" s="5"/>
    </row>
    <row r="444" spans="1:20" ht="12.75" customHeight="1">
      <c r="A444" s="98"/>
      <c r="B444" s="98"/>
      <c r="C444" s="252"/>
      <c r="D444" s="98"/>
      <c r="E444" s="98"/>
      <c r="F444" s="98"/>
      <c r="G444" s="98"/>
      <c r="H444" s="98"/>
      <c r="I444" s="251"/>
      <c r="J444" s="98"/>
      <c r="K444" s="98"/>
      <c r="L444" s="98"/>
      <c r="M444" s="98"/>
      <c r="N444" s="98"/>
      <c r="O444" s="5"/>
      <c r="P444" s="5"/>
      <c r="Q444" s="5"/>
      <c r="R444" s="5"/>
      <c r="S444" s="5"/>
      <c r="T444" s="5"/>
    </row>
    <row r="445" spans="1:20" ht="12.75" customHeight="1">
      <c r="A445" s="98"/>
      <c r="B445" s="98"/>
      <c r="C445" s="252"/>
      <c r="D445" s="98"/>
      <c r="E445" s="98"/>
      <c r="F445" s="98"/>
      <c r="G445" s="98"/>
      <c r="H445" s="98"/>
      <c r="I445" s="251"/>
      <c r="J445" s="98"/>
      <c r="K445" s="98"/>
      <c r="L445" s="98"/>
      <c r="M445" s="98"/>
      <c r="N445" s="98"/>
      <c r="O445" s="5"/>
      <c r="P445" s="5"/>
      <c r="Q445" s="5"/>
      <c r="R445" s="5"/>
      <c r="S445" s="5"/>
      <c r="T445" s="5"/>
    </row>
    <row r="446" spans="1:20" ht="12.75" customHeight="1">
      <c r="A446" s="98"/>
      <c r="B446" s="98"/>
      <c r="C446" s="252"/>
      <c r="D446" s="98"/>
      <c r="E446" s="98"/>
      <c r="F446" s="98"/>
      <c r="G446" s="98"/>
      <c r="H446" s="98"/>
      <c r="I446" s="251"/>
      <c r="J446" s="98"/>
      <c r="K446" s="98"/>
      <c r="L446" s="98"/>
      <c r="M446" s="98"/>
      <c r="N446" s="98"/>
      <c r="O446" s="5"/>
      <c r="P446" s="5"/>
      <c r="Q446" s="5"/>
      <c r="R446" s="5"/>
      <c r="S446" s="5"/>
      <c r="T446" s="5"/>
    </row>
    <row r="447" spans="1:20" ht="12.75" customHeight="1">
      <c r="A447" s="98"/>
      <c r="B447" s="98"/>
      <c r="C447" s="252"/>
      <c r="D447" s="98"/>
      <c r="E447" s="98"/>
      <c r="F447" s="98"/>
      <c r="G447" s="98"/>
      <c r="H447" s="98"/>
      <c r="I447" s="251"/>
      <c r="J447" s="98"/>
      <c r="K447" s="98"/>
      <c r="L447" s="98"/>
      <c r="M447" s="98"/>
      <c r="N447" s="98"/>
      <c r="O447" s="5"/>
      <c r="P447" s="5"/>
      <c r="Q447" s="5"/>
      <c r="R447" s="5"/>
      <c r="S447" s="5"/>
      <c r="T447" s="5"/>
    </row>
    <row r="448" spans="1:20" ht="12.75" customHeight="1">
      <c r="A448" s="98"/>
      <c r="B448" s="98"/>
      <c r="C448" s="252"/>
      <c r="D448" s="98"/>
      <c r="E448" s="98"/>
      <c r="F448" s="98"/>
      <c r="G448" s="98"/>
      <c r="H448" s="98"/>
      <c r="I448" s="251"/>
      <c r="J448" s="98"/>
      <c r="K448" s="98"/>
      <c r="L448" s="98"/>
      <c r="M448" s="98"/>
      <c r="N448" s="98"/>
      <c r="O448" s="5"/>
      <c r="P448" s="5"/>
      <c r="Q448" s="5"/>
      <c r="R448" s="5"/>
      <c r="S448" s="5"/>
      <c r="T448" s="5"/>
    </row>
    <row r="449" spans="1:20" ht="12.75" customHeight="1">
      <c r="A449" s="98"/>
      <c r="B449" s="98"/>
      <c r="C449" s="252"/>
      <c r="D449" s="98"/>
      <c r="E449" s="98"/>
      <c r="F449" s="98"/>
      <c r="G449" s="98"/>
      <c r="H449" s="98"/>
      <c r="I449" s="251"/>
      <c r="J449" s="98"/>
      <c r="K449" s="98"/>
      <c r="L449" s="98"/>
      <c r="M449" s="98"/>
      <c r="N449" s="98"/>
      <c r="O449" s="5"/>
      <c r="P449" s="5"/>
      <c r="Q449" s="5"/>
      <c r="R449" s="5"/>
      <c r="S449" s="5"/>
      <c r="T449" s="5"/>
    </row>
    <row r="450" spans="1:20" ht="12.75" customHeight="1">
      <c r="A450" s="98"/>
      <c r="B450" s="98"/>
      <c r="C450" s="252"/>
      <c r="D450" s="98"/>
      <c r="E450" s="98"/>
      <c r="F450" s="98"/>
      <c r="G450" s="98"/>
      <c r="H450" s="98"/>
      <c r="I450" s="251"/>
      <c r="J450" s="98"/>
      <c r="K450" s="98"/>
      <c r="L450" s="98"/>
      <c r="M450" s="98"/>
      <c r="N450" s="98"/>
      <c r="O450" s="5"/>
      <c r="P450" s="5"/>
      <c r="Q450" s="5"/>
      <c r="R450" s="5"/>
      <c r="S450" s="5"/>
      <c r="T450" s="5"/>
    </row>
    <row r="451" spans="1:20" ht="12.75" customHeight="1">
      <c r="A451" s="98"/>
      <c r="B451" s="98"/>
      <c r="C451" s="252"/>
      <c r="D451" s="98"/>
      <c r="E451" s="98"/>
      <c r="F451" s="98"/>
      <c r="G451" s="98"/>
      <c r="H451" s="98"/>
      <c r="I451" s="251"/>
      <c r="J451" s="98"/>
      <c r="K451" s="98"/>
      <c r="L451" s="98"/>
      <c r="M451" s="98"/>
      <c r="N451" s="98"/>
      <c r="O451" s="5"/>
      <c r="P451" s="5"/>
      <c r="Q451" s="5"/>
      <c r="R451" s="5"/>
      <c r="S451" s="5"/>
      <c r="T451" s="5"/>
    </row>
    <row r="452" spans="1:20" ht="12.75" customHeight="1">
      <c r="A452" s="98"/>
      <c r="B452" s="98"/>
      <c r="C452" s="252"/>
      <c r="D452" s="98"/>
      <c r="E452" s="98"/>
      <c r="F452" s="98"/>
      <c r="G452" s="98"/>
      <c r="H452" s="98"/>
      <c r="I452" s="251"/>
      <c r="J452" s="98"/>
      <c r="K452" s="98"/>
      <c r="L452" s="98"/>
      <c r="M452" s="98"/>
      <c r="N452" s="98"/>
      <c r="O452" s="5"/>
      <c r="P452" s="5"/>
      <c r="Q452" s="5"/>
      <c r="R452" s="5"/>
      <c r="S452" s="5"/>
      <c r="T452" s="5"/>
    </row>
    <row r="453" spans="1:20" ht="12.75" customHeight="1">
      <c r="A453" s="98"/>
      <c r="B453" s="98"/>
      <c r="C453" s="252"/>
      <c r="D453" s="98"/>
      <c r="E453" s="98"/>
      <c r="F453" s="98"/>
      <c r="G453" s="98"/>
      <c r="H453" s="98"/>
      <c r="I453" s="251"/>
      <c r="J453" s="98"/>
      <c r="K453" s="98"/>
      <c r="L453" s="98"/>
      <c r="M453" s="98"/>
      <c r="N453" s="98"/>
      <c r="O453" s="5"/>
      <c r="P453" s="5"/>
      <c r="Q453" s="5"/>
      <c r="R453" s="5"/>
      <c r="S453" s="5"/>
      <c r="T453" s="5"/>
    </row>
    <row r="454" spans="1:20" ht="12.75" customHeight="1">
      <c r="A454" s="98"/>
      <c r="B454" s="98"/>
      <c r="C454" s="252"/>
      <c r="D454" s="98"/>
      <c r="E454" s="98"/>
      <c r="F454" s="98"/>
      <c r="G454" s="98"/>
      <c r="H454" s="98"/>
      <c r="I454" s="251"/>
      <c r="J454" s="98"/>
      <c r="K454" s="98"/>
      <c r="L454" s="98"/>
      <c r="M454" s="98"/>
      <c r="N454" s="98"/>
      <c r="O454" s="5"/>
      <c r="P454" s="5"/>
      <c r="Q454" s="5"/>
      <c r="R454" s="5"/>
      <c r="S454" s="5"/>
      <c r="T454" s="5"/>
    </row>
    <row r="455" spans="1:20" ht="12.75" customHeight="1">
      <c r="A455" s="98"/>
      <c r="B455" s="98"/>
      <c r="C455" s="252"/>
      <c r="D455" s="98"/>
      <c r="E455" s="98"/>
      <c r="F455" s="98"/>
      <c r="G455" s="98"/>
      <c r="H455" s="98"/>
      <c r="I455" s="251"/>
      <c r="J455" s="98"/>
      <c r="K455" s="98"/>
      <c r="L455" s="98"/>
      <c r="M455" s="98"/>
      <c r="N455" s="98"/>
      <c r="O455" s="5"/>
      <c r="P455" s="5"/>
      <c r="Q455" s="5"/>
      <c r="R455" s="5"/>
      <c r="S455" s="5"/>
      <c r="T455" s="5"/>
    </row>
    <row r="456" spans="1:20" ht="12.75" customHeight="1">
      <c r="A456" s="98"/>
      <c r="B456" s="98"/>
      <c r="C456" s="252"/>
      <c r="D456" s="98"/>
      <c r="E456" s="98"/>
      <c r="F456" s="98"/>
      <c r="G456" s="98"/>
      <c r="H456" s="98"/>
      <c r="I456" s="251"/>
      <c r="J456" s="98"/>
      <c r="K456" s="98"/>
      <c r="L456" s="98"/>
      <c r="M456" s="98"/>
      <c r="N456" s="98"/>
      <c r="O456" s="5"/>
      <c r="P456" s="5"/>
      <c r="Q456" s="5"/>
      <c r="R456" s="5"/>
      <c r="S456" s="5"/>
      <c r="T456" s="5"/>
    </row>
    <row r="457" spans="1:20" ht="12.75" customHeight="1">
      <c r="A457" s="98"/>
      <c r="B457" s="98"/>
      <c r="C457" s="252"/>
      <c r="D457" s="98"/>
      <c r="E457" s="98"/>
      <c r="F457" s="98"/>
      <c r="G457" s="98"/>
      <c r="H457" s="98"/>
      <c r="I457" s="251"/>
      <c r="J457" s="98"/>
      <c r="K457" s="98"/>
      <c r="L457" s="98"/>
      <c r="M457" s="98"/>
      <c r="N457" s="98"/>
      <c r="O457" s="5"/>
      <c r="P457" s="5"/>
      <c r="Q457" s="5"/>
      <c r="R457" s="5"/>
      <c r="S457" s="5"/>
      <c r="T457" s="5"/>
    </row>
    <row r="458" spans="1:20" ht="12.75" customHeight="1">
      <c r="A458" s="98"/>
      <c r="B458" s="98"/>
      <c r="C458" s="252"/>
      <c r="D458" s="98"/>
      <c r="E458" s="98"/>
      <c r="F458" s="98"/>
      <c r="G458" s="98"/>
      <c r="H458" s="98"/>
      <c r="I458" s="251"/>
      <c r="J458" s="98"/>
      <c r="K458" s="98"/>
      <c r="L458" s="98"/>
      <c r="M458" s="98"/>
      <c r="N458" s="98"/>
      <c r="O458" s="5"/>
      <c r="P458" s="5"/>
      <c r="Q458" s="5"/>
      <c r="R458" s="5"/>
      <c r="S458" s="5"/>
      <c r="T458" s="5"/>
    </row>
    <row r="459" spans="1:20" ht="12.75" customHeight="1">
      <c r="A459" s="98"/>
      <c r="B459" s="98"/>
      <c r="C459" s="252"/>
      <c r="D459" s="98"/>
      <c r="E459" s="98"/>
      <c r="F459" s="98"/>
      <c r="G459" s="98"/>
      <c r="H459" s="98"/>
      <c r="I459" s="251"/>
      <c r="J459" s="98"/>
      <c r="K459" s="98"/>
      <c r="L459" s="98"/>
      <c r="M459" s="98"/>
      <c r="N459" s="98"/>
      <c r="O459" s="5"/>
      <c r="P459" s="5"/>
      <c r="Q459" s="5"/>
      <c r="R459" s="5"/>
      <c r="S459" s="5"/>
      <c r="T459" s="5"/>
    </row>
    <row r="460" spans="1:20" ht="12.75" customHeight="1">
      <c r="A460" s="98"/>
      <c r="B460" s="98"/>
      <c r="C460" s="252"/>
      <c r="D460" s="98"/>
      <c r="E460" s="98"/>
      <c r="F460" s="98"/>
      <c r="G460" s="98"/>
      <c r="H460" s="98"/>
      <c r="I460" s="251"/>
      <c r="J460" s="98"/>
      <c r="K460" s="98"/>
      <c r="L460" s="98"/>
      <c r="M460" s="98"/>
      <c r="N460" s="98"/>
      <c r="O460" s="5"/>
      <c r="P460" s="5"/>
      <c r="Q460" s="5"/>
      <c r="R460" s="5"/>
      <c r="S460" s="5"/>
      <c r="T460" s="5"/>
    </row>
    <row r="461" spans="1:20" ht="12.75" customHeight="1">
      <c r="A461" s="98"/>
      <c r="B461" s="98"/>
      <c r="C461" s="252"/>
      <c r="D461" s="98"/>
      <c r="E461" s="98"/>
      <c r="F461" s="98"/>
      <c r="G461" s="98"/>
      <c r="H461" s="98"/>
      <c r="I461" s="251"/>
      <c r="J461" s="98"/>
      <c r="K461" s="98"/>
      <c r="L461" s="98"/>
      <c r="M461" s="98"/>
      <c r="N461" s="98"/>
      <c r="O461" s="5"/>
      <c r="P461" s="5"/>
      <c r="Q461" s="5"/>
      <c r="R461" s="5"/>
      <c r="S461" s="5"/>
      <c r="T461" s="5"/>
    </row>
    <row r="462" spans="1:20" ht="12.75" customHeight="1">
      <c r="A462" s="98"/>
      <c r="B462" s="98"/>
      <c r="C462" s="252"/>
      <c r="D462" s="98"/>
      <c r="E462" s="98"/>
      <c r="F462" s="98"/>
      <c r="G462" s="98"/>
      <c r="H462" s="98"/>
      <c r="I462" s="251"/>
      <c r="J462" s="98"/>
      <c r="K462" s="98"/>
      <c r="L462" s="98"/>
      <c r="M462" s="98"/>
      <c r="N462" s="98"/>
      <c r="O462" s="5"/>
      <c r="P462" s="5"/>
      <c r="Q462" s="5"/>
      <c r="R462" s="5"/>
      <c r="S462" s="5"/>
      <c r="T462" s="5"/>
    </row>
    <row r="463" spans="1:20" ht="12.75" customHeight="1">
      <c r="A463" s="98"/>
      <c r="B463" s="98"/>
      <c r="C463" s="252"/>
      <c r="D463" s="98"/>
      <c r="E463" s="98"/>
      <c r="F463" s="98"/>
      <c r="G463" s="98"/>
      <c r="H463" s="98"/>
      <c r="I463" s="251"/>
      <c r="J463" s="98"/>
      <c r="K463" s="98"/>
      <c r="L463" s="98"/>
      <c r="M463" s="98"/>
      <c r="N463" s="98"/>
      <c r="O463" s="5"/>
      <c r="P463" s="5"/>
      <c r="Q463" s="5"/>
      <c r="R463" s="5"/>
      <c r="S463" s="5"/>
      <c r="T463" s="5"/>
    </row>
    <row r="464" spans="1:20" ht="12.75" customHeight="1">
      <c r="A464" s="98"/>
      <c r="B464" s="98"/>
      <c r="C464" s="252"/>
      <c r="D464" s="98"/>
      <c r="E464" s="98"/>
      <c r="F464" s="98"/>
      <c r="G464" s="98"/>
      <c r="H464" s="98"/>
      <c r="I464" s="251"/>
      <c r="J464" s="98"/>
      <c r="K464" s="98"/>
      <c r="L464" s="98"/>
      <c r="M464" s="98"/>
      <c r="N464" s="98"/>
      <c r="O464" s="5"/>
      <c r="P464" s="5"/>
      <c r="Q464" s="5"/>
      <c r="R464" s="5"/>
      <c r="S464" s="5"/>
      <c r="T464" s="5"/>
    </row>
    <row r="465" spans="1:20" ht="12.75" customHeight="1">
      <c r="A465" s="98"/>
      <c r="B465" s="98"/>
      <c r="C465" s="252"/>
      <c r="D465" s="98"/>
      <c r="E465" s="98"/>
      <c r="F465" s="98"/>
      <c r="G465" s="98"/>
      <c r="H465" s="98"/>
      <c r="I465" s="251"/>
      <c r="J465" s="98"/>
      <c r="K465" s="98"/>
      <c r="L465" s="98"/>
      <c r="M465" s="98"/>
      <c r="N465" s="98"/>
      <c r="O465" s="5"/>
      <c r="P465" s="5"/>
      <c r="Q465" s="5"/>
      <c r="R465" s="5"/>
      <c r="S465" s="5"/>
      <c r="T465" s="5"/>
    </row>
    <row r="466" spans="1:20" ht="12.75" customHeight="1">
      <c r="A466" s="98"/>
      <c r="B466" s="98"/>
      <c r="C466" s="252"/>
      <c r="D466" s="98"/>
      <c r="E466" s="98"/>
      <c r="F466" s="98"/>
      <c r="G466" s="98"/>
      <c r="H466" s="98"/>
      <c r="I466" s="251"/>
      <c r="J466" s="98"/>
      <c r="K466" s="98"/>
      <c r="L466" s="98"/>
      <c r="M466" s="98"/>
      <c r="N466" s="98"/>
      <c r="O466" s="5"/>
      <c r="P466" s="5"/>
      <c r="Q466" s="5"/>
      <c r="R466" s="5"/>
      <c r="S466" s="5"/>
      <c r="T466" s="5"/>
    </row>
    <row r="467" spans="1:20" ht="12.75" customHeight="1">
      <c r="A467" s="98"/>
      <c r="B467" s="98"/>
      <c r="C467" s="252"/>
      <c r="D467" s="98"/>
      <c r="E467" s="98"/>
      <c r="F467" s="98"/>
      <c r="G467" s="98"/>
      <c r="H467" s="98"/>
      <c r="I467" s="251"/>
      <c r="J467" s="98"/>
      <c r="K467" s="98"/>
      <c r="L467" s="98"/>
      <c r="M467" s="98"/>
      <c r="N467" s="98"/>
      <c r="O467" s="5"/>
      <c r="P467" s="5"/>
      <c r="Q467" s="5"/>
      <c r="R467" s="5"/>
      <c r="S467" s="5"/>
      <c r="T467" s="5"/>
    </row>
    <row r="468" spans="1:20" ht="12.75" customHeight="1">
      <c r="A468" s="98"/>
      <c r="B468" s="98"/>
      <c r="C468" s="252"/>
      <c r="D468" s="98"/>
      <c r="E468" s="98"/>
      <c r="F468" s="98"/>
      <c r="G468" s="98"/>
      <c r="H468" s="98"/>
      <c r="I468" s="251"/>
      <c r="J468" s="98"/>
      <c r="K468" s="98"/>
      <c r="L468" s="98"/>
      <c r="M468" s="98"/>
      <c r="N468" s="98"/>
      <c r="O468" s="5"/>
      <c r="P468" s="5"/>
      <c r="Q468" s="5"/>
      <c r="R468" s="5"/>
      <c r="S468" s="5"/>
      <c r="T468" s="5"/>
    </row>
    <row r="469" spans="1:20" ht="12.75" customHeight="1">
      <c r="A469" s="98"/>
      <c r="B469" s="98"/>
      <c r="C469" s="252"/>
      <c r="D469" s="98"/>
      <c r="E469" s="98"/>
      <c r="F469" s="98"/>
      <c r="G469" s="98"/>
      <c r="H469" s="98"/>
      <c r="I469" s="251"/>
      <c r="J469" s="98"/>
      <c r="K469" s="98"/>
      <c r="L469" s="98"/>
      <c r="M469" s="98"/>
      <c r="N469" s="98"/>
      <c r="O469" s="5"/>
      <c r="P469" s="5"/>
      <c r="Q469" s="5"/>
      <c r="R469" s="5"/>
      <c r="S469" s="5"/>
      <c r="T469" s="5"/>
    </row>
    <row r="470" spans="1:20" ht="12.75" customHeight="1">
      <c r="A470" s="98"/>
      <c r="B470" s="98"/>
      <c r="C470" s="252"/>
      <c r="D470" s="98"/>
      <c r="E470" s="98"/>
      <c r="F470" s="98"/>
      <c r="G470" s="98"/>
      <c r="H470" s="98"/>
      <c r="I470" s="251"/>
      <c r="J470" s="98"/>
      <c r="K470" s="98"/>
      <c r="L470" s="98"/>
      <c r="M470" s="98"/>
      <c r="N470" s="98"/>
      <c r="O470" s="5"/>
      <c r="P470" s="5"/>
      <c r="Q470" s="5"/>
      <c r="R470" s="5"/>
      <c r="S470" s="5"/>
      <c r="T470" s="5"/>
    </row>
    <row r="471" spans="1:20" ht="12.75" customHeight="1">
      <c r="A471" s="98"/>
      <c r="B471" s="98"/>
      <c r="C471" s="252"/>
      <c r="D471" s="98"/>
      <c r="E471" s="98"/>
      <c r="F471" s="98"/>
      <c r="G471" s="98"/>
      <c r="H471" s="98"/>
      <c r="I471" s="251"/>
      <c r="J471" s="98"/>
      <c r="K471" s="98"/>
      <c r="L471" s="98"/>
      <c r="M471" s="98"/>
      <c r="N471" s="98"/>
      <c r="O471" s="5"/>
      <c r="P471" s="5"/>
      <c r="Q471" s="5"/>
      <c r="R471" s="5"/>
      <c r="S471" s="5"/>
      <c r="T471" s="5"/>
    </row>
    <row r="472" spans="1:20" ht="12.75" customHeight="1">
      <c r="A472" s="98"/>
      <c r="B472" s="98"/>
      <c r="C472" s="252"/>
      <c r="D472" s="98"/>
      <c r="E472" s="98"/>
      <c r="F472" s="98"/>
      <c r="G472" s="98"/>
      <c r="H472" s="98"/>
      <c r="I472" s="251"/>
      <c r="J472" s="98"/>
      <c r="K472" s="98"/>
      <c r="L472" s="98"/>
      <c r="M472" s="98"/>
      <c r="N472" s="98"/>
      <c r="O472" s="5"/>
      <c r="P472" s="5"/>
      <c r="Q472" s="5"/>
      <c r="R472" s="5"/>
      <c r="S472" s="5"/>
      <c r="T472" s="5"/>
    </row>
    <row r="473" spans="1:20" ht="12.75" customHeight="1">
      <c r="A473" s="98"/>
      <c r="B473" s="98"/>
      <c r="C473" s="252"/>
      <c r="D473" s="98"/>
      <c r="E473" s="98"/>
      <c r="F473" s="98"/>
      <c r="G473" s="98"/>
      <c r="H473" s="98"/>
      <c r="I473" s="251"/>
      <c r="J473" s="98"/>
      <c r="K473" s="98"/>
      <c r="L473" s="98"/>
      <c r="M473" s="98"/>
      <c r="N473" s="98"/>
      <c r="O473" s="5"/>
      <c r="P473" s="5"/>
      <c r="Q473" s="5"/>
      <c r="R473" s="5"/>
      <c r="S473" s="5"/>
      <c r="T473" s="5"/>
    </row>
    <row r="474" spans="1:20" ht="12.75" customHeight="1">
      <c r="A474" s="98"/>
      <c r="B474" s="98"/>
      <c r="C474" s="252"/>
      <c r="D474" s="98"/>
      <c r="E474" s="98"/>
      <c r="F474" s="98"/>
      <c r="G474" s="98"/>
      <c r="H474" s="98"/>
      <c r="I474" s="251"/>
      <c r="J474" s="98"/>
      <c r="K474" s="98"/>
      <c r="L474" s="98"/>
      <c r="M474" s="98"/>
      <c r="N474" s="98"/>
      <c r="O474" s="5"/>
      <c r="P474" s="5"/>
      <c r="Q474" s="5"/>
      <c r="R474" s="5"/>
      <c r="S474" s="5"/>
      <c r="T474" s="5"/>
    </row>
    <row r="475" spans="1:20" ht="12.75" customHeight="1">
      <c r="A475" s="98"/>
      <c r="B475" s="98"/>
      <c r="C475" s="252"/>
      <c r="D475" s="98"/>
      <c r="E475" s="98"/>
      <c r="F475" s="98"/>
      <c r="G475" s="98"/>
      <c r="H475" s="98"/>
      <c r="I475" s="251"/>
      <c r="J475" s="98"/>
      <c r="K475" s="98"/>
      <c r="L475" s="98"/>
      <c r="M475" s="98"/>
      <c r="N475" s="98"/>
      <c r="O475" s="5"/>
      <c r="P475" s="5"/>
      <c r="Q475" s="5"/>
      <c r="R475" s="5"/>
      <c r="S475" s="5"/>
      <c r="T475" s="5"/>
    </row>
    <row r="476" spans="1:20" ht="12.75" customHeight="1">
      <c r="A476" s="98"/>
      <c r="B476" s="98"/>
      <c r="C476" s="252"/>
      <c r="D476" s="98"/>
      <c r="E476" s="98"/>
      <c r="F476" s="98"/>
      <c r="G476" s="98"/>
      <c r="H476" s="98"/>
      <c r="I476" s="251"/>
      <c r="J476" s="98"/>
      <c r="K476" s="98"/>
      <c r="L476" s="98"/>
      <c r="M476" s="98"/>
      <c r="N476" s="98"/>
      <c r="O476" s="5"/>
      <c r="P476" s="5"/>
      <c r="Q476" s="5"/>
      <c r="R476" s="5"/>
      <c r="S476" s="5"/>
      <c r="T476" s="5"/>
    </row>
    <row r="477" spans="1:20" ht="12.75" customHeight="1">
      <c r="A477" s="98"/>
      <c r="B477" s="98"/>
      <c r="C477" s="252"/>
      <c r="D477" s="98"/>
      <c r="E477" s="98"/>
      <c r="F477" s="98"/>
      <c r="G477" s="98"/>
      <c r="H477" s="98"/>
      <c r="I477" s="251"/>
      <c r="J477" s="98"/>
      <c r="K477" s="98"/>
      <c r="L477" s="98"/>
      <c r="M477" s="98"/>
      <c r="N477" s="98"/>
      <c r="O477" s="5"/>
      <c r="P477" s="5"/>
      <c r="Q477" s="5"/>
      <c r="R477" s="5"/>
      <c r="S477" s="5"/>
      <c r="T477" s="5"/>
    </row>
    <row r="478" spans="1:20" ht="12.75" customHeight="1">
      <c r="A478" s="98"/>
      <c r="B478" s="98"/>
      <c r="C478" s="252"/>
      <c r="D478" s="98"/>
      <c r="E478" s="98"/>
      <c r="F478" s="98"/>
      <c r="G478" s="98"/>
      <c r="H478" s="98"/>
      <c r="I478" s="251"/>
      <c r="J478" s="98"/>
      <c r="K478" s="98"/>
      <c r="L478" s="98"/>
      <c r="M478" s="98"/>
      <c r="N478" s="98"/>
      <c r="O478" s="5"/>
      <c r="P478" s="5"/>
      <c r="Q478" s="5"/>
      <c r="R478" s="5"/>
      <c r="S478" s="5"/>
      <c r="T478" s="5"/>
    </row>
    <row r="479" spans="1:20" ht="12.75" customHeight="1">
      <c r="A479" s="98"/>
      <c r="B479" s="98"/>
      <c r="C479" s="252"/>
      <c r="D479" s="98"/>
      <c r="E479" s="98"/>
      <c r="F479" s="98"/>
      <c r="G479" s="98"/>
      <c r="H479" s="98"/>
      <c r="I479" s="251"/>
      <c r="J479" s="98"/>
      <c r="K479" s="98"/>
      <c r="L479" s="98"/>
      <c r="M479" s="98"/>
      <c r="N479" s="98"/>
      <c r="O479" s="5"/>
      <c r="P479" s="5"/>
      <c r="Q479" s="5"/>
      <c r="R479" s="5"/>
      <c r="S479" s="5"/>
      <c r="T479" s="5"/>
    </row>
    <row r="480" spans="1:20" ht="12.75" customHeight="1">
      <c r="A480" s="98"/>
      <c r="B480" s="98"/>
      <c r="C480" s="252"/>
      <c r="D480" s="98"/>
      <c r="E480" s="98"/>
      <c r="F480" s="98"/>
      <c r="G480" s="98"/>
      <c r="H480" s="98"/>
      <c r="I480" s="251"/>
      <c r="J480" s="98"/>
      <c r="K480" s="98"/>
      <c r="L480" s="98"/>
      <c r="M480" s="98"/>
      <c r="N480" s="98"/>
      <c r="O480" s="5"/>
      <c r="P480" s="5"/>
      <c r="Q480" s="5"/>
      <c r="R480" s="5"/>
      <c r="S480" s="5"/>
      <c r="T480" s="5"/>
    </row>
    <row r="481" spans="1:20" ht="12.75" customHeight="1">
      <c r="A481" s="98"/>
      <c r="B481" s="98"/>
      <c r="C481" s="252"/>
      <c r="D481" s="98"/>
      <c r="E481" s="98"/>
      <c r="F481" s="98"/>
      <c r="G481" s="98"/>
      <c r="H481" s="98"/>
      <c r="I481" s="251"/>
      <c r="J481" s="98"/>
      <c r="K481" s="98"/>
      <c r="L481" s="98"/>
      <c r="M481" s="98"/>
      <c r="N481" s="98"/>
      <c r="O481" s="5"/>
      <c r="P481" s="5"/>
      <c r="Q481" s="5"/>
      <c r="R481" s="5"/>
      <c r="S481" s="5"/>
      <c r="T481" s="5"/>
    </row>
    <row r="482" spans="1:20" ht="12.75" customHeight="1">
      <c r="A482" s="98"/>
      <c r="B482" s="98"/>
      <c r="C482" s="252"/>
      <c r="D482" s="98"/>
      <c r="E482" s="98"/>
      <c r="F482" s="98"/>
      <c r="G482" s="98"/>
      <c r="H482" s="98"/>
      <c r="I482" s="251"/>
      <c r="J482" s="98"/>
      <c r="K482" s="98"/>
      <c r="L482" s="98"/>
      <c r="M482" s="98"/>
      <c r="N482" s="98"/>
      <c r="O482" s="5"/>
      <c r="P482" s="5"/>
      <c r="Q482" s="5"/>
      <c r="R482" s="5"/>
      <c r="S482" s="5"/>
      <c r="T482" s="5"/>
    </row>
    <row r="483" spans="1:20" ht="12.75" customHeight="1">
      <c r="A483" s="98"/>
      <c r="B483" s="98"/>
      <c r="C483" s="252"/>
      <c r="D483" s="98"/>
      <c r="E483" s="98"/>
      <c r="F483" s="98"/>
      <c r="G483" s="98"/>
      <c r="H483" s="98"/>
      <c r="I483" s="251"/>
      <c r="J483" s="98"/>
      <c r="K483" s="98"/>
      <c r="L483" s="98"/>
      <c r="M483" s="98"/>
      <c r="N483" s="98"/>
      <c r="O483" s="5"/>
      <c r="P483" s="5"/>
      <c r="Q483" s="5"/>
      <c r="R483" s="5"/>
      <c r="S483" s="5"/>
      <c r="T483" s="5"/>
    </row>
    <row r="484" spans="1:20" ht="12.75" customHeight="1">
      <c r="A484" s="98"/>
      <c r="B484" s="98"/>
      <c r="C484" s="252"/>
      <c r="D484" s="98"/>
      <c r="E484" s="98"/>
      <c r="F484" s="98"/>
      <c r="G484" s="98"/>
      <c r="H484" s="98"/>
      <c r="I484" s="251"/>
      <c r="J484" s="98"/>
      <c r="K484" s="98"/>
      <c r="L484" s="98"/>
      <c r="M484" s="98"/>
      <c r="N484" s="98"/>
      <c r="O484" s="5"/>
      <c r="P484" s="5"/>
      <c r="Q484" s="5"/>
      <c r="R484" s="5"/>
      <c r="S484" s="5"/>
      <c r="T484" s="5"/>
    </row>
    <row r="485" spans="1:20" ht="12.75" customHeight="1">
      <c r="A485" s="98"/>
      <c r="B485" s="98"/>
      <c r="C485" s="252"/>
      <c r="D485" s="98"/>
      <c r="E485" s="98"/>
      <c r="F485" s="98"/>
      <c r="G485" s="98"/>
      <c r="H485" s="98"/>
      <c r="I485" s="251"/>
      <c r="J485" s="98"/>
      <c r="K485" s="98"/>
      <c r="L485" s="98"/>
      <c r="M485" s="98"/>
      <c r="N485" s="98"/>
      <c r="O485" s="5"/>
      <c r="P485" s="5"/>
      <c r="Q485" s="5"/>
      <c r="R485" s="5"/>
      <c r="S485" s="5"/>
      <c r="T485" s="5"/>
    </row>
    <row r="486" spans="1:20" ht="12.75" customHeight="1">
      <c r="A486" s="98"/>
      <c r="B486" s="98"/>
      <c r="C486" s="252"/>
      <c r="D486" s="98"/>
      <c r="E486" s="98"/>
      <c r="F486" s="98"/>
      <c r="G486" s="98"/>
      <c r="H486" s="98"/>
      <c r="I486" s="251"/>
      <c r="J486" s="98"/>
      <c r="K486" s="98"/>
      <c r="L486" s="98"/>
      <c r="M486" s="98"/>
      <c r="N486" s="98"/>
      <c r="O486" s="5"/>
      <c r="P486" s="5"/>
      <c r="Q486" s="5"/>
      <c r="R486" s="5"/>
      <c r="S486" s="5"/>
      <c r="T486" s="5"/>
    </row>
    <row r="487" spans="1:20" ht="12.75" customHeight="1">
      <c r="A487" s="98"/>
      <c r="B487" s="98"/>
      <c r="C487" s="252"/>
      <c r="D487" s="98"/>
      <c r="E487" s="98"/>
      <c r="F487" s="98"/>
      <c r="G487" s="98"/>
      <c r="H487" s="98"/>
      <c r="I487" s="251"/>
      <c r="J487" s="98"/>
      <c r="K487" s="98"/>
      <c r="L487" s="98"/>
      <c r="M487" s="98"/>
      <c r="N487" s="98"/>
      <c r="O487" s="5"/>
      <c r="P487" s="5"/>
      <c r="Q487" s="5"/>
      <c r="R487" s="5"/>
      <c r="S487" s="5"/>
      <c r="T487" s="5"/>
    </row>
    <row r="488" spans="1:20" ht="12.75" customHeight="1">
      <c r="A488" s="98"/>
      <c r="B488" s="98"/>
      <c r="C488" s="252"/>
      <c r="D488" s="98"/>
      <c r="E488" s="98"/>
      <c r="F488" s="98"/>
      <c r="G488" s="98"/>
      <c r="H488" s="98"/>
      <c r="I488" s="251"/>
      <c r="J488" s="98"/>
      <c r="K488" s="98"/>
      <c r="L488" s="98"/>
      <c r="M488" s="98"/>
      <c r="N488" s="98"/>
      <c r="O488" s="5"/>
      <c r="P488" s="5"/>
      <c r="Q488" s="5"/>
      <c r="R488" s="5"/>
      <c r="S488" s="5"/>
      <c r="T488" s="5"/>
    </row>
    <row r="489" spans="1:20" ht="12.75" customHeight="1">
      <c r="A489" s="98"/>
      <c r="B489" s="98"/>
      <c r="C489" s="252"/>
      <c r="D489" s="98"/>
      <c r="E489" s="98"/>
      <c r="F489" s="98"/>
      <c r="G489" s="98"/>
      <c r="H489" s="98"/>
      <c r="I489" s="251"/>
      <c r="J489" s="98"/>
      <c r="K489" s="98"/>
      <c r="L489" s="98"/>
      <c r="M489" s="98"/>
      <c r="N489" s="98"/>
      <c r="O489" s="5"/>
      <c r="P489" s="5"/>
      <c r="Q489" s="5"/>
      <c r="R489" s="5"/>
      <c r="S489" s="5"/>
      <c r="T489" s="5"/>
    </row>
    <row r="490" spans="1:20" ht="12.75" customHeight="1">
      <c r="A490" s="98"/>
      <c r="B490" s="98"/>
      <c r="C490" s="252"/>
      <c r="D490" s="98"/>
      <c r="E490" s="98"/>
      <c r="F490" s="98"/>
      <c r="G490" s="98"/>
      <c r="H490" s="98"/>
      <c r="I490" s="251"/>
      <c r="J490" s="98"/>
      <c r="K490" s="98"/>
      <c r="L490" s="98"/>
      <c r="M490" s="98"/>
      <c r="N490" s="98"/>
      <c r="O490" s="5"/>
      <c r="P490" s="5"/>
      <c r="Q490" s="5"/>
      <c r="R490" s="5"/>
      <c r="S490" s="5"/>
      <c r="T490" s="5"/>
    </row>
    <row r="491" spans="1:20" ht="12.75" customHeight="1">
      <c r="A491" s="98"/>
      <c r="B491" s="98"/>
      <c r="C491" s="252"/>
      <c r="D491" s="98"/>
      <c r="E491" s="98"/>
      <c r="F491" s="98"/>
      <c r="G491" s="98"/>
      <c r="H491" s="98"/>
      <c r="I491" s="251"/>
      <c r="J491" s="98"/>
      <c r="K491" s="98"/>
      <c r="L491" s="98"/>
      <c r="M491" s="98"/>
      <c r="N491" s="98"/>
      <c r="O491" s="5"/>
      <c r="P491" s="5"/>
      <c r="Q491" s="5"/>
      <c r="R491" s="5"/>
      <c r="S491" s="5"/>
      <c r="T491" s="5"/>
    </row>
    <row r="492" spans="1:20" ht="12.75" customHeight="1">
      <c r="A492" s="98"/>
      <c r="B492" s="98"/>
      <c r="C492" s="252"/>
      <c r="D492" s="98"/>
      <c r="E492" s="98"/>
      <c r="F492" s="98"/>
      <c r="G492" s="98"/>
      <c r="H492" s="98"/>
      <c r="I492" s="251"/>
      <c r="J492" s="98"/>
      <c r="K492" s="98"/>
      <c r="L492" s="98"/>
      <c r="M492" s="98"/>
      <c r="N492" s="98"/>
      <c r="O492" s="5"/>
      <c r="P492" s="5"/>
      <c r="Q492" s="5"/>
      <c r="R492" s="5"/>
      <c r="S492" s="5"/>
      <c r="T492" s="5"/>
    </row>
    <row r="493" spans="1:20" ht="12.75" customHeight="1">
      <c r="A493" s="98"/>
      <c r="B493" s="98"/>
      <c r="C493" s="252"/>
      <c r="D493" s="98"/>
      <c r="E493" s="98"/>
      <c r="F493" s="98"/>
      <c r="G493" s="98"/>
      <c r="H493" s="98"/>
      <c r="I493" s="251"/>
      <c r="J493" s="98"/>
      <c r="K493" s="98"/>
      <c r="L493" s="98"/>
      <c r="M493" s="98"/>
      <c r="N493" s="98"/>
      <c r="O493" s="5"/>
      <c r="P493" s="5"/>
      <c r="Q493" s="5"/>
      <c r="R493" s="5"/>
      <c r="S493" s="5"/>
      <c r="T493" s="5"/>
    </row>
    <row r="494" spans="1:20" ht="12.75" customHeight="1">
      <c r="A494" s="98"/>
      <c r="B494" s="98"/>
      <c r="C494" s="252"/>
      <c r="D494" s="98"/>
      <c r="E494" s="98"/>
      <c r="F494" s="98"/>
      <c r="G494" s="98"/>
      <c r="H494" s="98"/>
      <c r="I494" s="251"/>
      <c r="J494" s="98"/>
      <c r="K494" s="98"/>
      <c r="L494" s="98"/>
      <c r="M494" s="98"/>
      <c r="N494" s="98"/>
      <c r="O494" s="5"/>
      <c r="P494" s="5"/>
      <c r="Q494" s="5"/>
      <c r="R494" s="5"/>
      <c r="S494" s="5"/>
      <c r="T494" s="5"/>
    </row>
    <row r="495" spans="1:20" ht="12.75" customHeight="1">
      <c r="A495" s="98"/>
      <c r="B495" s="98"/>
      <c r="C495" s="252"/>
      <c r="D495" s="98"/>
      <c r="E495" s="98"/>
      <c r="F495" s="98"/>
      <c r="G495" s="98"/>
      <c r="H495" s="98"/>
      <c r="I495" s="251"/>
      <c r="J495" s="98"/>
      <c r="K495" s="98"/>
      <c r="L495" s="98"/>
      <c r="M495" s="98"/>
      <c r="N495" s="98"/>
      <c r="O495" s="5"/>
      <c r="P495" s="5"/>
      <c r="Q495" s="5"/>
      <c r="R495" s="5"/>
      <c r="S495" s="5"/>
      <c r="T495" s="5"/>
    </row>
    <row r="496" spans="1:20" ht="12.75" customHeight="1">
      <c r="A496" s="98"/>
      <c r="B496" s="98"/>
      <c r="C496" s="252"/>
      <c r="D496" s="98"/>
      <c r="E496" s="98"/>
      <c r="F496" s="98"/>
      <c r="G496" s="98"/>
      <c r="H496" s="98"/>
      <c r="I496" s="251"/>
      <c r="J496" s="98"/>
      <c r="K496" s="98"/>
      <c r="L496" s="98"/>
      <c r="M496" s="98"/>
      <c r="N496" s="98"/>
      <c r="O496" s="5"/>
      <c r="P496" s="5"/>
      <c r="Q496" s="5"/>
      <c r="R496" s="5"/>
      <c r="S496" s="5"/>
      <c r="T496" s="5"/>
    </row>
    <row r="497" spans="1:20" ht="12.75" customHeight="1">
      <c r="A497" s="98"/>
      <c r="B497" s="98"/>
      <c r="C497" s="252"/>
      <c r="D497" s="98"/>
      <c r="E497" s="98"/>
      <c r="F497" s="98"/>
      <c r="G497" s="98"/>
      <c r="H497" s="98"/>
      <c r="I497" s="251"/>
      <c r="J497" s="98"/>
      <c r="K497" s="98"/>
      <c r="L497" s="98"/>
      <c r="M497" s="98"/>
      <c r="N497" s="98"/>
      <c r="O497" s="5"/>
      <c r="P497" s="5"/>
      <c r="Q497" s="5"/>
      <c r="R497" s="5"/>
      <c r="S497" s="5"/>
      <c r="T497" s="5"/>
    </row>
    <row r="498" spans="1:20" ht="12.75" customHeight="1">
      <c r="A498" s="98"/>
      <c r="B498" s="98"/>
      <c r="C498" s="252"/>
      <c r="D498" s="98"/>
      <c r="E498" s="98"/>
      <c r="F498" s="98"/>
      <c r="G498" s="98"/>
      <c r="H498" s="98"/>
      <c r="I498" s="251"/>
      <c r="J498" s="98"/>
      <c r="K498" s="98"/>
      <c r="L498" s="98"/>
      <c r="M498" s="98"/>
      <c r="N498" s="98"/>
      <c r="O498" s="5"/>
      <c r="P498" s="5"/>
      <c r="Q498" s="5"/>
      <c r="R498" s="5"/>
      <c r="S498" s="5"/>
      <c r="T498" s="5"/>
    </row>
    <row r="499" spans="1:20" ht="12.75" customHeight="1">
      <c r="A499" s="98"/>
      <c r="B499" s="98"/>
      <c r="C499" s="252"/>
      <c r="D499" s="98"/>
      <c r="E499" s="98"/>
      <c r="F499" s="98"/>
      <c r="G499" s="98"/>
      <c r="H499" s="98"/>
      <c r="I499" s="251"/>
      <c r="J499" s="98"/>
      <c r="K499" s="98"/>
      <c r="L499" s="98"/>
      <c r="M499" s="98"/>
      <c r="N499" s="98"/>
      <c r="O499" s="5"/>
      <c r="P499" s="5"/>
      <c r="Q499" s="5"/>
      <c r="R499" s="5"/>
      <c r="S499" s="5"/>
      <c r="T499" s="5"/>
    </row>
    <row r="500" spans="1:20" ht="12.75" customHeight="1">
      <c r="A500" s="98"/>
      <c r="B500" s="98"/>
      <c r="C500" s="252"/>
      <c r="D500" s="98"/>
      <c r="E500" s="98"/>
      <c r="F500" s="98"/>
      <c r="G500" s="98"/>
      <c r="H500" s="98"/>
      <c r="I500" s="251"/>
      <c r="J500" s="98"/>
      <c r="K500" s="98"/>
      <c r="L500" s="98"/>
      <c r="M500" s="98"/>
      <c r="N500" s="98"/>
      <c r="O500" s="5"/>
      <c r="P500" s="5"/>
      <c r="Q500" s="5"/>
      <c r="R500" s="5"/>
      <c r="S500" s="5"/>
      <c r="T500" s="5"/>
    </row>
    <row r="501" spans="1:20" ht="12.75" customHeight="1">
      <c r="A501" s="98"/>
      <c r="B501" s="98"/>
      <c r="C501" s="252"/>
      <c r="D501" s="98"/>
      <c r="E501" s="98"/>
      <c r="F501" s="98"/>
      <c r="G501" s="98"/>
      <c r="H501" s="98"/>
      <c r="I501" s="251"/>
      <c r="J501" s="98"/>
      <c r="K501" s="98"/>
      <c r="L501" s="98"/>
      <c r="M501" s="98"/>
      <c r="N501" s="98"/>
      <c r="O501" s="5"/>
      <c r="P501" s="5"/>
      <c r="Q501" s="5"/>
      <c r="R501" s="5"/>
      <c r="S501" s="5"/>
      <c r="T501" s="5"/>
    </row>
    <row r="502" spans="1:20" ht="12.75" customHeight="1">
      <c r="A502" s="98"/>
      <c r="B502" s="98"/>
      <c r="C502" s="252"/>
      <c r="D502" s="98"/>
      <c r="E502" s="98"/>
      <c r="F502" s="98"/>
      <c r="G502" s="98"/>
      <c r="H502" s="98"/>
      <c r="I502" s="251"/>
      <c r="J502" s="98"/>
      <c r="K502" s="98"/>
      <c r="L502" s="98"/>
      <c r="M502" s="98"/>
      <c r="N502" s="98"/>
      <c r="O502" s="5"/>
      <c r="P502" s="5"/>
      <c r="Q502" s="5"/>
      <c r="R502" s="5"/>
      <c r="S502" s="5"/>
      <c r="T502" s="5"/>
    </row>
    <row r="503" spans="1:20" ht="12.75" customHeight="1">
      <c r="A503" s="98"/>
      <c r="B503" s="98"/>
      <c r="C503" s="252"/>
      <c r="D503" s="98"/>
      <c r="E503" s="98"/>
      <c r="F503" s="98"/>
      <c r="G503" s="98"/>
      <c r="H503" s="98"/>
      <c r="I503" s="251"/>
      <c r="J503" s="98"/>
      <c r="K503" s="98"/>
      <c r="L503" s="98"/>
      <c r="M503" s="98"/>
      <c r="N503" s="98"/>
      <c r="O503" s="5"/>
      <c r="P503" s="5"/>
      <c r="Q503" s="5"/>
      <c r="R503" s="5"/>
      <c r="S503" s="5"/>
      <c r="T503" s="5"/>
    </row>
    <row r="504" spans="1:20" ht="12.75" customHeight="1">
      <c r="A504" s="98"/>
      <c r="B504" s="98"/>
      <c r="C504" s="252"/>
      <c r="D504" s="98"/>
      <c r="E504" s="98"/>
      <c r="F504" s="98"/>
      <c r="G504" s="98"/>
      <c r="H504" s="98"/>
      <c r="I504" s="251"/>
      <c r="J504" s="98"/>
      <c r="K504" s="98"/>
      <c r="L504" s="98"/>
      <c r="M504" s="98"/>
      <c r="N504" s="98"/>
      <c r="O504" s="5"/>
      <c r="P504" s="5"/>
      <c r="Q504" s="5"/>
      <c r="R504" s="5"/>
      <c r="S504" s="5"/>
      <c r="T504" s="5"/>
    </row>
    <row r="505" spans="1:20" ht="12.75" customHeight="1">
      <c r="A505" s="98"/>
      <c r="B505" s="98"/>
      <c r="C505" s="252"/>
      <c r="D505" s="98"/>
      <c r="E505" s="98"/>
      <c r="F505" s="98"/>
      <c r="G505" s="98"/>
      <c r="H505" s="98"/>
      <c r="I505" s="251"/>
      <c r="J505" s="98"/>
      <c r="K505" s="98"/>
      <c r="L505" s="98"/>
      <c r="M505" s="98"/>
      <c r="N505" s="98"/>
      <c r="O505" s="5"/>
      <c r="P505" s="5"/>
      <c r="Q505" s="5"/>
      <c r="R505" s="5"/>
      <c r="S505" s="5"/>
      <c r="T505" s="5"/>
    </row>
    <row r="506" spans="1:20" ht="12.75" customHeight="1">
      <c r="A506" s="98"/>
      <c r="B506" s="98"/>
      <c r="C506" s="252"/>
      <c r="D506" s="98"/>
      <c r="E506" s="98"/>
      <c r="F506" s="98"/>
      <c r="G506" s="98"/>
      <c r="H506" s="98"/>
      <c r="I506" s="251"/>
      <c r="J506" s="98"/>
      <c r="K506" s="98"/>
      <c r="L506" s="98"/>
      <c r="M506" s="98"/>
      <c r="N506" s="98"/>
      <c r="O506" s="5"/>
      <c r="P506" s="5"/>
      <c r="Q506" s="5"/>
      <c r="R506" s="5"/>
      <c r="S506" s="5"/>
      <c r="T506" s="5"/>
    </row>
    <row r="507" spans="1:20" ht="12.75" customHeight="1">
      <c r="A507" s="98"/>
      <c r="B507" s="98"/>
      <c r="C507" s="252"/>
      <c r="D507" s="98"/>
      <c r="E507" s="98"/>
      <c r="F507" s="98"/>
      <c r="G507" s="98"/>
      <c r="H507" s="98"/>
      <c r="I507" s="251"/>
      <c r="J507" s="98"/>
      <c r="K507" s="98"/>
      <c r="L507" s="98"/>
      <c r="M507" s="98"/>
      <c r="N507" s="98"/>
      <c r="O507" s="5"/>
      <c r="P507" s="5"/>
      <c r="Q507" s="5"/>
      <c r="R507" s="5"/>
      <c r="S507" s="5"/>
      <c r="T507" s="5"/>
    </row>
    <row r="508" spans="1:20" ht="12.75" customHeight="1">
      <c r="A508" s="98"/>
      <c r="B508" s="98"/>
      <c r="C508" s="252"/>
      <c r="D508" s="98"/>
      <c r="E508" s="98"/>
      <c r="F508" s="98"/>
      <c r="G508" s="98"/>
      <c r="H508" s="98"/>
      <c r="I508" s="251"/>
      <c r="J508" s="98"/>
      <c r="K508" s="98"/>
      <c r="L508" s="98"/>
      <c r="M508" s="98"/>
      <c r="N508" s="98"/>
      <c r="O508" s="5"/>
      <c r="P508" s="5"/>
      <c r="Q508" s="5"/>
      <c r="R508" s="5"/>
      <c r="S508" s="5"/>
      <c r="T508" s="5"/>
    </row>
    <row r="509" spans="1:20" ht="12.75" customHeight="1">
      <c r="A509" s="98"/>
      <c r="B509" s="98"/>
      <c r="C509" s="252"/>
      <c r="D509" s="98"/>
      <c r="E509" s="98"/>
      <c r="F509" s="98"/>
      <c r="G509" s="98"/>
      <c r="H509" s="98"/>
      <c r="I509" s="251"/>
      <c r="J509" s="98"/>
      <c r="K509" s="98"/>
      <c r="L509" s="98"/>
      <c r="M509" s="98"/>
      <c r="N509" s="98"/>
      <c r="O509" s="5"/>
      <c r="P509" s="5"/>
      <c r="Q509" s="5"/>
      <c r="R509" s="5"/>
      <c r="S509" s="5"/>
      <c r="T509" s="5"/>
    </row>
    <row r="510" spans="1:20" ht="12.75" customHeight="1">
      <c r="A510" s="98"/>
      <c r="B510" s="98"/>
      <c r="C510" s="252"/>
      <c r="D510" s="98"/>
      <c r="E510" s="98"/>
      <c r="F510" s="98"/>
      <c r="G510" s="98"/>
      <c r="H510" s="98"/>
      <c r="I510" s="251"/>
      <c r="J510" s="98"/>
      <c r="K510" s="98"/>
      <c r="L510" s="98"/>
      <c r="M510" s="98"/>
      <c r="N510" s="98"/>
      <c r="O510" s="5"/>
      <c r="P510" s="5"/>
      <c r="Q510" s="5"/>
      <c r="R510" s="5"/>
      <c r="S510" s="5"/>
      <c r="T510" s="5"/>
    </row>
    <row r="511" spans="1:20" ht="12.75" customHeight="1">
      <c r="A511" s="98"/>
      <c r="B511" s="98"/>
      <c r="C511" s="252"/>
      <c r="D511" s="98"/>
      <c r="E511" s="98"/>
      <c r="F511" s="98"/>
      <c r="G511" s="98"/>
      <c r="H511" s="98"/>
      <c r="I511" s="251"/>
      <c r="J511" s="98"/>
      <c r="K511" s="98"/>
      <c r="L511" s="98"/>
      <c r="M511" s="98"/>
      <c r="N511" s="98"/>
      <c r="O511" s="5"/>
      <c r="P511" s="5"/>
      <c r="Q511" s="5"/>
      <c r="R511" s="5"/>
      <c r="S511" s="5"/>
      <c r="T511" s="5"/>
    </row>
    <row r="512" spans="1:20" ht="12.75" customHeight="1">
      <c r="A512" s="98"/>
      <c r="B512" s="98"/>
      <c r="C512" s="252"/>
      <c r="D512" s="98"/>
      <c r="E512" s="98"/>
      <c r="F512" s="98"/>
      <c r="G512" s="98"/>
      <c r="H512" s="98"/>
      <c r="I512" s="251"/>
      <c r="J512" s="98"/>
      <c r="K512" s="98"/>
      <c r="L512" s="98"/>
      <c r="M512" s="98"/>
      <c r="N512" s="98"/>
      <c r="O512" s="5"/>
      <c r="P512" s="5"/>
      <c r="Q512" s="5"/>
      <c r="R512" s="5"/>
      <c r="S512" s="5"/>
      <c r="T512" s="5"/>
    </row>
    <row r="513" spans="1:20" ht="12.75" customHeight="1">
      <c r="A513" s="98"/>
      <c r="B513" s="98"/>
      <c r="C513" s="252"/>
      <c r="D513" s="98"/>
      <c r="E513" s="98"/>
      <c r="F513" s="98"/>
      <c r="G513" s="98"/>
      <c r="H513" s="98"/>
      <c r="I513" s="251"/>
      <c r="J513" s="98"/>
      <c r="K513" s="98"/>
      <c r="L513" s="98"/>
      <c r="M513" s="98"/>
      <c r="N513" s="98"/>
      <c r="O513" s="5"/>
      <c r="P513" s="5"/>
      <c r="Q513" s="5"/>
      <c r="R513" s="5"/>
      <c r="S513" s="5"/>
      <c r="T513" s="5"/>
    </row>
    <row r="514" spans="1:20" ht="12.75" customHeight="1">
      <c r="A514" s="98"/>
      <c r="B514" s="98"/>
      <c r="C514" s="252"/>
      <c r="D514" s="98"/>
      <c r="E514" s="98"/>
      <c r="F514" s="98"/>
      <c r="G514" s="98"/>
      <c r="H514" s="98"/>
      <c r="I514" s="251"/>
      <c r="J514" s="98"/>
      <c r="K514" s="98"/>
      <c r="L514" s="98"/>
      <c r="M514" s="98"/>
      <c r="N514" s="98"/>
      <c r="O514" s="5"/>
      <c r="P514" s="5"/>
      <c r="Q514" s="5"/>
      <c r="R514" s="5"/>
      <c r="S514" s="5"/>
      <c r="T514" s="5"/>
    </row>
    <row r="515" spans="1:20" ht="12.75" customHeight="1">
      <c r="A515" s="98"/>
      <c r="B515" s="98"/>
      <c r="C515" s="252"/>
      <c r="D515" s="98"/>
      <c r="E515" s="98"/>
      <c r="F515" s="98"/>
      <c r="G515" s="98"/>
      <c r="H515" s="98"/>
      <c r="I515" s="251"/>
      <c r="J515" s="98"/>
      <c r="K515" s="98"/>
      <c r="L515" s="98"/>
      <c r="M515" s="98"/>
      <c r="N515" s="98"/>
      <c r="O515" s="5"/>
      <c r="P515" s="5"/>
      <c r="Q515" s="5"/>
      <c r="R515" s="5"/>
      <c r="S515" s="5"/>
      <c r="T515" s="5"/>
    </row>
    <row r="516" spans="1:20" ht="12.75" customHeight="1">
      <c r="A516" s="98"/>
      <c r="B516" s="98"/>
      <c r="C516" s="252"/>
      <c r="D516" s="98"/>
      <c r="E516" s="98"/>
      <c r="F516" s="98"/>
      <c r="G516" s="98"/>
      <c r="H516" s="98"/>
      <c r="I516" s="251"/>
      <c r="J516" s="98"/>
      <c r="K516" s="98"/>
      <c r="L516" s="98"/>
      <c r="M516" s="98"/>
      <c r="N516" s="98"/>
      <c r="O516" s="5"/>
      <c r="P516" s="5"/>
      <c r="Q516" s="5"/>
      <c r="R516" s="5"/>
      <c r="S516" s="5"/>
      <c r="T516" s="5"/>
    </row>
    <row r="517" spans="1:20" ht="12.75" customHeight="1">
      <c r="A517" s="98"/>
      <c r="B517" s="98"/>
      <c r="C517" s="252"/>
      <c r="D517" s="98"/>
      <c r="E517" s="98"/>
      <c r="F517" s="98"/>
      <c r="G517" s="98"/>
      <c r="H517" s="98"/>
      <c r="I517" s="251"/>
      <c r="J517" s="98"/>
      <c r="K517" s="98"/>
      <c r="L517" s="98"/>
      <c r="M517" s="98"/>
      <c r="N517" s="98"/>
      <c r="O517" s="5"/>
      <c r="P517" s="5"/>
      <c r="Q517" s="5"/>
      <c r="R517" s="5"/>
      <c r="S517" s="5"/>
      <c r="T517" s="5"/>
    </row>
    <row r="518" spans="1:20" ht="12.75" customHeight="1">
      <c r="A518" s="98"/>
      <c r="B518" s="98"/>
      <c r="C518" s="252"/>
      <c r="D518" s="98"/>
      <c r="E518" s="98"/>
      <c r="F518" s="98"/>
      <c r="G518" s="98"/>
      <c r="H518" s="98"/>
      <c r="I518" s="251"/>
      <c r="J518" s="98"/>
      <c r="K518" s="98"/>
      <c r="L518" s="98"/>
      <c r="M518" s="98"/>
      <c r="N518" s="98"/>
      <c r="O518" s="5"/>
      <c r="P518" s="5"/>
      <c r="Q518" s="5"/>
      <c r="R518" s="5"/>
      <c r="S518" s="5"/>
      <c r="T518" s="5"/>
    </row>
    <row r="519" spans="1:20" ht="12.75" customHeight="1">
      <c r="A519" s="98"/>
      <c r="B519" s="98"/>
      <c r="C519" s="252"/>
      <c r="D519" s="98"/>
      <c r="E519" s="98"/>
      <c r="F519" s="98"/>
      <c r="G519" s="98"/>
      <c r="H519" s="98"/>
      <c r="I519" s="251"/>
      <c r="J519" s="98"/>
      <c r="K519" s="98"/>
      <c r="L519" s="98"/>
      <c r="M519" s="98"/>
      <c r="N519" s="98"/>
      <c r="O519" s="5"/>
      <c r="P519" s="5"/>
      <c r="Q519" s="5"/>
      <c r="R519" s="5"/>
      <c r="S519" s="5"/>
      <c r="T519" s="5"/>
    </row>
    <row r="520" spans="1:20" ht="12.75" customHeight="1">
      <c r="A520" s="98"/>
      <c r="B520" s="98"/>
      <c r="C520" s="252"/>
      <c r="D520" s="98"/>
      <c r="E520" s="98"/>
      <c r="F520" s="98"/>
      <c r="G520" s="98"/>
      <c r="H520" s="98"/>
      <c r="I520" s="251"/>
      <c r="J520" s="98"/>
      <c r="K520" s="98"/>
      <c r="L520" s="98"/>
      <c r="M520" s="98"/>
      <c r="N520" s="98"/>
      <c r="O520" s="5"/>
      <c r="P520" s="5"/>
      <c r="Q520" s="5"/>
      <c r="R520" s="5"/>
      <c r="S520" s="5"/>
      <c r="T520" s="5"/>
    </row>
    <row r="521" spans="1:20" ht="12.75" customHeight="1">
      <c r="A521" s="98"/>
      <c r="B521" s="98"/>
      <c r="C521" s="252"/>
      <c r="D521" s="98"/>
      <c r="E521" s="98"/>
      <c r="F521" s="98"/>
      <c r="G521" s="98"/>
      <c r="H521" s="98"/>
      <c r="I521" s="251"/>
      <c r="J521" s="98"/>
      <c r="K521" s="98"/>
      <c r="L521" s="98"/>
      <c r="M521" s="98"/>
      <c r="N521" s="98"/>
      <c r="O521" s="5"/>
      <c r="P521" s="5"/>
      <c r="Q521" s="5"/>
      <c r="R521" s="5"/>
      <c r="S521" s="5"/>
      <c r="T521" s="5"/>
    </row>
    <row r="522" spans="1:20" ht="12.75" customHeight="1">
      <c r="A522" s="98"/>
      <c r="B522" s="98"/>
      <c r="C522" s="252"/>
      <c r="D522" s="98"/>
      <c r="E522" s="98"/>
      <c r="F522" s="98"/>
      <c r="G522" s="98"/>
      <c r="H522" s="98"/>
      <c r="I522" s="251"/>
      <c r="J522" s="98"/>
      <c r="K522" s="98"/>
      <c r="L522" s="98"/>
      <c r="M522" s="98"/>
      <c r="N522" s="98"/>
      <c r="O522" s="5"/>
      <c r="P522" s="5"/>
      <c r="Q522" s="5"/>
      <c r="R522" s="5"/>
      <c r="S522" s="5"/>
      <c r="T522" s="5"/>
    </row>
    <row r="523" spans="1:20" ht="12.75" customHeight="1">
      <c r="A523" s="98"/>
      <c r="B523" s="98"/>
      <c r="C523" s="252"/>
      <c r="D523" s="98"/>
      <c r="E523" s="98"/>
      <c r="F523" s="98"/>
      <c r="G523" s="98"/>
      <c r="H523" s="98"/>
      <c r="I523" s="251"/>
      <c r="J523" s="98"/>
      <c r="K523" s="98"/>
      <c r="L523" s="98"/>
      <c r="M523" s="98"/>
      <c r="N523" s="98"/>
      <c r="O523" s="5"/>
      <c r="P523" s="5"/>
      <c r="Q523" s="5"/>
      <c r="R523" s="5"/>
      <c r="S523" s="5"/>
      <c r="T523" s="5"/>
    </row>
    <row r="524" spans="1:20" ht="12.75" customHeight="1">
      <c r="A524" s="98"/>
      <c r="B524" s="98"/>
      <c r="C524" s="252"/>
      <c r="D524" s="98"/>
      <c r="E524" s="98"/>
      <c r="F524" s="98"/>
      <c r="G524" s="98"/>
      <c r="H524" s="98"/>
      <c r="I524" s="251"/>
      <c r="J524" s="98"/>
      <c r="K524" s="98"/>
      <c r="L524" s="98"/>
      <c r="M524" s="98"/>
      <c r="N524" s="98"/>
      <c r="O524" s="5"/>
      <c r="P524" s="5"/>
      <c r="Q524" s="5"/>
      <c r="R524" s="5"/>
      <c r="S524" s="5"/>
      <c r="T524" s="5"/>
    </row>
    <row r="525" spans="1:20" ht="12.75" customHeight="1">
      <c r="A525" s="98"/>
      <c r="B525" s="98"/>
      <c r="C525" s="252"/>
      <c r="D525" s="98"/>
      <c r="E525" s="98"/>
      <c r="F525" s="98"/>
      <c r="G525" s="98"/>
      <c r="H525" s="98"/>
      <c r="I525" s="251"/>
      <c r="J525" s="98"/>
      <c r="K525" s="98"/>
      <c r="L525" s="98"/>
      <c r="M525" s="98"/>
      <c r="N525" s="98"/>
      <c r="O525" s="5"/>
      <c r="P525" s="5"/>
      <c r="Q525" s="5"/>
      <c r="R525" s="5"/>
      <c r="S525" s="5"/>
      <c r="T525" s="5"/>
    </row>
    <row r="526" spans="1:20" ht="12.75" customHeight="1">
      <c r="A526" s="98"/>
      <c r="B526" s="98"/>
      <c r="C526" s="252"/>
      <c r="D526" s="98"/>
      <c r="E526" s="98"/>
      <c r="F526" s="98"/>
      <c r="G526" s="98"/>
      <c r="H526" s="98"/>
      <c r="I526" s="251"/>
      <c r="J526" s="98"/>
      <c r="K526" s="98"/>
      <c r="L526" s="98"/>
      <c r="M526" s="98"/>
      <c r="N526" s="98"/>
      <c r="O526" s="5"/>
      <c r="P526" s="5"/>
      <c r="Q526" s="5"/>
      <c r="R526" s="5"/>
      <c r="S526" s="5"/>
      <c r="T526" s="5"/>
    </row>
    <row r="527" spans="1:20" ht="12.75" customHeight="1">
      <c r="A527" s="98"/>
      <c r="B527" s="98"/>
      <c r="C527" s="252"/>
      <c r="D527" s="98"/>
      <c r="E527" s="98"/>
      <c r="F527" s="98"/>
      <c r="G527" s="98"/>
      <c r="H527" s="98"/>
      <c r="I527" s="251"/>
      <c r="J527" s="98"/>
      <c r="K527" s="98"/>
      <c r="L527" s="98"/>
      <c r="M527" s="98"/>
      <c r="N527" s="98"/>
      <c r="O527" s="5"/>
      <c r="P527" s="5"/>
      <c r="Q527" s="5"/>
      <c r="R527" s="5"/>
      <c r="S527" s="5"/>
      <c r="T527" s="5"/>
    </row>
    <row r="528" spans="1:20" ht="12.75" customHeight="1">
      <c r="A528" s="98"/>
      <c r="B528" s="98"/>
      <c r="C528" s="252"/>
      <c r="D528" s="98"/>
      <c r="E528" s="98"/>
      <c r="F528" s="98"/>
      <c r="G528" s="98"/>
      <c r="H528" s="98"/>
      <c r="I528" s="251"/>
      <c r="J528" s="98"/>
      <c r="K528" s="98"/>
      <c r="L528" s="98"/>
      <c r="M528" s="98"/>
      <c r="N528" s="98"/>
      <c r="O528" s="5"/>
      <c r="P528" s="5"/>
      <c r="Q528" s="5"/>
      <c r="R528" s="5"/>
      <c r="S528" s="5"/>
      <c r="T528" s="5"/>
    </row>
    <row r="529" spans="1:20" ht="12.75" customHeight="1">
      <c r="A529" s="98"/>
      <c r="B529" s="98"/>
      <c r="C529" s="252"/>
      <c r="D529" s="98"/>
      <c r="E529" s="98"/>
      <c r="F529" s="98"/>
      <c r="G529" s="98"/>
      <c r="H529" s="98"/>
      <c r="I529" s="251"/>
      <c r="J529" s="98"/>
      <c r="K529" s="98"/>
      <c r="L529" s="98"/>
      <c r="M529" s="98"/>
      <c r="N529" s="98"/>
      <c r="O529" s="5"/>
      <c r="P529" s="5"/>
      <c r="Q529" s="5"/>
      <c r="R529" s="5"/>
      <c r="S529" s="5"/>
      <c r="T529" s="5"/>
    </row>
    <row r="530" spans="1:20" ht="12.75" customHeight="1">
      <c r="A530" s="98"/>
      <c r="B530" s="98"/>
      <c r="C530" s="252"/>
      <c r="D530" s="98"/>
      <c r="E530" s="98"/>
      <c r="F530" s="98"/>
      <c r="G530" s="98"/>
      <c r="H530" s="98"/>
      <c r="I530" s="251"/>
      <c r="J530" s="98"/>
      <c r="K530" s="98"/>
      <c r="L530" s="98"/>
      <c r="M530" s="98"/>
      <c r="N530" s="98"/>
      <c r="O530" s="5"/>
      <c r="P530" s="5"/>
      <c r="Q530" s="5"/>
      <c r="R530" s="5"/>
      <c r="S530" s="5"/>
      <c r="T530" s="5"/>
    </row>
    <row r="531" spans="1:20" ht="12.75" customHeight="1">
      <c r="A531" s="98"/>
      <c r="B531" s="98"/>
      <c r="C531" s="252"/>
      <c r="D531" s="98"/>
      <c r="E531" s="98"/>
      <c r="F531" s="98"/>
      <c r="G531" s="98"/>
      <c r="H531" s="98"/>
      <c r="I531" s="251"/>
      <c r="J531" s="98"/>
      <c r="K531" s="98"/>
      <c r="L531" s="98"/>
      <c r="M531" s="98"/>
      <c r="N531" s="98"/>
      <c r="O531" s="5"/>
      <c r="P531" s="5"/>
      <c r="Q531" s="5"/>
      <c r="R531" s="5"/>
      <c r="S531" s="5"/>
      <c r="T531" s="5"/>
    </row>
    <row r="532" spans="1:20" ht="12.75" customHeight="1">
      <c r="A532" s="98"/>
      <c r="B532" s="98"/>
      <c r="C532" s="252"/>
      <c r="D532" s="98"/>
      <c r="E532" s="98"/>
      <c r="F532" s="98"/>
      <c r="G532" s="98"/>
      <c r="H532" s="98"/>
      <c r="I532" s="251"/>
      <c r="J532" s="98"/>
      <c r="K532" s="98"/>
      <c r="L532" s="98"/>
      <c r="M532" s="98"/>
      <c r="N532" s="98"/>
      <c r="O532" s="5"/>
      <c r="P532" s="5"/>
      <c r="Q532" s="5"/>
      <c r="R532" s="5"/>
      <c r="S532" s="5"/>
      <c r="T532" s="5"/>
    </row>
    <row r="533" spans="1:20" ht="12.75" customHeight="1">
      <c r="A533" s="98"/>
      <c r="B533" s="98"/>
      <c r="C533" s="252"/>
      <c r="D533" s="98"/>
      <c r="E533" s="98"/>
      <c r="F533" s="98"/>
      <c r="G533" s="98"/>
      <c r="H533" s="98"/>
      <c r="I533" s="251"/>
      <c r="J533" s="98"/>
      <c r="K533" s="98"/>
      <c r="L533" s="98"/>
      <c r="M533" s="98"/>
      <c r="N533" s="98"/>
      <c r="O533" s="5"/>
      <c r="P533" s="5"/>
      <c r="Q533" s="5"/>
      <c r="R533" s="5"/>
      <c r="S533" s="5"/>
      <c r="T533" s="5"/>
    </row>
    <row r="534" spans="1:20" ht="12.75" customHeight="1">
      <c r="A534" s="98"/>
      <c r="B534" s="98"/>
      <c r="C534" s="252"/>
      <c r="D534" s="98"/>
      <c r="E534" s="98"/>
      <c r="F534" s="98"/>
      <c r="G534" s="98"/>
      <c r="H534" s="98"/>
      <c r="I534" s="251"/>
      <c r="J534" s="98"/>
      <c r="K534" s="98"/>
      <c r="L534" s="98"/>
      <c r="M534" s="98"/>
      <c r="N534" s="98"/>
      <c r="O534" s="5"/>
      <c r="P534" s="5"/>
      <c r="Q534" s="5"/>
      <c r="R534" s="5"/>
      <c r="S534" s="5"/>
      <c r="T534" s="5"/>
    </row>
    <row r="535" spans="1:20" ht="12.75" customHeight="1">
      <c r="A535" s="98"/>
      <c r="B535" s="98"/>
      <c r="C535" s="252"/>
      <c r="D535" s="98"/>
      <c r="E535" s="98"/>
      <c r="F535" s="98"/>
      <c r="G535" s="98"/>
      <c r="H535" s="98"/>
      <c r="I535" s="251"/>
      <c r="J535" s="98"/>
      <c r="K535" s="98"/>
      <c r="L535" s="98"/>
      <c r="M535" s="98"/>
      <c r="N535" s="98"/>
      <c r="O535" s="5"/>
      <c r="P535" s="5"/>
      <c r="Q535" s="5"/>
      <c r="R535" s="5"/>
      <c r="S535" s="5"/>
      <c r="T535" s="5"/>
    </row>
    <row r="536" spans="1:20" ht="12.75" customHeight="1">
      <c r="A536" s="98"/>
      <c r="B536" s="98"/>
      <c r="C536" s="252"/>
      <c r="D536" s="98"/>
      <c r="E536" s="98"/>
      <c r="F536" s="98"/>
      <c r="G536" s="98"/>
      <c r="H536" s="98"/>
      <c r="I536" s="251"/>
      <c r="J536" s="98"/>
      <c r="K536" s="98"/>
      <c r="L536" s="98"/>
      <c r="M536" s="98"/>
      <c r="N536" s="98"/>
      <c r="O536" s="5"/>
      <c r="P536" s="5"/>
      <c r="Q536" s="5"/>
      <c r="R536" s="5"/>
      <c r="S536" s="5"/>
      <c r="T536" s="5"/>
    </row>
    <row r="537" spans="1:20" ht="12.75" customHeight="1">
      <c r="A537" s="98"/>
      <c r="B537" s="98"/>
      <c r="C537" s="252"/>
      <c r="D537" s="98"/>
      <c r="E537" s="98"/>
      <c r="F537" s="98"/>
      <c r="G537" s="98"/>
      <c r="H537" s="98"/>
      <c r="I537" s="251"/>
      <c r="J537" s="98"/>
      <c r="K537" s="98"/>
      <c r="L537" s="98"/>
      <c r="M537" s="98"/>
      <c r="N537" s="98"/>
      <c r="O537" s="5"/>
      <c r="P537" s="5"/>
      <c r="Q537" s="5"/>
      <c r="R537" s="5"/>
      <c r="S537" s="5"/>
      <c r="T537" s="5"/>
    </row>
    <row r="538" spans="1:20" ht="12.75" customHeight="1">
      <c r="A538" s="98"/>
      <c r="B538" s="98"/>
      <c r="C538" s="252"/>
      <c r="D538" s="98"/>
      <c r="E538" s="98"/>
      <c r="F538" s="98"/>
      <c r="G538" s="98"/>
      <c r="H538" s="98"/>
      <c r="I538" s="251"/>
      <c r="J538" s="98"/>
      <c r="K538" s="98"/>
      <c r="L538" s="98"/>
      <c r="M538" s="98"/>
      <c r="N538" s="98"/>
      <c r="O538" s="5"/>
      <c r="P538" s="5"/>
      <c r="Q538" s="5"/>
      <c r="R538" s="5"/>
      <c r="S538" s="5"/>
      <c r="T538" s="5"/>
    </row>
    <row r="539" spans="1:20" ht="12.75" customHeight="1">
      <c r="A539" s="98"/>
      <c r="B539" s="98"/>
      <c r="C539" s="252"/>
      <c r="D539" s="98"/>
      <c r="E539" s="98"/>
      <c r="F539" s="98"/>
      <c r="G539" s="98"/>
      <c r="H539" s="98"/>
      <c r="I539" s="251"/>
      <c r="J539" s="98"/>
      <c r="K539" s="98"/>
      <c r="L539" s="98"/>
      <c r="M539" s="98"/>
      <c r="N539" s="98"/>
      <c r="O539" s="5"/>
      <c r="P539" s="5"/>
      <c r="Q539" s="5"/>
      <c r="R539" s="5"/>
      <c r="S539" s="5"/>
      <c r="T539" s="5"/>
    </row>
    <row r="540" spans="1:20" ht="12.75" customHeight="1">
      <c r="A540" s="98"/>
      <c r="B540" s="98"/>
      <c r="C540" s="252"/>
      <c r="D540" s="98"/>
      <c r="E540" s="98"/>
      <c r="F540" s="98"/>
      <c r="G540" s="98"/>
      <c r="H540" s="98"/>
      <c r="I540" s="251"/>
      <c r="J540" s="98"/>
      <c r="K540" s="98"/>
      <c r="L540" s="98"/>
      <c r="M540" s="98"/>
      <c r="N540" s="98"/>
      <c r="O540" s="5"/>
      <c r="P540" s="5"/>
      <c r="Q540" s="5"/>
      <c r="R540" s="5"/>
      <c r="S540" s="5"/>
      <c r="T540" s="5"/>
    </row>
    <row r="541" spans="1:20" ht="12.75" customHeight="1">
      <c r="A541" s="98"/>
      <c r="B541" s="98"/>
      <c r="C541" s="252"/>
      <c r="D541" s="98"/>
      <c r="E541" s="98"/>
      <c r="F541" s="98"/>
      <c r="G541" s="98"/>
      <c r="H541" s="98"/>
      <c r="I541" s="251"/>
      <c r="J541" s="98"/>
      <c r="K541" s="98"/>
      <c r="L541" s="98"/>
      <c r="M541" s="98"/>
      <c r="N541" s="98"/>
      <c r="O541" s="5"/>
      <c r="P541" s="5"/>
      <c r="Q541" s="5"/>
      <c r="R541" s="5"/>
      <c r="S541" s="5"/>
      <c r="T541" s="5"/>
    </row>
    <row r="542" spans="1:20" ht="12.75" customHeight="1">
      <c r="A542" s="98"/>
      <c r="B542" s="98"/>
      <c r="C542" s="252"/>
      <c r="D542" s="98"/>
      <c r="E542" s="98"/>
      <c r="F542" s="98"/>
      <c r="G542" s="98"/>
      <c r="H542" s="98"/>
      <c r="I542" s="251"/>
      <c r="J542" s="98"/>
      <c r="K542" s="98"/>
      <c r="L542" s="98"/>
      <c r="M542" s="98"/>
      <c r="N542" s="98"/>
      <c r="O542" s="5"/>
      <c r="P542" s="5"/>
      <c r="Q542" s="5"/>
      <c r="R542" s="5"/>
      <c r="S542" s="5"/>
      <c r="T542" s="5"/>
    </row>
    <row r="543" spans="1:20" ht="12.75" customHeight="1">
      <c r="A543" s="98"/>
      <c r="B543" s="98"/>
      <c r="C543" s="252"/>
      <c r="D543" s="98"/>
      <c r="E543" s="98"/>
      <c r="F543" s="98"/>
      <c r="G543" s="98"/>
      <c r="H543" s="98"/>
      <c r="I543" s="251"/>
      <c r="J543" s="98"/>
      <c r="K543" s="98"/>
      <c r="L543" s="98"/>
      <c r="M543" s="98"/>
      <c r="N543" s="98"/>
      <c r="O543" s="5"/>
      <c r="P543" s="5"/>
      <c r="Q543" s="5"/>
      <c r="R543" s="5"/>
      <c r="S543" s="5"/>
      <c r="T543" s="5"/>
    </row>
    <row r="544" spans="1:20" ht="12.75" customHeight="1">
      <c r="A544" s="98"/>
      <c r="B544" s="98"/>
      <c r="C544" s="252"/>
      <c r="D544" s="98"/>
      <c r="E544" s="98"/>
      <c r="F544" s="98"/>
      <c r="G544" s="98"/>
      <c r="H544" s="98"/>
      <c r="I544" s="251"/>
      <c r="J544" s="98"/>
      <c r="K544" s="98"/>
      <c r="L544" s="98"/>
      <c r="M544" s="98"/>
      <c r="N544" s="98"/>
      <c r="O544" s="5"/>
      <c r="P544" s="5"/>
      <c r="Q544" s="5"/>
      <c r="R544" s="5"/>
      <c r="S544" s="5"/>
      <c r="T544" s="5"/>
    </row>
    <row r="545" spans="1:20" ht="12.75" customHeight="1">
      <c r="A545" s="98"/>
      <c r="B545" s="98"/>
      <c r="C545" s="252"/>
      <c r="D545" s="98"/>
      <c r="E545" s="98"/>
      <c r="F545" s="98"/>
      <c r="G545" s="98"/>
      <c r="H545" s="98"/>
      <c r="I545" s="251"/>
      <c r="J545" s="98"/>
      <c r="K545" s="98"/>
      <c r="L545" s="98"/>
      <c r="M545" s="98"/>
      <c r="N545" s="98"/>
      <c r="O545" s="5"/>
      <c r="P545" s="5"/>
      <c r="Q545" s="5"/>
      <c r="R545" s="5"/>
      <c r="S545" s="5"/>
      <c r="T545" s="5"/>
    </row>
    <row r="546" spans="1:20" ht="12.75" customHeight="1">
      <c r="A546" s="98"/>
      <c r="B546" s="98"/>
      <c r="C546" s="252"/>
      <c r="D546" s="98"/>
      <c r="E546" s="98"/>
      <c r="F546" s="98"/>
      <c r="G546" s="98"/>
      <c r="H546" s="98"/>
      <c r="I546" s="251"/>
      <c r="J546" s="98"/>
      <c r="K546" s="98"/>
      <c r="L546" s="98"/>
      <c r="M546" s="98"/>
      <c r="N546" s="98"/>
      <c r="O546" s="5"/>
      <c r="P546" s="5"/>
      <c r="Q546" s="5"/>
      <c r="R546" s="5"/>
      <c r="S546" s="5"/>
      <c r="T546" s="5"/>
    </row>
    <row r="547" spans="1:20" ht="12.75" customHeight="1">
      <c r="A547" s="98"/>
      <c r="B547" s="98"/>
      <c r="C547" s="252"/>
      <c r="D547" s="98"/>
      <c r="E547" s="98"/>
      <c r="F547" s="98"/>
      <c r="G547" s="98"/>
      <c r="H547" s="98"/>
      <c r="I547" s="251"/>
      <c r="J547" s="98"/>
      <c r="K547" s="98"/>
      <c r="L547" s="98"/>
      <c r="M547" s="98"/>
      <c r="N547" s="98"/>
      <c r="O547" s="5"/>
      <c r="P547" s="5"/>
      <c r="Q547" s="5"/>
      <c r="R547" s="5"/>
      <c r="S547" s="5"/>
      <c r="T547" s="5"/>
    </row>
    <row r="548" spans="1:20" ht="12.75" customHeight="1">
      <c r="A548" s="98"/>
      <c r="B548" s="98"/>
      <c r="C548" s="252"/>
      <c r="D548" s="98"/>
      <c r="E548" s="98"/>
      <c r="F548" s="98"/>
      <c r="G548" s="98"/>
      <c r="H548" s="98"/>
      <c r="I548" s="251"/>
      <c r="J548" s="98"/>
      <c r="K548" s="98"/>
      <c r="L548" s="98"/>
      <c r="M548" s="98"/>
      <c r="N548" s="98"/>
      <c r="O548" s="5"/>
      <c r="P548" s="5"/>
      <c r="Q548" s="5"/>
      <c r="R548" s="5"/>
      <c r="S548" s="5"/>
      <c r="T548" s="5"/>
    </row>
    <row r="549" spans="1:20" ht="12.75" customHeight="1">
      <c r="A549" s="98"/>
      <c r="B549" s="98"/>
      <c r="C549" s="252"/>
      <c r="D549" s="98"/>
      <c r="E549" s="98"/>
      <c r="F549" s="98"/>
      <c r="G549" s="98"/>
      <c r="H549" s="98"/>
      <c r="I549" s="251"/>
      <c r="J549" s="98"/>
      <c r="K549" s="98"/>
      <c r="L549" s="98"/>
      <c r="M549" s="98"/>
      <c r="N549" s="98"/>
      <c r="O549" s="5"/>
      <c r="P549" s="5"/>
      <c r="Q549" s="5"/>
      <c r="R549" s="5"/>
      <c r="S549" s="5"/>
      <c r="T549" s="5"/>
    </row>
    <row r="550" spans="1:20" ht="12.75" customHeight="1">
      <c r="A550" s="98"/>
      <c r="B550" s="98"/>
      <c r="C550" s="252"/>
      <c r="D550" s="98"/>
      <c r="E550" s="98"/>
      <c r="F550" s="98"/>
      <c r="G550" s="98"/>
      <c r="H550" s="98"/>
      <c r="I550" s="251"/>
      <c r="J550" s="98"/>
      <c r="K550" s="98"/>
      <c r="L550" s="98"/>
      <c r="M550" s="98"/>
      <c r="N550" s="98"/>
      <c r="O550" s="5"/>
      <c r="P550" s="5"/>
      <c r="Q550" s="5"/>
      <c r="R550" s="5"/>
      <c r="S550" s="5"/>
      <c r="T550" s="5"/>
    </row>
    <row r="551" spans="1:20" ht="12.75" customHeight="1">
      <c r="A551" s="98"/>
      <c r="B551" s="98"/>
      <c r="C551" s="252"/>
      <c r="D551" s="98"/>
      <c r="E551" s="98"/>
      <c r="F551" s="98"/>
      <c r="G551" s="98"/>
      <c r="H551" s="98"/>
      <c r="I551" s="251"/>
      <c r="J551" s="98"/>
      <c r="K551" s="98"/>
      <c r="L551" s="98"/>
      <c r="M551" s="98"/>
      <c r="N551" s="98"/>
      <c r="O551" s="5"/>
      <c r="P551" s="5"/>
      <c r="Q551" s="5"/>
      <c r="R551" s="5"/>
      <c r="S551" s="5"/>
      <c r="T551" s="5"/>
    </row>
    <row r="552" spans="1:20" ht="12.75" customHeight="1">
      <c r="A552" s="98"/>
      <c r="B552" s="98"/>
      <c r="C552" s="252"/>
      <c r="D552" s="98"/>
      <c r="E552" s="98"/>
      <c r="F552" s="98"/>
      <c r="G552" s="98"/>
      <c r="H552" s="98"/>
      <c r="I552" s="251"/>
      <c r="J552" s="98"/>
      <c r="K552" s="98"/>
      <c r="L552" s="98"/>
      <c r="M552" s="98"/>
      <c r="N552" s="98"/>
      <c r="O552" s="5"/>
      <c r="P552" s="5"/>
      <c r="Q552" s="5"/>
      <c r="R552" s="5"/>
      <c r="S552" s="5"/>
      <c r="T552" s="5"/>
    </row>
    <row r="553" spans="1:20" ht="12.75" customHeight="1">
      <c r="A553" s="98"/>
      <c r="B553" s="98"/>
      <c r="C553" s="252"/>
      <c r="D553" s="98"/>
      <c r="E553" s="98"/>
      <c r="F553" s="98"/>
      <c r="G553" s="98"/>
      <c r="H553" s="98"/>
      <c r="I553" s="251"/>
      <c r="J553" s="98"/>
      <c r="K553" s="98"/>
      <c r="L553" s="98"/>
      <c r="M553" s="98"/>
      <c r="N553" s="98"/>
      <c r="O553" s="5"/>
      <c r="P553" s="5"/>
      <c r="Q553" s="5"/>
      <c r="R553" s="5"/>
      <c r="S553" s="5"/>
      <c r="T553" s="5"/>
    </row>
    <row r="554" spans="1:20" ht="12.75" customHeight="1">
      <c r="A554" s="98"/>
      <c r="B554" s="98"/>
      <c r="C554" s="252"/>
      <c r="D554" s="98"/>
      <c r="E554" s="98"/>
      <c r="F554" s="98"/>
      <c r="G554" s="98"/>
      <c r="H554" s="98"/>
      <c r="I554" s="251"/>
      <c r="J554" s="98"/>
      <c r="K554" s="98"/>
      <c r="L554" s="98"/>
      <c r="M554" s="98"/>
      <c r="N554" s="98"/>
      <c r="O554" s="5"/>
      <c r="P554" s="5"/>
      <c r="Q554" s="5"/>
      <c r="R554" s="5"/>
      <c r="S554" s="5"/>
      <c r="T554" s="5"/>
    </row>
    <row r="555" spans="1:20" ht="12.75" customHeight="1">
      <c r="A555" s="98"/>
      <c r="B555" s="98"/>
      <c r="C555" s="252"/>
      <c r="D555" s="98"/>
      <c r="E555" s="98"/>
      <c r="F555" s="98"/>
      <c r="G555" s="98"/>
      <c r="H555" s="98"/>
      <c r="I555" s="251"/>
      <c r="J555" s="98"/>
      <c r="K555" s="98"/>
      <c r="L555" s="98"/>
      <c r="M555" s="98"/>
      <c r="N555" s="98"/>
      <c r="O555" s="5"/>
      <c r="P555" s="5"/>
      <c r="Q555" s="5"/>
      <c r="R555" s="5"/>
      <c r="S555" s="5"/>
      <c r="T555" s="5"/>
    </row>
    <row r="556" spans="1:20" ht="12.75" customHeight="1">
      <c r="A556" s="98"/>
      <c r="B556" s="98"/>
      <c r="C556" s="252"/>
      <c r="D556" s="98"/>
      <c r="E556" s="98"/>
      <c r="F556" s="98"/>
      <c r="G556" s="98"/>
      <c r="H556" s="98"/>
      <c r="I556" s="251"/>
      <c r="J556" s="98"/>
      <c r="K556" s="98"/>
      <c r="L556" s="98"/>
      <c r="M556" s="98"/>
      <c r="N556" s="98"/>
      <c r="O556" s="5"/>
      <c r="P556" s="5"/>
      <c r="Q556" s="5"/>
      <c r="R556" s="5"/>
      <c r="S556" s="5"/>
      <c r="T556" s="5"/>
    </row>
    <row r="557" spans="1:20" ht="12.75" customHeight="1">
      <c r="A557" s="98"/>
      <c r="B557" s="98"/>
      <c r="C557" s="252"/>
      <c r="D557" s="98"/>
      <c r="E557" s="98"/>
      <c r="F557" s="98"/>
      <c r="G557" s="98"/>
      <c r="H557" s="98"/>
      <c r="I557" s="251"/>
      <c r="J557" s="98"/>
      <c r="K557" s="98"/>
      <c r="L557" s="98"/>
      <c r="M557" s="98"/>
      <c r="N557" s="98"/>
      <c r="O557" s="5"/>
      <c r="P557" s="5"/>
      <c r="Q557" s="5"/>
      <c r="R557" s="5"/>
      <c r="S557" s="5"/>
      <c r="T557" s="5"/>
    </row>
    <row r="558" spans="1:20" ht="12.75" customHeight="1">
      <c r="A558" s="98"/>
      <c r="B558" s="98"/>
      <c r="C558" s="252"/>
      <c r="D558" s="98"/>
      <c r="E558" s="98"/>
      <c r="F558" s="98"/>
      <c r="G558" s="98"/>
      <c r="H558" s="98"/>
      <c r="I558" s="251"/>
      <c r="J558" s="98"/>
      <c r="K558" s="98"/>
      <c r="L558" s="98"/>
      <c r="M558" s="98"/>
      <c r="N558" s="98"/>
      <c r="O558" s="5"/>
      <c r="P558" s="5"/>
      <c r="Q558" s="5"/>
      <c r="R558" s="5"/>
      <c r="S558" s="5"/>
      <c r="T558" s="5"/>
    </row>
    <row r="559" spans="1:20" ht="12.75" customHeight="1">
      <c r="A559" s="98"/>
      <c r="B559" s="98"/>
      <c r="C559" s="252"/>
      <c r="D559" s="98"/>
      <c r="E559" s="98"/>
      <c r="F559" s="98"/>
      <c r="G559" s="98"/>
      <c r="H559" s="98"/>
      <c r="I559" s="251"/>
      <c r="J559" s="98"/>
      <c r="K559" s="98"/>
      <c r="L559" s="98"/>
      <c r="M559" s="98"/>
      <c r="N559" s="98"/>
      <c r="O559" s="5"/>
      <c r="P559" s="5"/>
      <c r="Q559" s="5"/>
      <c r="R559" s="5"/>
      <c r="S559" s="5"/>
      <c r="T559" s="5"/>
    </row>
    <row r="560" spans="1:20" ht="12.75" customHeight="1">
      <c r="A560" s="98"/>
      <c r="B560" s="98"/>
      <c r="C560" s="252"/>
      <c r="D560" s="98"/>
      <c r="E560" s="98"/>
      <c r="F560" s="98"/>
      <c r="G560" s="98"/>
      <c r="H560" s="98"/>
      <c r="I560" s="251"/>
      <c r="J560" s="98"/>
      <c r="K560" s="98"/>
      <c r="L560" s="98"/>
      <c r="M560" s="98"/>
      <c r="N560" s="98"/>
      <c r="O560" s="5"/>
      <c r="P560" s="5"/>
      <c r="Q560" s="5"/>
      <c r="R560" s="5"/>
      <c r="S560" s="5"/>
      <c r="T560" s="5"/>
    </row>
    <row r="561" spans="1:20" ht="12.75" customHeight="1">
      <c r="A561" s="98"/>
      <c r="B561" s="98"/>
      <c r="C561" s="252"/>
      <c r="D561" s="98"/>
      <c r="E561" s="98"/>
      <c r="F561" s="98"/>
      <c r="G561" s="98"/>
      <c r="H561" s="98"/>
      <c r="I561" s="251"/>
      <c r="J561" s="98"/>
      <c r="K561" s="98"/>
      <c r="L561" s="98"/>
      <c r="M561" s="98"/>
      <c r="N561" s="98"/>
      <c r="O561" s="5"/>
      <c r="P561" s="5"/>
      <c r="Q561" s="5"/>
      <c r="R561" s="5"/>
      <c r="S561" s="5"/>
      <c r="T561" s="5"/>
    </row>
    <row r="562" spans="1:20" ht="12.75" customHeight="1">
      <c r="A562" s="98"/>
      <c r="B562" s="98"/>
      <c r="C562" s="252"/>
      <c r="D562" s="98"/>
      <c r="E562" s="98"/>
      <c r="F562" s="98"/>
      <c r="G562" s="98"/>
      <c r="H562" s="98"/>
      <c r="I562" s="251"/>
      <c r="J562" s="98"/>
      <c r="K562" s="98"/>
      <c r="L562" s="98"/>
      <c r="M562" s="98"/>
      <c r="N562" s="98"/>
      <c r="O562" s="5"/>
      <c r="P562" s="5"/>
      <c r="Q562" s="5"/>
      <c r="R562" s="5"/>
      <c r="S562" s="5"/>
      <c r="T562" s="5"/>
    </row>
    <row r="563" spans="1:20" ht="12.75" customHeight="1">
      <c r="A563" s="98"/>
      <c r="B563" s="98"/>
      <c r="C563" s="252"/>
      <c r="D563" s="98"/>
      <c r="E563" s="98"/>
      <c r="F563" s="98"/>
      <c r="G563" s="98"/>
      <c r="H563" s="98"/>
      <c r="I563" s="251"/>
      <c r="J563" s="98"/>
      <c r="K563" s="98"/>
      <c r="L563" s="98"/>
      <c r="M563" s="98"/>
      <c r="N563" s="98"/>
      <c r="O563" s="5"/>
      <c r="P563" s="5"/>
      <c r="Q563" s="5"/>
      <c r="R563" s="5"/>
      <c r="S563" s="5"/>
      <c r="T563" s="5"/>
    </row>
    <row r="564" spans="1:20" ht="12.75" customHeight="1">
      <c r="A564" s="98"/>
      <c r="B564" s="98"/>
      <c r="C564" s="252"/>
      <c r="D564" s="98"/>
      <c r="E564" s="98"/>
      <c r="F564" s="98"/>
      <c r="G564" s="98"/>
      <c r="H564" s="98"/>
      <c r="I564" s="251"/>
      <c r="J564" s="98"/>
      <c r="K564" s="98"/>
      <c r="L564" s="98"/>
      <c r="M564" s="98"/>
      <c r="N564" s="98"/>
      <c r="O564" s="5"/>
      <c r="P564" s="5"/>
      <c r="Q564" s="5"/>
      <c r="R564" s="5"/>
      <c r="S564" s="5"/>
      <c r="T564" s="5"/>
    </row>
    <row r="565" spans="1:20" ht="12.75" customHeight="1">
      <c r="A565" s="98"/>
      <c r="B565" s="98"/>
      <c r="C565" s="252"/>
      <c r="D565" s="98"/>
      <c r="E565" s="98"/>
      <c r="F565" s="98"/>
      <c r="G565" s="98"/>
      <c r="H565" s="98"/>
      <c r="I565" s="251"/>
      <c r="J565" s="98"/>
      <c r="K565" s="98"/>
      <c r="L565" s="98"/>
      <c r="M565" s="98"/>
      <c r="N565" s="98"/>
      <c r="O565" s="5"/>
      <c r="P565" s="5"/>
      <c r="Q565" s="5"/>
      <c r="R565" s="5"/>
      <c r="S565" s="5"/>
      <c r="T565" s="5"/>
    </row>
    <row r="566" spans="1:20" ht="12.75" customHeight="1">
      <c r="A566" s="98"/>
      <c r="B566" s="98"/>
      <c r="C566" s="252"/>
      <c r="D566" s="98"/>
      <c r="E566" s="98"/>
      <c r="F566" s="98"/>
      <c r="G566" s="98"/>
      <c r="H566" s="98"/>
      <c r="I566" s="251"/>
      <c r="J566" s="98"/>
      <c r="K566" s="98"/>
      <c r="L566" s="98"/>
      <c r="M566" s="98"/>
      <c r="N566" s="98"/>
      <c r="O566" s="5"/>
      <c r="P566" s="5"/>
      <c r="Q566" s="5"/>
      <c r="R566" s="5"/>
      <c r="S566" s="5"/>
      <c r="T566" s="5"/>
    </row>
    <row r="567" spans="1:20" ht="12.75" customHeight="1">
      <c r="A567" s="98"/>
      <c r="B567" s="98"/>
      <c r="C567" s="252"/>
      <c r="D567" s="98"/>
      <c r="E567" s="98"/>
      <c r="F567" s="98"/>
      <c r="G567" s="98"/>
      <c r="H567" s="98"/>
      <c r="I567" s="251"/>
      <c r="J567" s="98"/>
      <c r="K567" s="98"/>
      <c r="L567" s="98"/>
      <c r="M567" s="98"/>
      <c r="N567" s="98"/>
      <c r="O567" s="5"/>
      <c r="P567" s="5"/>
      <c r="Q567" s="5"/>
      <c r="R567" s="5"/>
      <c r="S567" s="5"/>
      <c r="T567" s="5"/>
    </row>
    <row r="568" spans="1:20" ht="12.75" customHeight="1">
      <c r="A568" s="98"/>
      <c r="B568" s="98"/>
      <c r="C568" s="252"/>
      <c r="D568" s="98"/>
      <c r="E568" s="98"/>
      <c r="F568" s="98"/>
      <c r="G568" s="98"/>
      <c r="H568" s="98"/>
      <c r="I568" s="251"/>
      <c r="J568" s="98"/>
      <c r="K568" s="98"/>
      <c r="L568" s="98"/>
      <c r="M568" s="98"/>
      <c r="N568" s="98"/>
      <c r="O568" s="5"/>
      <c r="P568" s="5"/>
      <c r="Q568" s="5"/>
      <c r="R568" s="5"/>
      <c r="S568" s="5"/>
      <c r="T568" s="5"/>
    </row>
    <row r="569" spans="1:20" ht="12.75" customHeight="1">
      <c r="A569" s="98"/>
      <c r="B569" s="98"/>
      <c r="C569" s="252"/>
      <c r="D569" s="98"/>
      <c r="E569" s="98"/>
      <c r="F569" s="98"/>
      <c r="G569" s="98"/>
      <c r="H569" s="98"/>
      <c r="I569" s="251"/>
      <c r="J569" s="98"/>
      <c r="K569" s="98"/>
      <c r="L569" s="98"/>
      <c r="M569" s="98"/>
      <c r="N569" s="98"/>
      <c r="O569" s="5"/>
      <c r="P569" s="5"/>
      <c r="Q569" s="5"/>
      <c r="R569" s="5"/>
      <c r="S569" s="5"/>
      <c r="T569" s="5"/>
    </row>
    <row r="570" spans="1:20" ht="12.75" customHeight="1">
      <c r="A570" s="98"/>
      <c r="B570" s="98"/>
      <c r="C570" s="252"/>
      <c r="D570" s="98"/>
      <c r="E570" s="98"/>
      <c r="F570" s="98"/>
      <c r="G570" s="98"/>
      <c r="H570" s="98"/>
      <c r="I570" s="251"/>
      <c r="J570" s="98"/>
      <c r="K570" s="98"/>
      <c r="L570" s="98"/>
      <c r="M570" s="98"/>
      <c r="N570" s="98"/>
      <c r="O570" s="5"/>
      <c r="P570" s="5"/>
      <c r="Q570" s="5"/>
      <c r="R570" s="5"/>
      <c r="S570" s="5"/>
      <c r="T570" s="5"/>
    </row>
    <row r="571" spans="1:20" ht="12.75" customHeight="1">
      <c r="A571" s="98"/>
      <c r="B571" s="98"/>
      <c r="C571" s="252"/>
      <c r="D571" s="98"/>
      <c r="E571" s="98"/>
      <c r="F571" s="98"/>
      <c r="G571" s="98"/>
      <c r="H571" s="98"/>
      <c r="I571" s="251"/>
      <c r="J571" s="98"/>
      <c r="K571" s="98"/>
      <c r="L571" s="98"/>
      <c r="M571" s="98"/>
      <c r="N571" s="98"/>
      <c r="O571" s="5"/>
      <c r="P571" s="5"/>
      <c r="Q571" s="5"/>
      <c r="R571" s="5"/>
      <c r="S571" s="5"/>
      <c r="T571" s="5"/>
    </row>
    <row r="572" spans="1:20" ht="12.75" customHeight="1">
      <c r="A572" s="98"/>
      <c r="B572" s="98"/>
      <c r="C572" s="252"/>
      <c r="D572" s="98"/>
      <c r="E572" s="98"/>
      <c r="F572" s="98"/>
      <c r="G572" s="98"/>
      <c r="H572" s="98"/>
      <c r="I572" s="251"/>
      <c r="J572" s="98"/>
      <c r="K572" s="98"/>
      <c r="L572" s="98"/>
      <c r="M572" s="98"/>
      <c r="N572" s="98"/>
      <c r="O572" s="5"/>
      <c r="P572" s="5"/>
      <c r="Q572" s="5"/>
      <c r="R572" s="5"/>
      <c r="S572" s="5"/>
      <c r="T572" s="5"/>
    </row>
    <row r="573" spans="1:20" ht="12.75" customHeight="1">
      <c r="A573" s="98"/>
      <c r="B573" s="98"/>
      <c r="C573" s="252"/>
      <c r="D573" s="98"/>
      <c r="E573" s="98"/>
      <c r="F573" s="98"/>
      <c r="G573" s="98"/>
      <c r="H573" s="98"/>
      <c r="I573" s="251"/>
      <c r="J573" s="98"/>
      <c r="K573" s="98"/>
      <c r="L573" s="98"/>
      <c r="M573" s="98"/>
      <c r="N573" s="98"/>
      <c r="O573" s="5"/>
      <c r="P573" s="5"/>
      <c r="Q573" s="5"/>
      <c r="R573" s="5"/>
      <c r="S573" s="5"/>
      <c r="T573" s="5"/>
    </row>
    <row r="574" spans="1:20" ht="12.75" customHeight="1">
      <c r="A574" s="98"/>
      <c r="B574" s="98"/>
      <c r="C574" s="252"/>
      <c r="D574" s="98"/>
      <c r="E574" s="98"/>
      <c r="F574" s="98"/>
      <c r="G574" s="98"/>
      <c r="H574" s="98"/>
      <c r="I574" s="251"/>
      <c r="J574" s="98"/>
      <c r="K574" s="98"/>
      <c r="L574" s="98"/>
      <c r="M574" s="98"/>
      <c r="N574" s="98"/>
      <c r="O574" s="5"/>
      <c r="P574" s="5"/>
      <c r="Q574" s="5"/>
      <c r="R574" s="5"/>
      <c r="S574" s="5"/>
      <c r="T574" s="5"/>
    </row>
    <row r="575" spans="1:20" ht="12.75" customHeight="1">
      <c r="A575" s="98"/>
      <c r="B575" s="98"/>
      <c r="C575" s="252"/>
      <c r="D575" s="98"/>
      <c r="E575" s="98"/>
      <c r="F575" s="98"/>
      <c r="G575" s="98"/>
      <c r="H575" s="98"/>
      <c r="I575" s="251"/>
      <c r="J575" s="98"/>
      <c r="K575" s="98"/>
      <c r="L575" s="98"/>
      <c r="M575" s="98"/>
      <c r="N575" s="98"/>
      <c r="O575" s="5"/>
      <c r="P575" s="5"/>
      <c r="Q575" s="5"/>
      <c r="R575" s="5"/>
      <c r="S575" s="5"/>
      <c r="T575" s="5"/>
    </row>
    <row r="576" spans="1:20" ht="12.75" customHeight="1">
      <c r="A576" s="98"/>
      <c r="B576" s="98"/>
      <c r="C576" s="252"/>
      <c r="D576" s="98"/>
      <c r="E576" s="98"/>
      <c r="F576" s="98"/>
      <c r="G576" s="98"/>
      <c r="H576" s="98"/>
      <c r="I576" s="251"/>
      <c r="J576" s="98"/>
      <c r="K576" s="98"/>
      <c r="L576" s="98"/>
      <c r="M576" s="98"/>
      <c r="N576" s="98"/>
      <c r="O576" s="5"/>
      <c r="P576" s="5"/>
      <c r="Q576" s="5"/>
      <c r="R576" s="5"/>
      <c r="S576" s="5"/>
      <c r="T576" s="5"/>
    </row>
    <row r="577" spans="1:20" ht="12.75" customHeight="1">
      <c r="A577" s="98"/>
      <c r="B577" s="98"/>
      <c r="C577" s="252"/>
      <c r="D577" s="98"/>
      <c r="E577" s="98"/>
      <c r="F577" s="98"/>
      <c r="G577" s="98"/>
      <c r="H577" s="98"/>
      <c r="I577" s="251"/>
      <c r="J577" s="98"/>
      <c r="K577" s="98"/>
      <c r="L577" s="98"/>
      <c r="M577" s="98"/>
      <c r="N577" s="98"/>
      <c r="O577" s="5"/>
      <c r="P577" s="5"/>
      <c r="Q577" s="5"/>
      <c r="R577" s="5"/>
      <c r="S577" s="5"/>
      <c r="T577" s="5"/>
    </row>
    <row r="578" spans="1:20" ht="12.75" customHeight="1">
      <c r="A578" s="98"/>
      <c r="B578" s="98"/>
      <c r="C578" s="252"/>
      <c r="D578" s="98"/>
      <c r="E578" s="98"/>
      <c r="F578" s="98"/>
      <c r="G578" s="98"/>
      <c r="H578" s="98"/>
      <c r="I578" s="251"/>
      <c r="J578" s="98"/>
      <c r="K578" s="98"/>
      <c r="L578" s="98"/>
      <c r="M578" s="98"/>
      <c r="N578" s="98"/>
      <c r="O578" s="5"/>
      <c r="P578" s="5"/>
      <c r="Q578" s="5"/>
      <c r="R578" s="5"/>
      <c r="S578" s="5"/>
      <c r="T578" s="5"/>
    </row>
    <row r="579" spans="1:20" ht="12.75" customHeight="1">
      <c r="A579" s="98"/>
      <c r="B579" s="98"/>
      <c r="C579" s="252"/>
      <c r="D579" s="98"/>
      <c r="E579" s="98"/>
      <c r="F579" s="98"/>
      <c r="G579" s="98"/>
      <c r="H579" s="98"/>
      <c r="I579" s="251"/>
      <c r="J579" s="98"/>
      <c r="K579" s="98"/>
      <c r="L579" s="98"/>
      <c r="M579" s="98"/>
      <c r="N579" s="98"/>
      <c r="O579" s="5"/>
      <c r="P579" s="5"/>
      <c r="Q579" s="5"/>
      <c r="R579" s="5"/>
      <c r="S579" s="5"/>
      <c r="T579" s="5"/>
    </row>
    <row r="580" spans="1:20" ht="12.75" customHeight="1">
      <c r="A580" s="98"/>
      <c r="B580" s="98"/>
      <c r="C580" s="252"/>
      <c r="D580" s="98"/>
      <c r="E580" s="98"/>
      <c r="F580" s="98"/>
      <c r="G580" s="98"/>
      <c r="H580" s="98"/>
      <c r="I580" s="251"/>
      <c r="J580" s="98"/>
      <c r="K580" s="98"/>
      <c r="L580" s="98"/>
      <c r="M580" s="98"/>
      <c r="N580" s="98"/>
      <c r="O580" s="5"/>
      <c r="P580" s="5"/>
      <c r="Q580" s="5"/>
      <c r="R580" s="5"/>
      <c r="S580" s="5"/>
      <c r="T580" s="5"/>
    </row>
    <row r="581" spans="1:20" ht="12.75" customHeight="1">
      <c r="A581" s="98"/>
      <c r="B581" s="98"/>
      <c r="C581" s="252"/>
      <c r="D581" s="98"/>
      <c r="E581" s="98"/>
      <c r="F581" s="98"/>
      <c r="G581" s="98"/>
      <c r="H581" s="98"/>
      <c r="I581" s="251"/>
      <c r="J581" s="98"/>
      <c r="K581" s="98"/>
      <c r="L581" s="98"/>
      <c r="M581" s="98"/>
      <c r="N581" s="98"/>
      <c r="O581" s="5"/>
      <c r="P581" s="5"/>
      <c r="Q581" s="5"/>
      <c r="R581" s="5"/>
      <c r="S581" s="5"/>
      <c r="T581" s="5"/>
    </row>
    <row r="582" spans="1:20" ht="12.75" customHeight="1">
      <c r="A582" s="98"/>
      <c r="B582" s="98"/>
      <c r="C582" s="252"/>
      <c r="D582" s="98"/>
      <c r="E582" s="98"/>
      <c r="F582" s="98"/>
      <c r="G582" s="98"/>
      <c r="H582" s="98"/>
      <c r="I582" s="251"/>
      <c r="J582" s="98"/>
      <c r="K582" s="98"/>
      <c r="L582" s="98"/>
      <c r="M582" s="98"/>
      <c r="N582" s="98"/>
      <c r="O582" s="5"/>
      <c r="P582" s="5"/>
      <c r="Q582" s="5"/>
      <c r="R582" s="5"/>
      <c r="S582" s="5"/>
      <c r="T582" s="5"/>
    </row>
    <row r="583" spans="1:20" ht="12.75" customHeight="1">
      <c r="A583" s="98"/>
      <c r="B583" s="98"/>
      <c r="C583" s="252"/>
      <c r="D583" s="98"/>
      <c r="E583" s="98"/>
      <c r="F583" s="98"/>
      <c r="G583" s="98"/>
      <c r="H583" s="98"/>
      <c r="I583" s="251"/>
      <c r="J583" s="98"/>
      <c r="K583" s="98"/>
      <c r="L583" s="98"/>
      <c r="M583" s="98"/>
      <c r="N583" s="98"/>
      <c r="O583" s="5"/>
      <c r="P583" s="5"/>
      <c r="Q583" s="5"/>
      <c r="R583" s="5"/>
      <c r="S583" s="5"/>
      <c r="T583" s="5"/>
    </row>
    <row r="584" spans="1:20" ht="12.75" customHeight="1">
      <c r="A584" s="98"/>
      <c r="B584" s="98"/>
      <c r="C584" s="252"/>
      <c r="D584" s="98"/>
      <c r="E584" s="98"/>
      <c r="F584" s="98"/>
      <c r="G584" s="98"/>
      <c r="H584" s="98"/>
      <c r="I584" s="251"/>
      <c r="J584" s="98"/>
      <c r="K584" s="98"/>
      <c r="L584" s="98"/>
      <c r="M584" s="98"/>
      <c r="N584" s="98"/>
      <c r="O584" s="5"/>
      <c r="P584" s="5"/>
      <c r="Q584" s="5"/>
      <c r="R584" s="5"/>
      <c r="S584" s="5"/>
      <c r="T584" s="5"/>
    </row>
    <row r="585" spans="1:20" ht="12.75" customHeight="1">
      <c r="A585" s="98"/>
      <c r="B585" s="98"/>
      <c r="C585" s="252"/>
      <c r="D585" s="98"/>
      <c r="E585" s="98"/>
      <c r="F585" s="98"/>
      <c r="G585" s="98"/>
      <c r="H585" s="98"/>
      <c r="I585" s="251"/>
      <c r="J585" s="98"/>
      <c r="K585" s="98"/>
      <c r="L585" s="98"/>
      <c r="M585" s="98"/>
      <c r="N585" s="98"/>
      <c r="O585" s="5"/>
      <c r="P585" s="5"/>
      <c r="Q585" s="5"/>
      <c r="R585" s="5"/>
      <c r="S585" s="5"/>
      <c r="T585" s="5"/>
    </row>
    <row r="586" spans="1:20" ht="12.75" customHeight="1">
      <c r="A586" s="98"/>
      <c r="B586" s="98"/>
      <c r="C586" s="252"/>
      <c r="D586" s="98"/>
      <c r="E586" s="98"/>
      <c r="F586" s="98"/>
      <c r="G586" s="98"/>
      <c r="H586" s="98"/>
      <c r="I586" s="251"/>
      <c r="J586" s="98"/>
      <c r="K586" s="98"/>
      <c r="L586" s="98"/>
      <c r="M586" s="98"/>
      <c r="N586" s="98"/>
      <c r="O586" s="5"/>
      <c r="P586" s="5"/>
      <c r="Q586" s="5"/>
      <c r="R586" s="5"/>
      <c r="S586" s="5"/>
      <c r="T586" s="5"/>
    </row>
    <row r="587" spans="1:20" ht="12.75" customHeight="1">
      <c r="A587" s="98"/>
      <c r="B587" s="98"/>
      <c r="C587" s="252"/>
      <c r="D587" s="98"/>
      <c r="E587" s="98"/>
      <c r="F587" s="98"/>
      <c r="G587" s="98"/>
      <c r="H587" s="98"/>
      <c r="I587" s="251"/>
      <c r="J587" s="98"/>
      <c r="K587" s="98"/>
      <c r="L587" s="98"/>
      <c r="M587" s="98"/>
      <c r="N587" s="98"/>
      <c r="O587" s="5"/>
      <c r="P587" s="5"/>
      <c r="Q587" s="5"/>
      <c r="R587" s="5"/>
      <c r="S587" s="5"/>
      <c r="T587" s="5"/>
    </row>
    <row r="588" spans="1:20" ht="12.75" customHeight="1">
      <c r="A588" s="98"/>
      <c r="B588" s="98"/>
      <c r="C588" s="252"/>
      <c r="D588" s="98"/>
      <c r="E588" s="98"/>
      <c r="F588" s="98"/>
      <c r="G588" s="98"/>
      <c r="H588" s="98"/>
      <c r="I588" s="251"/>
      <c r="J588" s="98"/>
      <c r="K588" s="98"/>
      <c r="L588" s="98"/>
      <c r="M588" s="98"/>
      <c r="N588" s="98"/>
      <c r="O588" s="5"/>
      <c r="P588" s="5"/>
      <c r="Q588" s="5"/>
      <c r="R588" s="5"/>
      <c r="S588" s="5"/>
      <c r="T588" s="5"/>
    </row>
    <row r="589" spans="1:20" ht="12.75" customHeight="1">
      <c r="A589" s="98"/>
      <c r="B589" s="98"/>
      <c r="C589" s="252"/>
      <c r="D589" s="98"/>
      <c r="E589" s="98"/>
      <c r="F589" s="98"/>
      <c r="G589" s="98"/>
      <c r="H589" s="98"/>
      <c r="I589" s="251"/>
      <c r="J589" s="98"/>
      <c r="K589" s="98"/>
      <c r="L589" s="98"/>
      <c r="M589" s="98"/>
      <c r="N589" s="98"/>
      <c r="O589" s="5"/>
      <c r="P589" s="5"/>
      <c r="Q589" s="5"/>
      <c r="R589" s="5"/>
      <c r="S589" s="5"/>
      <c r="T589" s="5"/>
    </row>
    <row r="590" spans="1:20" ht="12.75" customHeight="1">
      <c r="A590" s="98"/>
      <c r="B590" s="98"/>
      <c r="C590" s="252"/>
      <c r="D590" s="98"/>
      <c r="E590" s="98"/>
      <c r="F590" s="98"/>
      <c r="G590" s="98"/>
      <c r="H590" s="98"/>
      <c r="I590" s="251"/>
      <c r="J590" s="98"/>
      <c r="K590" s="98"/>
      <c r="L590" s="98"/>
      <c r="M590" s="98"/>
      <c r="N590" s="98"/>
      <c r="O590" s="5"/>
      <c r="P590" s="5"/>
      <c r="Q590" s="5"/>
      <c r="R590" s="5"/>
      <c r="S590" s="5"/>
      <c r="T590" s="5"/>
    </row>
    <row r="591" spans="1:20" ht="12.75" customHeight="1">
      <c r="A591" s="98"/>
      <c r="B591" s="98"/>
      <c r="C591" s="252"/>
      <c r="D591" s="98"/>
      <c r="E591" s="98"/>
      <c r="F591" s="98"/>
      <c r="G591" s="98"/>
      <c r="H591" s="98"/>
      <c r="I591" s="251"/>
      <c r="J591" s="98"/>
      <c r="K591" s="98"/>
      <c r="L591" s="98"/>
      <c r="M591" s="98"/>
      <c r="N591" s="98"/>
      <c r="O591" s="5"/>
      <c r="P591" s="5"/>
      <c r="Q591" s="5"/>
      <c r="R591" s="5"/>
      <c r="S591" s="5"/>
      <c r="T591" s="5"/>
    </row>
    <row r="592" spans="1:20" ht="12.75" customHeight="1">
      <c r="A592" s="98"/>
      <c r="B592" s="98"/>
      <c r="C592" s="252"/>
      <c r="D592" s="98"/>
      <c r="E592" s="98"/>
      <c r="F592" s="98"/>
      <c r="G592" s="98"/>
      <c r="H592" s="98"/>
      <c r="I592" s="251"/>
      <c r="J592" s="98"/>
      <c r="K592" s="98"/>
      <c r="L592" s="98"/>
      <c r="M592" s="98"/>
      <c r="N592" s="98"/>
      <c r="O592" s="5"/>
      <c r="P592" s="5"/>
      <c r="Q592" s="5"/>
      <c r="R592" s="5"/>
      <c r="S592" s="5"/>
      <c r="T592" s="5"/>
    </row>
    <row r="593" spans="1:20" ht="12.75" customHeight="1">
      <c r="A593" s="98"/>
      <c r="B593" s="98"/>
      <c r="C593" s="252"/>
      <c r="D593" s="98"/>
      <c r="E593" s="98"/>
      <c r="F593" s="98"/>
      <c r="G593" s="98"/>
      <c r="H593" s="98"/>
      <c r="I593" s="251"/>
      <c r="J593" s="98"/>
      <c r="K593" s="98"/>
      <c r="L593" s="98"/>
      <c r="M593" s="98"/>
      <c r="N593" s="98"/>
      <c r="O593" s="5"/>
      <c r="P593" s="5"/>
      <c r="Q593" s="5"/>
      <c r="R593" s="5"/>
      <c r="S593" s="5"/>
      <c r="T593" s="5"/>
    </row>
    <row r="594" spans="1:20" ht="12.75" customHeight="1">
      <c r="A594" s="98"/>
      <c r="B594" s="98"/>
      <c r="C594" s="252"/>
      <c r="D594" s="98"/>
      <c r="E594" s="98"/>
      <c r="F594" s="98"/>
      <c r="G594" s="98"/>
      <c r="H594" s="98"/>
      <c r="I594" s="251"/>
      <c r="J594" s="98"/>
      <c r="K594" s="98"/>
      <c r="L594" s="98"/>
      <c r="M594" s="98"/>
      <c r="N594" s="98"/>
      <c r="O594" s="5"/>
      <c r="P594" s="5"/>
      <c r="Q594" s="5"/>
      <c r="R594" s="5"/>
      <c r="S594" s="5"/>
      <c r="T594" s="5"/>
    </row>
    <row r="595" spans="1:20" ht="12.75" customHeight="1">
      <c r="A595" s="98"/>
      <c r="B595" s="98"/>
      <c r="C595" s="252"/>
      <c r="D595" s="98"/>
      <c r="E595" s="98"/>
      <c r="F595" s="98"/>
      <c r="G595" s="98"/>
      <c r="H595" s="98"/>
      <c r="I595" s="251"/>
      <c r="J595" s="98"/>
      <c r="K595" s="98"/>
      <c r="L595" s="98"/>
      <c r="M595" s="98"/>
      <c r="N595" s="98"/>
      <c r="O595" s="5"/>
      <c r="P595" s="5"/>
      <c r="Q595" s="5"/>
      <c r="R595" s="5"/>
      <c r="S595" s="5"/>
      <c r="T595" s="5"/>
    </row>
    <row r="596" spans="1:20" ht="12.75" customHeight="1">
      <c r="A596" s="98"/>
      <c r="B596" s="98"/>
      <c r="C596" s="252"/>
      <c r="D596" s="98"/>
      <c r="E596" s="98"/>
      <c r="F596" s="98"/>
      <c r="G596" s="98"/>
      <c r="H596" s="98"/>
      <c r="I596" s="251"/>
      <c r="J596" s="98"/>
      <c r="K596" s="98"/>
      <c r="L596" s="98"/>
      <c r="M596" s="98"/>
      <c r="N596" s="98"/>
      <c r="O596" s="5"/>
      <c r="P596" s="5"/>
      <c r="Q596" s="5"/>
      <c r="R596" s="5"/>
      <c r="S596" s="5"/>
      <c r="T596" s="5"/>
    </row>
    <row r="597" spans="1:20" ht="12.75" customHeight="1">
      <c r="A597" s="98"/>
      <c r="B597" s="98"/>
      <c r="C597" s="252"/>
      <c r="D597" s="98"/>
      <c r="E597" s="98"/>
      <c r="F597" s="98"/>
      <c r="G597" s="98"/>
      <c r="H597" s="98"/>
      <c r="I597" s="251"/>
      <c r="J597" s="98"/>
      <c r="K597" s="98"/>
      <c r="L597" s="98"/>
      <c r="M597" s="98"/>
      <c r="N597" s="98"/>
      <c r="O597" s="5"/>
      <c r="P597" s="5"/>
      <c r="Q597" s="5"/>
      <c r="R597" s="5"/>
      <c r="S597" s="5"/>
      <c r="T597" s="5"/>
    </row>
    <row r="598" spans="1:20" ht="12.75" customHeight="1">
      <c r="A598" s="98"/>
      <c r="B598" s="98"/>
      <c r="C598" s="252"/>
      <c r="D598" s="98"/>
      <c r="E598" s="98"/>
      <c r="F598" s="98"/>
      <c r="G598" s="98"/>
      <c r="H598" s="98"/>
      <c r="I598" s="251"/>
      <c r="J598" s="98"/>
      <c r="K598" s="98"/>
      <c r="L598" s="98"/>
      <c r="M598" s="98"/>
      <c r="N598" s="98"/>
      <c r="O598" s="5"/>
      <c r="P598" s="5"/>
      <c r="Q598" s="5"/>
      <c r="R598" s="5"/>
      <c r="S598" s="5"/>
      <c r="T598" s="5"/>
    </row>
    <row r="599" spans="1:20" ht="12.75" customHeight="1">
      <c r="A599" s="98"/>
      <c r="B599" s="98"/>
      <c r="C599" s="252"/>
      <c r="D599" s="98"/>
      <c r="E599" s="98"/>
      <c r="F599" s="98"/>
      <c r="G599" s="98"/>
      <c r="H599" s="98"/>
      <c r="I599" s="251"/>
      <c r="J599" s="98"/>
      <c r="K599" s="98"/>
      <c r="L599" s="98"/>
      <c r="M599" s="98"/>
      <c r="N599" s="98"/>
      <c r="O599" s="5"/>
      <c r="P599" s="5"/>
      <c r="Q599" s="5"/>
      <c r="R599" s="5"/>
      <c r="S599" s="5"/>
      <c r="T599" s="5"/>
    </row>
    <row r="600" spans="1:20" ht="12.75" customHeight="1">
      <c r="A600" s="98"/>
      <c r="B600" s="98"/>
      <c r="C600" s="252"/>
      <c r="D600" s="98"/>
      <c r="E600" s="98"/>
      <c r="F600" s="98"/>
      <c r="G600" s="98"/>
      <c r="H600" s="98"/>
      <c r="I600" s="251"/>
      <c r="J600" s="98"/>
      <c r="K600" s="98"/>
      <c r="L600" s="98"/>
      <c r="M600" s="98"/>
      <c r="N600" s="98"/>
      <c r="O600" s="5"/>
      <c r="P600" s="5"/>
      <c r="Q600" s="5"/>
      <c r="R600" s="5"/>
      <c r="S600" s="5"/>
      <c r="T600" s="5"/>
    </row>
    <row r="601" spans="1:20" ht="12.75" customHeight="1">
      <c r="A601" s="98"/>
      <c r="B601" s="98"/>
      <c r="C601" s="252"/>
      <c r="D601" s="98"/>
      <c r="E601" s="98"/>
      <c r="F601" s="98"/>
      <c r="G601" s="98"/>
      <c r="H601" s="98"/>
      <c r="I601" s="251"/>
      <c r="J601" s="98"/>
      <c r="K601" s="98"/>
      <c r="L601" s="98"/>
      <c r="M601" s="98"/>
      <c r="N601" s="98"/>
      <c r="O601" s="5"/>
      <c r="P601" s="5"/>
      <c r="Q601" s="5"/>
      <c r="R601" s="5"/>
      <c r="S601" s="5"/>
      <c r="T601" s="5"/>
    </row>
    <row r="602" spans="1:20" ht="12.75" customHeight="1">
      <c r="A602" s="98"/>
      <c r="B602" s="98"/>
      <c r="C602" s="252"/>
      <c r="D602" s="98"/>
      <c r="E602" s="98"/>
      <c r="F602" s="98"/>
      <c r="G602" s="98"/>
      <c r="H602" s="98"/>
      <c r="I602" s="251"/>
      <c r="J602" s="98"/>
      <c r="K602" s="98"/>
      <c r="L602" s="98"/>
      <c r="M602" s="98"/>
      <c r="N602" s="98"/>
      <c r="O602" s="5"/>
      <c r="P602" s="5"/>
      <c r="Q602" s="5"/>
      <c r="R602" s="5"/>
      <c r="S602" s="5"/>
      <c r="T602" s="5"/>
    </row>
    <row r="603" spans="1:20" ht="12.75" customHeight="1">
      <c r="A603" s="98"/>
      <c r="B603" s="98"/>
      <c r="C603" s="252"/>
      <c r="D603" s="98"/>
      <c r="E603" s="98"/>
      <c r="F603" s="98"/>
      <c r="G603" s="98"/>
      <c r="H603" s="98"/>
      <c r="I603" s="251"/>
      <c r="J603" s="98"/>
      <c r="K603" s="98"/>
      <c r="L603" s="98"/>
      <c r="M603" s="98"/>
      <c r="N603" s="98"/>
      <c r="O603" s="5"/>
      <c r="P603" s="5"/>
      <c r="Q603" s="5"/>
      <c r="R603" s="5"/>
      <c r="S603" s="5"/>
      <c r="T603" s="5"/>
    </row>
    <row r="604" spans="1:20" ht="12.75" customHeight="1">
      <c r="A604" s="98"/>
      <c r="B604" s="98"/>
      <c r="C604" s="252"/>
      <c r="D604" s="98"/>
      <c r="E604" s="98"/>
      <c r="F604" s="98"/>
      <c r="G604" s="98"/>
      <c r="H604" s="98"/>
      <c r="I604" s="251"/>
      <c r="J604" s="98"/>
      <c r="K604" s="98"/>
      <c r="L604" s="98"/>
      <c r="M604" s="98"/>
      <c r="N604" s="98"/>
      <c r="O604" s="5"/>
      <c r="P604" s="5"/>
      <c r="Q604" s="5"/>
      <c r="R604" s="5"/>
      <c r="S604" s="5"/>
      <c r="T604" s="5"/>
    </row>
    <row r="605" spans="1:20" ht="12.75" customHeight="1">
      <c r="A605" s="98"/>
      <c r="B605" s="98"/>
      <c r="C605" s="252"/>
      <c r="D605" s="98"/>
      <c r="E605" s="98"/>
      <c r="F605" s="98"/>
      <c r="G605" s="98"/>
      <c r="H605" s="98"/>
      <c r="I605" s="251"/>
      <c r="J605" s="98"/>
      <c r="K605" s="98"/>
      <c r="L605" s="98"/>
      <c r="M605" s="98"/>
      <c r="N605" s="98"/>
      <c r="O605" s="5"/>
      <c r="P605" s="5"/>
      <c r="Q605" s="5"/>
      <c r="R605" s="5"/>
      <c r="S605" s="5"/>
      <c r="T605" s="5"/>
    </row>
    <row r="606" spans="1:20" ht="12.75" customHeight="1">
      <c r="A606" s="98"/>
      <c r="B606" s="98"/>
      <c r="C606" s="252"/>
      <c r="D606" s="98"/>
      <c r="E606" s="98"/>
      <c r="F606" s="98"/>
      <c r="G606" s="98"/>
      <c r="H606" s="98"/>
      <c r="I606" s="251"/>
      <c r="J606" s="98"/>
      <c r="K606" s="98"/>
      <c r="L606" s="98"/>
      <c r="M606" s="98"/>
      <c r="N606" s="98"/>
      <c r="O606" s="5"/>
      <c r="P606" s="5"/>
      <c r="Q606" s="5"/>
      <c r="R606" s="5"/>
      <c r="S606" s="5"/>
      <c r="T606" s="5"/>
    </row>
    <row r="607" spans="1:20" ht="12.75" customHeight="1">
      <c r="A607" s="98"/>
      <c r="B607" s="98"/>
      <c r="C607" s="252"/>
      <c r="D607" s="98"/>
      <c r="E607" s="98"/>
      <c r="F607" s="98"/>
      <c r="G607" s="98"/>
      <c r="H607" s="98"/>
      <c r="I607" s="251"/>
      <c r="J607" s="98"/>
      <c r="K607" s="98"/>
      <c r="L607" s="98"/>
      <c r="M607" s="98"/>
      <c r="N607" s="98"/>
      <c r="O607" s="5"/>
      <c r="P607" s="5"/>
      <c r="Q607" s="5"/>
      <c r="R607" s="5"/>
      <c r="S607" s="5"/>
      <c r="T607" s="5"/>
    </row>
    <row r="608" spans="1:20" ht="12.75" customHeight="1">
      <c r="A608" s="98"/>
      <c r="B608" s="98"/>
      <c r="C608" s="252"/>
      <c r="D608" s="98"/>
      <c r="E608" s="98"/>
      <c r="F608" s="98"/>
      <c r="G608" s="98"/>
      <c r="H608" s="98"/>
      <c r="I608" s="251"/>
      <c r="J608" s="98"/>
      <c r="K608" s="98"/>
      <c r="L608" s="98"/>
      <c r="M608" s="98"/>
      <c r="N608" s="98"/>
      <c r="O608" s="5"/>
      <c r="P608" s="5"/>
      <c r="Q608" s="5"/>
      <c r="R608" s="5"/>
      <c r="S608" s="5"/>
      <c r="T608" s="5"/>
    </row>
    <row r="609" spans="1:20" ht="12.75" customHeight="1">
      <c r="A609" s="98"/>
      <c r="B609" s="98"/>
      <c r="C609" s="252"/>
      <c r="D609" s="98"/>
      <c r="E609" s="98"/>
      <c r="F609" s="98"/>
      <c r="G609" s="98"/>
      <c r="H609" s="98"/>
      <c r="I609" s="251"/>
      <c r="J609" s="98"/>
      <c r="K609" s="98"/>
      <c r="L609" s="98"/>
      <c r="M609" s="98"/>
      <c r="N609" s="98"/>
      <c r="O609" s="5"/>
      <c r="P609" s="5"/>
      <c r="Q609" s="5"/>
      <c r="R609" s="5"/>
      <c r="S609" s="5"/>
      <c r="T609" s="5"/>
    </row>
    <row r="610" spans="1:20" ht="12.75" customHeight="1">
      <c r="A610" s="98"/>
      <c r="B610" s="98"/>
      <c r="C610" s="252"/>
      <c r="D610" s="98"/>
      <c r="E610" s="98"/>
      <c r="F610" s="98"/>
      <c r="G610" s="98"/>
      <c r="H610" s="98"/>
      <c r="I610" s="251"/>
      <c r="J610" s="98"/>
      <c r="K610" s="98"/>
      <c r="L610" s="98"/>
      <c r="M610" s="98"/>
      <c r="N610" s="98"/>
      <c r="O610" s="5"/>
      <c r="P610" s="5"/>
      <c r="Q610" s="5"/>
      <c r="R610" s="5"/>
      <c r="S610" s="5"/>
      <c r="T610" s="5"/>
    </row>
    <row r="611" spans="1:20" ht="12.75" customHeight="1">
      <c r="A611" s="98"/>
      <c r="B611" s="98"/>
      <c r="C611" s="252"/>
      <c r="D611" s="98"/>
      <c r="E611" s="98"/>
      <c r="F611" s="98"/>
      <c r="G611" s="98"/>
      <c r="H611" s="98"/>
      <c r="I611" s="251"/>
      <c r="J611" s="98"/>
      <c r="K611" s="98"/>
      <c r="L611" s="98"/>
      <c r="M611" s="98"/>
      <c r="N611" s="98"/>
      <c r="O611" s="5"/>
      <c r="P611" s="5"/>
      <c r="Q611" s="5"/>
      <c r="R611" s="5"/>
      <c r="S611" s="5"/>
      <c r="T611" s="5"/>
    </row>
    <row r="612" spans="1:20" ht="12.75" customHeight="1">
      <c r="A612" s="98"/>
      <c r="B612" s="98"/>
      <c r="C612" s="252"/>
      <c r="D612" s="98"/>
      <c r="E612" s="98"/>
      <c r="F612" s="98"/>
      <c r="G612" s="98"/>
      <c r="H612" s="98"/>
      <c r="I612" s="251"/>
      <c r="J612" s="98"/>
      <c r="K612" s="98"/>
      <c r="L612" s="98"/>
      <c r="M612" s="98"/>
      <c r="N612" s="98"/>
      <c r="O612" s="5"/>
      <c r="P612" s="5"/>
      <c r="Q612" s="5"/>
      <c r="R612" s="5"/>
      <c r="S612" s="5"/>
      <c r="T612" s="5"/>
    </row>
    <row r="613" spans="1:20" ht="12.75" customHeight="1">
      <c r="A613" s="98"/>
      <c r="B613" s="98"/>
      <c r="C613" s="252"/>
      <c r="D613" s="98"/>
      <c r="E613" s="98"/>
      <c r="F613" s="98"/>
      <c r="G613" s="98"/>
      <c r="H613" s="98"/>
      <c r="I613" s="251"/>
      <c r="J613" s="98"/>
      <c r="K613" s="98"/>
      <c r="L613" s="98"/>
      <c r="M613" s="98"/>
      <c r="N613" s="98"/>
      <c r="O613" s="5"/>
      <c r="P613" s="5"/>
      <c r="Q613" s="5"/>
      <c r="R613" s="5"/>
      <c r="S613" s="5"/>
      <c r="T613" s="5"/>
    </row>
    <row r="614" spans="1:20" ht="12.75" customHeight="1">
      <c r="A614" s="98"/>
      <c r="B614" s="98"/>
      <c r="C614" s="252"/>
      <c r="D614" s="98"/>
      <c r="E614" s="98"/>
      <c r="F614" s="98"/>
      <c r="G614" s="98"/>
      <c r="H614" s="98"/>
      <c r="I614" s="251"/>
      <c r="J614" s="98"/>
      <c r="K614" s="98"/>
      <c r="L614" s="98"/>
      <c r="M614" s="98"/>
      <c r="N614" s="98"/>
      <c r="O614" s="5"/>
      <c r="P614" s="5"/>
      <c r="Q614" s="5"/>
      <c r="R614" s="5"/>
      <c r="S614" s="5"/>
      <c r="T614" s="5"/>
    </row>
    <row r="615" spans="1:20" ht="12.75" customHeight="1">
      <c r="A615" s="98"/>
      <c r="B615" s="98"/>
      <c r="C615" s="252"/>
      <c r="D615" s="98"/>
      <c r="E615" s="98"/>
      <c r="F615" s="98"/>
      <c r="G615" s="98"/>
      <c r="H615" s="98"/>
      <c r="I615" s="251"/>
      <c r="J615" s="98"/>
      <c r="K615" s="98"/>
      <c r="L615" s="98"/>
      <c r="M615" s="98"/>
      <c r="N615" s="98"/>
      <c r="O615" s="5"/>
      <c r="P615" s="5"/>
      <c r="Q615" s="5"/>
      <c r="R615" s="5"/>
      <c r="S615" s="5"/>
      <c r="T615" s="5"/>
    </row>
    <row r="616" spans="1:20" ht="12.75" customHeight="1">
      <c r="A616" s="98"/>
      <c r="B616" s="98"/>
      <c r="C616" s="252"/>
      <c r="D616" s="98"/>
      <c r="E616" s="98"/>
      <c r="F616" s="98"/>
      <c r="G616" s="98"/>
      <c r="H616" s="98"/>
      <c r="I616" s="251"/>
      <c r="J616" s="98"/>
      <c r="K616" s="98"/>
      <c r="L616" s="98"/>
      <c r="M616" s="98"/>
      <c r="N616" s="98"/>
      <c r="O616" s="5"/>
      <c r="P616" s="5"/>
      <c r="Q616" s="5"/>
      <c r="R616" s="5"/>
      <c r="S616" s="5"/>
      <c r="T616" s="5"/>
    </row>
    <row r="617" spans="1:20" ht="12.75" customHeight="1">
      <c r="A617" s="98"/>
      <c r="B617" s="98"/>
      <c r="C617" s="252"/>
      <c r="D617" s="98"/>
      <c r="E617" s="98"/>
      <c r="F617" s="98"/>
      <c r="G617" s="98"/>
      <c r="H617" s="98"/>
      <c r="I617" s="251"/>
      <c r="J617" s="98"/>
      <c r="K617" s="98"/>
      <c r="L617" s="98"/>
      <c r="M617" s="98"/>
      <c r="N617" s="98"/>
      <c r="O617" s="5"/>
      <c r="P617" s="5"/>
      <c r="Q617" s="5"/>
      <c r="R617" s="5"/>
      <c r="S617" s="5"/>
      <c r="T617" s="5"/>
    </row>
    <row r="618" spans="1:20" ht="12.75" customHeight="1">
      <c r="A618" s="98"/>
      <c r="B618" s="98"/>
      <c r="C618" s="252"/>
      <c r="D618" s="98"/>
      <c r="E618" s="98"/>
      <c r="F618" s="98"/>
      <c r="G618" s="98"/>
      <c r="H618" s="98"/>
      <c r="I618" s="251"/>
      <c r="J618" s="98"/>
      <c r="K618" s="98"/>
      <c r="L618" s="98"/>
      <c r="M618" s="98"/>
      <c r="N618" s="98"/>
      <c r="O618" s="5"/>
      <c r="P618" s="5"/>
      <c r="Q618" s="5"/>
      <c r="R618" s="5"/>
      <c r="S618" s="5"/>
      <c r="T618" s="5"/>
    </row>
    <row r="619" spans="1:20" ht="12.75" customHeight="1">
      <c r="A619" s="98"/>
      <c r="B619" s="98"/>
      <c r="C619" s="252"/>
      <c r="D619" s="98"/>
      <c r="E619" s="98"/>
      <c r="F619" s="98"/>
      <c r="G619" s="98"/>
      <c r="H619" s="98"/>
      <c r="I619" s="251"/>
      <c r="J619" s="98"/>
      <c r="K619" s="98"/>
      <c r="L619" s="98"/>
      <c r="M619" s="98"/>
      <c r="N619" s="98"/>
      <c r="O619" s="5"/>
      <c r="P619" s="5"/>
      <c r="Q619" s="5"/>
      <c r="R619" s="5"/>
      <c r="S619" s="5"/>
      <c r="T619" s="5"/>
    </row>
    <row r="620" spans="1:20" ht="12.75" customHeight="1">
      <c r="A620" s="98"/>
      <c r="B620" s="98"/>
      <c r="C620" s="252"/>
      <c r="D620" s="98"/>
      <c r="E620" s="98"/>
      <c r="F620" s="98"/>
      <c r="G620" s="98"/>
      <c r="H620" s="98"/>
      <c r="I620" s="251"/>
      <c r="J620" s="98"/>
      <c r="K620" s="98"/>
      <c r="L620" s="98"/>
      <c r="M620" s="98"/>
      <c r="N620" s="98"/>
      <c r="O620" s="5"/>
      <c r="P620" s="5"/>
      <c r="Q620" s="5"/>
      <c r="R620" s="5"/>
      <c r="S620" s="5"/>
      <c r="T620" s="5"/>
    </row>
    <row r="621" spans="1:20" ht="12.75" customHeight="1">
      <c r="A621" s="98"/>
      <c r="B621" s="98"/>
      <c r="C621" s="252"/>
      <c r="D621" s="98"/>
      <c r="E621" s="98"/>
      <c r="F621" s="98"/>
      <c r="G621" s="98"/>
      <c r="H621" s="98"/>
      <c r="I621" s="251"/>
      <c r="J621" s="98"/>
      <c r="K621" s="98"/>
      <c r="L621" s="98"/>
      <c r="M621" s="98"/>
      <c r="N621" s="98"/>
      <c r="O621" s="5"/>
      <c r="P621" s="5"/>
      <c r="Q621" s="5"/>
      <c r="R621" s="5"/>
      <c r="S621" s="5"/>
      <c r="T621" s="5"/>
    </row>
    <row r="622" spans="1:20" ht="12.75" customHeight="1">
      <c r="A622" s="98"/>
      <c r="B622" s="98"/>
      <c r="C622" s="252"/>
      <c r="D622" s="98"/>
      <c r="E622" s="98"/>
      <c r="F622" s="98"/>
      <c r="G622" s="98"/>
      <c r="H622" s="98"/>
      <c r="I622" s="251"/>
      <c r="J622" s="98"/>
      <c r="K622" s="98"/>
      <c r="L622" s="98"/>
      <c r="M622" s="98"/>
      <c r="N622" s="98"/>
      <c r="O622" s="5"/>
      <c r="P622" s="5"/>
      <c r="Q622" s="5"/>
      <c r="R622" s="5"/>
      <c r="S622" s="5"/>
      <c r="T622" s="5"/>
    </row>
    <row r="623" spans="1:20" ht="12.75" customHeight="1">
      <c r="A623" s="98"/>
      <c r="B623" s="98"/>
      <c r="C623" s="252"/>
      <c r="D623" s="98"/>
      <c r="E623" s="98"/>
      <c r="F623" s="98"/>
      <c r="G623" s="98"/>
      <c r="H623" s="98"/>
      <c r="I623" s="251"/>
      <c r="J623" s="98"/>
      <c r="K623" s="98"/>
      <c r="L623" s="98"/>
      <c r="M623" s="98"/>
      <c r="N623" s="98"/>
      <c r="O623" s="5"/>
      <c r="P623" s="5"/>
      <c r="Q623" s="5"/>
      <c r="R623" s="5"/>
      <c r="S623" s="5"/>
      <c r="T623" s="5"/>
    </row>
  </sheetData>
  <mergeCells count="40">
    <mergeCell ref="C2:N2"/>
    <mergeCell ref="J16:N16"/>
    <mergeCell ref="J18:N18"/>
    <mergeCell ref="I13:N13"/>
    <mergeCell ref="I14:N14"/>
    <mergeCell ref="C14:H14"/>
    <mergeCell ref="D12:H12"/>
    <mergeCell ref="D7:H7"/>
    <mergeCell ref="J9:N9"/>
    <mergeCell ref="J6:N6"/>
    <mergeCell ref="D9:H9"/>
    <mergeCell ref="J10:N10"/>
    <mergeCell ref="J11:N11"/>
    <mergeCell ref="J15:N15"/>
    <mergeCell ref="D10:H10"/>
    <mergeCell ref="D11:H11"/>
    <mergeCell ref="C3:N3"/>
    <mergeCell ref="D4:H4"/>
    <mergeCell ref="J4:N4"/>
    <mergeCell ref="C5:H5"/>
    <mergeCell ref="I5:N5"/>
    <mergeCell ref="J7:N7"/>
    <mergeCell ref="D6:H6"/>
    <mergeCell ref="D8:H8"/>
    <mergeCell ref="D16:H16"/>
    <mergeCell ref="D20:H20"/>
    <mergeCell ref="J19:N19"/>
    <mergeCell ref="J12:N12"/>
    <mergeCell ref="J8:N8"/>
    <mergeCell ref="D17:H17"/>
    <mergeCell ref="D15:H15"/>
    <mergeCell ref="D18:H18"/>
    <mergeCell ref="D19:H19"/>
    <mergeCell ref="D21:H21"/>
    <mergeCell ref="J22:N22"/>
    <mergeCell ref="C13:H13"/>
    <mergeCell ref="J17:N17"/>
    <mergeCell ref="J20:N20"/>
    <mergeCell ref="J21:N21"/>
    <mergeCell ref="D22:H22"/>
  </mergeCell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84"/>
  <sheetViews>
    <sheetView topLeftCell="A58" workbookViewId="0">
      <selection activeCell="D53" sqref="D53:E53"/>
    </sheetView>
  </sheetViews>
  <sheetFormatPr defaultColWidth="14.42578125" defaultRowHeight="15" customHeight="1"/>
  <cols>
    <col min="1" max="1" width="4.42578125" customWidth="1"/>
    <col min="2" max="2" width="18.7109375" customWidth="1"/>
    <col min="3" max="3" width="10" customWidth="1"/>
    <col min="4" max="4" width="15.7109375" customWidth="1"/>
    <col min="5" max="5" width="22.5703125" customWidth="1"/>
    <col min="6" max="6" width="20.85546875" customWidth="1"/>
    <col min="7" max="7" width="9.140625" customWidth="1"/>
    <col min="8" max="8" width="15.42578125" customWidth="1"/>
    <col min="9" max="15" width="9.140625" customWidth="1"/>
    <col min="16" max="16" width="0.42578125" customWidth="1"/>
    <col min="17" max="17" width="15.140625" customWidth="1"/>
    <col min="18" max="18" width="16.7109375" customWidth="1"/>
    <col min="19" max="37" width="9.140625" customWidth="1"/>
  </cols>
  <sheetData>
    <row r="1" spans="1:37" s="544" customFormat="1" ht="32.25" customHeight="1">
      <c r="A1" s="541" t="s">
        <v>1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  <c r="AE1" s="543"/>
      <c r="AF1" s="543"/>
      <c r="AG1" s="543"/>
      <c r="AH1" s="543"/>
      <c r="AI1" s="543"/>
      <c r="AJ1" s="543"/>
      <c r="AK1" s="543"/>
    </row>
    <row r="2" spans="1:37" s="366" customFormat="1" ht="27.75" customHeight="1">
      <c r="A2" s="215" t="s">
        <v>8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</row>
    <row r="3" spans="1:37" ht="33" customHeight="1">
      <c r="A3" s="13" t="s">
        <v>4</v>
      </c>
      <c r="B3" s="13" t="s">
        <v>5</v>
      </c>
      <c r="C3" s="663" t="s">
        <v>992</v>
      </c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5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</row>
    <row r="4" spans="1:37" s="160" customFormat="1" ht="25.5" customHeight="1">
      <c r="A4" s="756">
        <v>1</v>
      </c>
      <c r="B4" s="756" t="s">
        <v>991</v>
      </c>
      <c r="C4" s="571" t="s">
        <v>4</v>
      </c>
      <c r="D4" s="271" t="s">
        <v>21</v>
      </c>
      <c r="E4" s="703" t="s">
        <v>22</v>
      </c>
      <c r="F4" s="704"/>
      <c r="G4" s="704"/>
      <c r="H4" s="704"/>
      <c r="I4" s="704"/>
      <c r="J4" s="704"/>
      <c r="K4" s="704"/>
      <c r="L4" s="704"/>
      <c r="M4" s="704"/>
      <c r="N4" s="704"/>
      <c r="O4" s="704"/>
      <c r="P4" s="704"/>
      <c r="Q4" s="704"/>
      <c r="R4" s="705"/>
      <c r="S4" s="18"/>
      <c r="T4" s="18"/>
      <c r="U4" s="18"/>
      <c r="V4" s="18"/>
      <c r="W4" s="11"/>
      <c r="X4" s="11"/>
      <c r="Y4" s="11"/>
      <c r="Z4" s="11"/>
      <c r="AA4" s="11"/>
      <c r="AB4" s="162"/>
      <c r="AK4" s="164"/>
    </row>
    <row r="5" spans="1:37" s="160" customFormat="1" ht="16.5" customHeight="1">
      <c r="A5" s="757"/>
      <c r="B5" s="759"/>
      <c r="C5" s="545">
        <v>1</v>
      </c>
      <c r="D5" s="548" t="s">
        <v>424</v>
      </c>
      <c r="E5" s="761" t="s">
        <v>577</v>
      </c>
      <c r="F5" s="762"/>
      <c r="G5" s="762"/>
      <c r="H5" s="762"/>
      <c r="I5" s="762"/>
      <c r="J5" s="762"/>
      <c r="K5" s="762"/>
      <c r="L5" s="762"/>
      <c r="M5" s="762"/>
      <c r="N5" s="762"/>
      <c r="O5" s="762"/>
      <c r="P5" s="762"/>
      <c r="Q5" s="762"/>
      <c r="R5" s="763"/>
      <c r="S5" s="18"/>
      <c r="T5" s="18"/>
      <c r="U5" s="18"/>
      <c r="V5" s="18"/>
      <c r="W5" s="11"/>
      <c r="X5" s="11"/>
      <c r="Y5" s="11"/>
      <c r="Z5" s="11"/>
      <c r="AA5" s="11"/>
      <c r="AB5" s="162"/>
      <c r="AK5" s="164"/>
    </row>
    <row r="6" spans="1:37" s="160" customFormat="1" ht="15.75" customHeight="1">
      <c r="A6" s="757"/>
      <c r="B6" s="759"/>
      <c r="C6" s="545">
        <v>2</v>
      </c>
      <c r="D6" s="551" t="s">
        <v>425</v>
      </c>
      <c r="E6" s="768" t="s">
        <v>457</v>
      </c>
      <c r="F6" s="771"/>
      <c r="G6" s="771"/>
      <c r="H6" s="771"/>
      <c r="I6" s="771"/>
      <c r="J6" s="771"/>
      <c r="K6" s="771"/>
      <c r="L6" s="771"/>
      <c r="M6" s="771"/>
      <c r="N6" s="771"/>
      <c r="O6" s="771"/>
      <c r="P6" s="771"/>
      <c r="Q6" s="771"/>
      <c r="R6" s="772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</row>
    <row r="7" spans="1:37" s="160" customFormat="1" ht="15.75" customHeight="1">
      <c r="A7" s="757"/>
      <c r="B7" s="759"/>
      <c r="C7" s="546">
        <v>3</v>
      </c>
      <c r="D7" s="551" t="s">
        <v>426</v>
      </c>
      <c r="E7" s="701" t="s">
        <v>564</v>
      </c>
      <c r="F7" s="702"/>
      <c r="G7" s="702"/>
      <c r="H7" s="702"/>
      <c r="I7" s="702"/>
      <c r="J7" s="702"/>
      <c r="K7" s="702"/>
      <c r="L7" s="702"/>
      <c r="M7" s="702"/>
      <c r="N7" s="702"/>
      <c r="O7" s="702"/>
      <c r="P7" s="702"/>
      <c r="Q7" s="702"/>
      <c r="R7" s="702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</row>
    <row r="8" spans="1:37" s="160" customFormat="1" ht="15.75" customHeight="1">
      <c r="A8" s="757"/>
      <c r="B8" s="759"/>
      <c r="C8" s="545">
        <v>4</v>
      </c>
      <c r="D8" s="553" t="s">
        <v>563</v>
      </c>
      <c r="E8" s="766" t="s">
        <v>562</v>
      </c>
      <c r="F8" s="767"/>
      <c r="G8" s="767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</row>
    <row r="9" spans="1:37" s="160" customFormat="1" ht="15.75" customHeight="1">
      <c r="A9" s="757"/>
      <c r="B9" s="759"/>
      <c r="C9" s="547">
        <v>5</v>
      </c>
      <c r="D9" s="549" t="s">
        <v>569</v>
      </c>
      <c r="E9" s="698" t="s">
        <v>570</v>
      </c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699"/>
      <c r="Q9" s="699"/>
      <c r="R9" s="700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</row>
    <row r="10" spans="1:37" s="160" customFormat="1" ht="15.75" customHeight="1">
      <c r="A10" s="757"/>
      <c r="B10" s="759"/>
      <c r="C10" s="545">
        <v>6</v>
      </c>
      <c r="D10" s="550" t="s">
        <v>871</v>
      </c>
      <c r="E10" s="766" t="s">
        <v>872</v>
      </c>
      <c r="F10" s="767"/>
      <c r="G10" s="767"/>
      <c r="H10" s="767"/>
      <c r="I10" s="767"/>
      <c r="J10" s="767"/>
      <c r="K10" s="767"/>
      <c r="L10" s="767"/>
      <c r="M10" s="767"/>
      <c r="N10" s="767"/>
      <c r="O10" s="767"/>
      <c r="P10" s="767"/>
      <c r="Q10" s="767"/>
      <c r="R10" s="767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</row>
    <row r="11" spans="1:37" s="160" customFormat="1" ht="15.75" customHeight="1">
      <c r="A11" s="757"/>
      <c r="B11" s="759"/>
      <c r="C11" s="545">
        <v>7</v>
      </c>
      <c r="D11" s="550" t="s">
        <v>873</v>
      </c>
      <c r="E11" s="766" t="s">
        <v>874</v>
      </c>
      <c r="F11" s="767"/>
      <c r="G11" s="767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</row>
    <row r="12" spans="1:37" s="183" customFormat="1" ht="15.75" customHeight="1">
      <c r="A12" s="757"/>
      <c r="B12" s="759"/>
      <c r="C12" s="545">
        <v>8</v>
      </c>
      <c r="D12" s="550" t="s">
        <v>877</v>
      </c>
      <c r="E12" s="768" t="s">
        <v>880</v>
      </c>
      <c r="F12" s="769"/>
      <c r="G12" s="769"/>
      <c r="H12" s="769"/>
      <c r="I12" s="769"/>
      <c r="J12" s="769"/>
      <c r="K12" s="769"/>
      <c r="L12" s="769"/>
      <c r="M12" s="769"/>
      <c r="N12" s="769"/>
      <c r="O12" s="769"/>
      <c r="P12" s="769"/>
      <c r="Q12" s="769"/>
      <c r="R12" s="770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</row>
    <row r="13" spans="1:37" s="183" customFormat="1" ht="15.75" customHeight="1">
      <c r="A13" s="757"/>
      <c r="B13" s="759"/>
      <c r="C13" s="545">
        <v>9</v>
      </c>
      <c r="D13" s="550" t="s">
        <v>881</v>
      </c>
      <c r="E13" s="768" t="s">
        <v>882</v>
      </c>
      <c r="F13" s="769"/>
      <c r="G13" s="769"/>
      <c r="H13" s="769"/>
      <c r="I13" s="769"/>
      <c r="J13" s="769"/>
      <c r="K13" s="769"/>
      <c r="L13" s="769"/>
      <c r="M13" s="769"/>
      <c r="N13" s="769"/>
      <c r="O13" s="769"/>
      <c r="P13" s="769"/>
      <c r="Q13" s="769"/>
      <c r="R13" s="770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</row>
    <row r="14" spans="1:37" s="183" customFormat="1" ht="15.75" customHeight="1">
      <c r="A14" s="757"/>
      <c r="B14" s="759"/>
      <c r="C14" s="545">
        <v>10</v>
      </c>
      <c r="D14" s="550" t="s">
        <v>878</v>
      </c>
      <c r="E14" s="768" t="s">
        <v>879</v>
      </c>
      <c r="F14" s="769"/>
      <c r="G14" s="769"/>
      <c r="H14" s="769"/>
      <c r="I14" s="769"/>
      <c r="J14" s="769"/>
      <c r="K14" s="769"/>
      <c r="L14" s="769"/>
      <c r="M14" s="769"/>
      <c r="N14" s="769"/>
      <c r="O14" s="769"/>
      <c r="P14" s="769"/>
      <c r="Q14" s="769"/>
      <c r="R14" s="770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</row>
    <row r="15" spans="1:37" s="160" customFormat="1" ht="15.75" customHeight="1">
      <c r="A15" s="758"/>
      <c r="B15" s="760"/>
      <c r="C15" s="545">
        <v>11</v>
      </c>
      <c r="D15" s="550" t="s">
        <v>875</v>
      </c>
      <c r="E15" s="768" t="s">
        <v>876</v>
      </c>
      <c r="F15" s="769"/>
      <c r="G15" s="769"/>
      <c r="H15" s="769"/>
      <c r="I15" s="769"/>
      <c r="J15" s="769"/>
      <c r="K15" s="769"/>
      <c r="L15" s="769"/>
      <c r="M15" s="769"/>
      <c r="N15" s="769"/>
      <c r="O15" s="769"/>
      <c r="P15" s="769"/>
      <c r="Q15" s="769"/>
      <c r="R15" s="770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</row>
    <row r="16" spans="1:37" ht="24" customHeight="1">
      <c r="A16" s="723">
        <v>2</v>
      </c>
      <c r="B16" s="727" t="s">
        <v>10</v>
      </c>
      <c r="C16" s="738" t="s">
        <v>1013</v>
      </c>
      <c r="D16" s="739"/>
      <c r="E16" s="740"/>
      <c r="F16" s="740"/>
      <c r="G16" s="740"/>
      <c r="H16" s="740"/>
      <c r="I16" s="740"/>
      <c r="J16" s="740"/>
      <c r="K16" s="740"/>
      <c r="L16" s="740"/>
      <c r="M16" s="740"/>
      <c r="N16" s="740"/>
      <c r="O16" s="740"/>
      <c r="P16" s="740"/>
      <c r="Q16" s="740"/>
      <c r="R16" s="741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</row>
    <row r="17" spans="1:37" ht="18" customHeight="1">
      <c r="A17" s="724"/>
      <c r="B17" s="718"/>
      <c r="C17" s="195">
        <v>1</v>
      </c>
      <c r="D17" s="753" t="s">
        <v>561</v>
      </c>
      <c r="E17" s="754"/>
      <c r="F17" s="754"/>
      <c r="G17" s="754"/>
      <c r="H17" s="754"/>
      <c r="I17" s="754"/>
      <c r="J17" s="754"/>
      <c r="K17" s="754"/>
      <c r="L17" s="754"/>
      <c r="M17" s="754"/>
      <c r="N17" s="754"/>
      <c r="O17" s="754"/>
      <c r="P17" s="754"/>
      <c r="Q17" s="754"/>
      <c r="R17" s="755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</row>
    <row r="18" spans="1:37" ht="19.5" customHeight="1">
      <c r="A18" s="724"/>
      <c r="B18" s="718"/>
      <c r="C18" s="195">
        <v>2</v>
      </c>
      <c r="D18" s="750" t="s">
        <v>419</v>
      </c>
      <c r="E18" s="751"/>
      <c r="F18" s="751"/>
      <c r="G18" s="751"/>
      <c r="H18" s="751"/>
      <c r="I18" s="751"/>
      <c r="J18" s="751"/>
      <c r="K18" s="751"/>
      <c r="L18" s="751"/>
      <c r="M18" s="751"/>
      <c r="N18" s="751"/>
      <c r="O18" s="751"/>
      <c r="P18" s="751"/>
      <c r="Q18" s="751"/>
      <c r="R18" s="752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</row>
    <row r="19" spans="1:37" ht="19.5" customHeight="1">
      <c r="A19" s="724"/>
      <c r="B19" s="718"/>
      <c r="C19" s="195">
        <v>3</v>
      </c>
      <c r="D19" s="750" t="s">
        <v>420</v>
      </c>
      <c r="E19" s="751"/>
      <c r="F19" s="751"/>
      <c r="G19" s="751"/>
      <c r="H19" s="751"/>
      <c r="I19" s="751"/>
      <c r="J19" s="751"/>
      <c r="K19" s="751"/>
      <c r="L19" s="751"/>
      <c r="M19" s="751"/>
      <c r="N19" s="751"/>
      <c r="O19" s="751"/>
      <c r="P19" s="751"/>
      <c r="Q19" s="751"/>
      <c r="R19" s="752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</row>
    <row r="20" spans="1:37" ht="22.5" customHeight="1">
      <c r="A20" s="724"/>
      <c r="B20" s="718"/>
      <c r="C20" s="195">
        <v>4</v>
      </c>
      <c r="D20" s="750" t="s">
        <v>421</v>
      </c>
      <c r="E20" s="751"/>
      <c r="F20" s="751"/>
      <c r="G20" s="751"/>
      <c r="H20" s="751"/>
      <c r="I20" s="751"/>
      <c r="J20" s="751"/>
      <c r="K20" s="751"/>
      <c r="L20" s="751"/>
      <c r="M20" s="751"/>
      <c r="N20" s="751"/>
      <c r="O20" s="751"/>
      <c r="P20" s="751"/>
      <c r="Q20" s="751"/>
      <c r="R20" s="752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</row>
    <row r="21" spans="1:37" s="143" customFormat="1" ht="22.5" customHeight="1">
      <c r="A21" s="725"/>
      <c r="B21" s="728"/>
      <c r="C21" s="195">
        <v>5</v>
      </c>
      <c r="D21" s="750" t="s">
        <v>422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2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</row>
    <row r="22" spans="1:37" ht="22.5" customHeight="1">
      <c r="A22" s="724"/>
      <c r="B22" s="726"/>
      <c r="C22" s="195">
        <v>6</v>
      </c>
      <c r="D22" s="750" t="s">
        <v>423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2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</row>
    <row r="23" spans="1:37" ht="143.25" customHeight="1">
      <c r="A23" s="720">
        <v>3</v>
      </c>
      <c r="B23" s="717" t="s">
        <v>11</v>
      </c>
      <c r="C23" s="742" t="s">
        <v>565</v>
      </c>
      <c r="D23" s="743"/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4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</row>
    <row r="24" spans="1:37" ht="15.75" customHeight="1">
      <c r="A24" s="721"/>
      <c r="B24" s="718"/>
      <c r="C24" s="745"/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746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</row>
    <row r="25" spans="1:37" ht="15.75" customHeight="1">
      <c r="A25" s="721"/>
      <c r="B25" s="718"/>
      <c r="C25" s="745"/>
      <c r="D25" s="652"/>
      <c r="E25" s="652"/>
      <c r="F25" s="652"/>
      <c r="G25" s="652"/>
      <c r="H25" s="652"/>
      <c r="I25" s="652"/>
      <c r="J25" s="652"/>
      <c r="K25" s="652"/>
      <c r="L25" s="652"/>
      <c r="M25" s="652"/>
      <c r="N25" s="652"/>
      <c r="O25" s="652"/>
      <c r="P25" s="652"/>
      <c r="Q25" s="652"/>
      <c r="R25" s="746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</row>
    <row r="26" spans="1:37" ht="15.75" customHeight="1">
      <c r="A26" s="721"/>
      <c r="B26" s="718"/>
      <c r="C26" s="745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746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</row>
    <row r="27" spans="1:37" ht="15.75" customHeight="1">
      <c r="A27" s="721"/>
      <c r="B27" s="718"/>
      <c r="C27" s="745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746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</row>
    <row r="28" spans="1:37" ht="15.75" customHeight="1">
      <c r="A28" s="721"/>
      <c r="B28" s="718"/>
      <c r="C28" s="745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652"/>
      <c r="P28" s="652"/>
      <c r="Q28" s="652"/>
      <c r="R28" s="746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</row>
    <row r="29" spans="1:37" ht="88.5" customHeight="1">
      <c r="A29" s="721"/>
      <c r="B29" s="718"/>
      <c r="C29" s="747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O29" s="748"/>
      <c r="P29" s="748"/>
      <c r="Q29" s="748"/>
      <c r="R29" s="749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</row>
    <row r="30" spans="1:37" ht="15.75" hidden="1" customHeight="1">
      <c r="A30" s="721"/>
      <c r="B30" s="718"/>
      <c r="C30" s="745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652"/>
      <c r="P30" s="652"/>
      <c r="Q30" s="652"/>
      <c r="R30" s="746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</row>
    <row r="31" spans="1:37" ht="15.75" hidden="1" customHeight="1">
      <c r="A31" s="721"/>
      <c r="B31" s="718"/>
      <c r="C31" s="745"/>
      <c r="D31" s="652"/>
      <c r="E31" s="652"/>
      <c r="F31" s="652"/>
      <c r="G31" s="652"/>
      <c r="H31" s="652"/>
      <c r="I31" s="652"/>
      <c r="J31" s="652"/>
      <c r="K31" s="652"/>
      <c r="L31" s="652"/>
      <c r="M31" s="652"/>
      <c r="N31" s="652"/>
      <c r="O31" s="652"/>
      <c r="P31" s="652"/>
      <c r="Q31" s="652"/>
      <c r="R31" s="746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</row>
    <row r="32" spans="1:37" ht="15.75" hidden="1" customHeight="1">
      <c r="A32" s="721"/>
      <c r="B32" s="718"/>
      <c r="C32" s="745"/>
      <c r="D32" s="652"/>
      <c r="E32" s="652"/>
      <c r="F32" s="652"/>
      <c r="G32" s="652"/>
      <c r="H32" s="652"/>
      <c r="I32" s="652"/>
      <c r="J32" s="652"/>
      <c r="K32" s="652"/>
      <c r="L32" s="652"/>
      <c r="M32" s="652"/>
      <c r="N32" s="652"/>
      <c r="O32" s="652"/>
      <c r="P32" s="652"/>
      <c r="Q32" s="652"/>
      <c r="R32" s="746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</row>
    <row r="33" spans="1:37" ht="15.75" hidden="1" customHeight="1">
      <c r="A33" s="721"/>
      <c r="B33" s="718"/>
      <c r="C33" s="745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652"/>
      <c r="O33" s="652"/>
      <c r="P33" s="652"/>
      <c r="Q33" s="652"/>
      <c r="R33" s="746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</row>
    <row r="34" spans="1:37" ht="15.75" hidden="1" customHeight="1">
      <c r="A34" s="721"/>
      <c r="B34" s="718"/>
      <c r="C34" s="745"/>
      <c r="D34" s="652"/>
      <c r="E34" s="652"/>
      <c r="F34" s="652"/>
      <c r="G34" s="652"/>
      <c r="H34" s="652"/>
      <c r="I34" s="652"/>
      <c r="J34" s="652"/>
      <c r="K34" s="652"/>
      <c r="L34" s="652"/>
      <c r="M34" s="652"/>
      <c r="N34" s="652"/>
      <c r="O34" s="652"/>
      <c r="P34" s="652"/>
      <c r="Q34" s="652"/>
      <c r="R34" s="746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</row>
    <row r="35" spans="1:37" ht="74.25" hidden="1" customHeight="1">
      <c r="A35" s="722"/>
      <c r="B35" s="726"/>
      <c r="C35" s="747"/>
      <c r="D35" s="748"/>
      <c r="E35" s="748"/>
      <c r="F35" s="748"/>
      <c r="G35" s="748"/>
      <c r="H35" s="748"/>
      <c r="I35" s="748"/>
      <c r="J35" s="748"/>
      <c r="K35" s="748"/>
      <c r="L35" s="748"/>
      <c r="M35" s="748"/>
      <c r="N35" s="748"/>
      <c r="O35" s="748"/>
      <c r="P35" s="748"/>
      <c r="Q35" s="748"/>
      <c r="R35" s="749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</row>
    <row r="36" spans="1:37" ht="15" customHeight="1">
      <c r="A36" s="714">
        <v>4</v>
      </c>
      <c r="B36" s="717" t="s">
        <v>12</v>
      </c>
      <c r="C36" s="729" t="s">
        <v>566</v>
      </c>
      <c r="D36" s="730"/>
      <c r="E36" s="730"/>
      <c r="F36" s="730"/>
      <c r="G36" s="730"/>
      <c r="H36" s="730"/>
      <c r="I36" s="730"/>
      <c r="J36" s="730"/>
      <c r="K36" s="730"/>
      <c r="L36" s="730"/>
      <c r="M36" s="730"/>
      <c r="N36" s="730"/>
      <c r="O36" s="730"/>
      <c r="P36" s="730"/>
      <c r="Q36" s="730"/>
      <c r="R36" s="73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</row>
    <row r="37" spans="1:37" ht="15.75" customHeight="1">
      <c r="A37" s="715"/>
      <c r="B37" s="718"/>
      <c r="C37" s="732"/>
      <c r="D37" s="733"/>
      <c r="E37" s="733"/>
      <c r="F37" s="733"/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3"/>
      <c r="R37" s="734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</row>
    <row r="38" spans="1:37" ht="15.75" customHeight="1">
      <c r="A38" s="715"/>
      <c r="B38" s="718"/>
      <c r="C38" s="732"/>
      <c r="D38" s="733"/>
      <c r="E38" s="733"/>
      <c r="F38" s="733"/>
      <c r="G38" s="733"/>
      <c r="H38" s="733"/>
      <c r="I38" s="733"/>
      <c r="J38" s="733"/>
      <c r="K38" s="733"/>
      <c r="L38" s="733"/>
      <c r="M38" s="733"/>
      <c r="N38" s="733"/>
      <c r="O38" s="733"/>
      <c r="P38" s="733"/>
      <c r="Q38" s="733"/>
      <c r="R38" s="734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</row>
    <row r="39" spans="1:37" ht="13.5" customHeight="1">
      <c r="A39" s="715"/>
      <c r="B39" s="718"/>
      <c r="C39" s="732"/>
      <c r="D39" s="733"/>
      <c r="E39" s="733"/>
      <c r="F39" s="733"/>
      <c r="G39" s="733"/>
      <c r="H39" s="733"/>
      <c r="I39" s="733"/>
      <c r="J39" s="733"/>
      <c r="K39" s="733"/>
      <c r="L39" s="733"/>
      <c r="M39" s="733"/>
      <c r="N39" s="733"/>
      <c r="O39" s="733"/>
      <c r="P39" s="733"/>
      <c r="Q39" s="733"/>
      <c r="R39" s="734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</row>
    <row r="40" spans="1:37" ht="15.75" hidden="1" customHeight="1">
      <c r="A40" s="715"/>
      <c r="B40" s="718"/>
      <c r="C40" s="732"/>
      <c r="D40" s="733"/>
      <c r="E40" s="733"/>
      <c r="F40" s="733"/>
      <c r="G40" s="733"/>
      <c r="H40" s="733"/>
      <c r="I40" s="733"/>
      <c r="J40" s="733"/>
      <c r="K40" s="733"/>
      <c r="L40" s="733"/>
      <c r="M40" s="733"/>
      <c r="N40" s="733"/>
      <c r="O40" s="733"/>
      <c r="P40" s="733"/>
      <c r="Q40" s="733"/>
      <c r="R40" s="734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</row>
    <row r="41" spans="1:37" ht="15.75" hidden="1" customHeight="1">
      <c r="A41" s="715"/>
      <c r="B41" s="718"/>
      <c r="C41" s="732"/>
      <c r="D41" s="733"/>
      <c r="E41" s="733"/>
      <c r="F41" s="733"/>
      <c r="G41" s="733"/>
      <c r="H41" s="733"/>
      <c r="I41" s="733"/>
      <c r="J41" s="733"/>
      <c r="K41" s="733"/>
      <c r="L41" s="733"/>
      <c r="M41" s="733"/>
      <c r="N41" s="733"/>
      <c r="O41" s="733"/>
      <c r="P41" s="733"/>
      <c r="Q41" s="733"/>
      <c r="R41" s="734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</row>
    <row r="42" spans="1:37" ht="15.75" hidden="1" customHeight="1">
      <c r="A42" s="715"/>
      <c r="B42" s="718"/>
      <c r="C42" s="732"/>
      <c r="D42" s="733"/>
      <c r="E42" s="733"/>
      <c r="F42" s="733"/>
      <c r="G42" s="733"/>
      <c r="H42" s="733"/>
      <c r="I42" s="733"/>
      <c r="J42" s="733"/>
      <c r="K42" s="733"/>
      <c r="L42" s="733"/>
      <c r="M42" s="733"/>
      <c r="N42" s="733"/>
      <c r="O42" s="733"/>
      <c r="P42" s="733"/>
      <c r="Q42" s="733"/>
      <c r="R42" s="734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</row>
    <row r="43" spans="1:37" ht="15.75" hidden="1" customHeight="1">
      <c r="A43" s="715"/>
      <c r="B43" s="718"/>
      <c r="C43" s="732"/>
      <c r="D43" s="733"/>
      <c r="E43" s="733"/>
      <c r="F43" s="733"/>
      <c r="G43" s="733"/>
      <c r="H43" s="733"/>
      <c r="I43" s="733"/>
      <c r="J43" s="733"/>
      <c r="K43" s="733"/>
      <c r="L43" s="733"/>
      <c r="M43" s="733"/>
      <c r="N43" s="733"/>
      <c r="O43" s="733"/>
      <c r="P43" s="733"/>
      <c r="Q43" s="733"/>
      <c r="R43" s="734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</row>
    <row r="44" spans="1:37" ht="15.75" hidden="1" customHeight="1">
      <c r="A44" s="715"/>
      <c r="B44" s="718"/>
      <c r="C44" s="732"/>
      <c r="D44" s="733"/>
      <c r="E44" s="733"/>
      <c r="F44" s="733"/>
      <c r="G44" s="733"/>
      <c r="H44" s="733"/>
      <c r="I44" s="733"/>
      <c r="J44" s="733"/>
      <c r="K44" s="733"/>
      <c r="L44" s="733"/>
      <c r="M44" s="733"/>
      <c r="N44" s="733"/>
      <c r="O44" s="733"/>
      <c r="P44" s="733"/>
      <c r="Q44" s="733"/>
      <c r="R44" s="734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</row>
    <row r="45" spans="1:37" ht="15.75" hidden="1" customHeight="1">
      <c r="A45" s="715"/>
      <c r="B45" s="718"/>
      <c r="C45" s="732"/>
      <c r="D45" s="733"/>
      <c r="E45" s="733"/>
      <c r="F45" s="733"/>
      <c r="G45" s="733"/>
      <c r="H45" s="733"/>
      <c r="I45" s="733"/>
      <c r="J45" s="733"/>
      <c r="K45" s="733"/>
      <c r="L45" s="733"/>
      <c r="M45" s="733"/>
      <c r="N45" s="733"/>
      <c r="O45" s="733"/>
      <c r="P45" s="733"/>
      <c r="Q45" s="733"/>
      <c r="R45" s="734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</row>
    <row r="46" spans="1:37" ht="15.75" hidden="1" customHeight="1">
      <c r="A46" s="715"/>
      <c r="B46" s="718"/>
      <c r="C46" s="732"/>
      <c r="D46" s="733"/>
      <c r="E46" s="733"/>
      <c r="F46" s="733"/>
      <c r="G46" s="733"/>
      <c r="H46" s="733"/>
      <c r="I46" s="733"/>
      <c r="J46" s="733"/>
      <c r="K46" s="733"/>
      <c r="L46" s="733"/>
      <c r="M46" s="733"/>
      <c r="N46" s="733"/>
      <c r="O46" s="733"/>
      <c r="P46" s="733"/>
      <c r="Q46" s="733"/>
      <c r="R46" s="734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</row>
    <row r="47" spans="1:37" ht="15.75" hidden="1" customHeight="1">
      <c r="A47" s="715"/>
      <c r="B47" s="718"/>
      <c r="C47" s="732"/>
      <c r="D47" s="733"/>
      <c r="E47" s="733"/>
      <c r="F47" s="733"/>
      <c r="G47" s="733"/>
      <c r="H47" s="733"/>
      <c r="I47" s="733"/>
      <c r="J47" s="733"/>
      <c r="K47" s="733"/>
      <c r="L47" s="733"/>
      <c r="M47" s="733"/>
      <c r="N47" s="733"/>
      <c r="O47" s="733"/>
      <c r="P47" s="733"/>
      <c r="Q47" s="733"/>
      <c r="R47" s="734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</row>
    <row r="48" spans="1:37" ht="15.75" hidden="1" customHeight="1">
      <c r="A48" s="716"/>
      <c r="B48" s="719"/>
      <c r="C48" s="735"/>
      <c r="D48" s="736"/>
      <c r="E48" s="736"/>
      <c r="F48" s="736"/>
      <c r="G48" s="736"/>
      <c r="H48" s="736"/>
      <c r="I48" s="736"/>
      <c r="J48" s="736"/>
      <c r="K48" s="736"/>
      <c r="L48" s="736"/>
      <c r="M48" s="736"/>
      <c r="N48" s="736"/>
      <c r="O48" s="736"/>
      <c r="P48" s="736"/>
      <c r="Q48" s="736"/>
      <c r="R48" s="737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</row>
    <row r="49" spans="1:37" ht="39" customHeight="1">
      <c r="A49" s="274">
        <v>5</v>
      </c>
      <c r="B49" s="310" t="s">
        <v>14</v>
      </c>
      <c r="C49" s="708" t="s">
        <v>568</v>
      </c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09"/>
      <c r="P49" s="709"/>
      <c r="Q49" s="709"/>
      <c r="R49" s="710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</row>
    <row r="50" spans="1:37" ht="15.75" customHeight="1"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</row>
    <row r="51" spans="1:37" ht="26.25" customHeight="1">
      <c r="A51" s="697" t="s">
        <v>993</v>
      </c>
      <c r="B51" s="677"/>
      <c r="C51" s="677"/>
      <c r="D51" s="677"/>
      <c r="E51" s="677"/>
      <c r="F51" s="677"/>
      <c r="G51" s="677"/>
      <c r="H51" s="677"/>
      <c r="I51" s="677"/>
      <c r="J51" s="677"/>
      <c r="K51" s="677"/>
      <c r="L51" s="677"/>
      <c r="M51" s="677"/>
      <c r="N51" s="677"/>
      <c r="O51" s="677"/>
      <c r="P51" s="677"/>
      <c r="Q51" s="677"/>
      <c r="R51" s="677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</row>
    <row r="52" spans="1:37" ht="54" customHeight="1">
      <c r="A52" s="572" t="s">
        <v>89</v>
      </c>
      <c r="B52" s="572" t="s">
        <v>90</v>
      </c>
      <c r="C52" s="572" t="s">
        <v>91</v>
      </c>
      <c r="D52" s="711" t="s">
        <v>92</v>
      </c>
      <c r="E52" s="712"/>
      <c r="F52" s="711" t="s">
        <v>994</v>
      </c>
      <c r="G52" s="713"/>
      <c r="H52" s="713"/>
      <c r="I52" s="707" t="s">
        <v>93</v>
      </c>
      <c r="J52" s="707"/>
      <c r="K52" s="707"/>
      <c r="L52" s="707"/>
      <c r="M52" s="707"/>
      <c r="N52" s="707"/>
      <c r="O52" s="707"/>
      <c r="P52" s="707"/>
      <c r="Q52" s="707"/>
      <c r="R52" s="707"/>
      <c r="S52" s="11"/>
      <c r="T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</row>
    <row r="53" spans="1:37" ht="220.5" customHeight="1">
      <c r="A53" s="554">
        <v>1</v>
      </c>
      <c r="B53" s="556" t="s">
        <v>535</v>
      </c>
      <c r="C53" s="163" t="s">
        <v>520</v>
      </c>
      <c r="D53" s="690" t="s">
        <v>536</v>
      </c>
      <c r="E53" s="691"/>
      <c r="F53" s="706" t="s">
        <v>537</v>
      </c>
      <c r="G53" s="694"/>
      <c r="H53" s="694"/>
      <c r="I53" s="674"/>
      <c r="J53" s="692"/>
      <c r="K53" s="692"/>
      <c r="L53" s="692"/>
      <c r="M53" s="692"/>
      <c r="N53" s="692"/>
      <c r="O53" s="692"/>
      <c r="P53" s="692"/>
      <c r="Q53" s="692"/>
      <c r="R53" s="692"/>
      <c r="S53" s="11"/>
      <c r="U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</row>
    <row r="54" spans="1:37" ht="74.25" customHeight="1">
      <c r="A54" s="554">
        <v>2</v>
      </c>
      <c r="B54" s="556" t="s">
        <v>567</v>
      </c>
      <c r="C54" s="163" t="s">
        <v>538</v>
      </c>
      <c r="D54" s="695" t="s">
        <v>539</v>
      </c>
      <c r="E54" s="696"/>
      <c r="F54" s="693" t="s">
        <v>540</v>
      </c>
      <c r="G54" s="694"/>
      <c r="H54" s="694"/>
      <c r="I54" s="692"/>
      <c r="J54" s="692"/>
      <c r="K54" s="692"/>
      <c r="L54" s="692"/>
      <c r="M54" s="692"/>
      <c r="N54" s="692"/>
      <c r="O54" s="692"/>
      <c r="P54" s="692"/>
      <c r="Q54" s="692"/>
      <c r="R54" s="692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</row>
    <row r="55" spans="1:37" ht="38.25" customHeight="1">
      <c r="A55" s="555">
        <v>3</v>
      </c>
      <c r="B55" s="557" t="s">
        <v>571</v>
      </c>
      <c r="C55" s="125" t="s">
        <v>572</v>
      </c>
      <c r="D55" s="688"/>
      <c r="E55" s="689"/>
      <c r="F55" s="685" t="s">
        <v>573</v>
      </c>
      <c r="G55" s="686"/>
      <c r="H55" s="687"/>
      <c r="I55" s="692"/>
      <c r="J55" s="692"/>
      <c r="K55" s="692"/>
      <c r="L55" s="692"/>
      <c r="M55" s="692"/>
      <c r="N55" s="692"/>
      <c r="O55" s="692"/>
      <c r="P55" s="692"/>
      <c r="Q55" s="692"/>
      <c r="R55" s="692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</row>
    <row r="56" spans="1:37" ht="26.25" customHeight="1">
      <c r="A56" s="555">
        <v>4</v>
      </c>
      <c r="B56" s="557" t="s">
        <v>574</v>
      </c>
      <c r="C56" s="125" t="s">
        <v>575</v>
      </c>
      <c r="D56" s="688"/>
      <c r="E56" s="689"/>
      <c r="F56" s="685" t="s">
        <v>576</v>
      </c>
      <c r="G56" s="686"/>
      <c r="H56" s="687"/>
      <c r="I56" s="692"/>
      <c r="J56" s="692"/>
      <c r="K56" s="692"/>
      <c r="L56" s="692"/>
      <c r="M56" s="692"/>
      <c r="N56" s="692"/>
      <c r="O56" s="692"/>
      <c r="P56" s="692"/>
      <c r="Q56" s="692"/>
      <c r="R56" s="692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</row>
    <row r="57" spans="1:37" ht="15.75" customHeight="1">
      <c r="A57" s="11"/>
      <c r="B57" s="11"/>
      <c r="C57" s="11"/>
      <c r="D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</row>
    <row r="58" spans="1:37" ht="15.75" customHeight="1">
      <c r="A58" s="11"/>
      <c r="B58" s="11"/>
      <c r="C58" s="11"/>
      <c r="D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</row>
    <row r="59" spans="1:37" ht="15.75" customHeight="1">
      <c r="A59" s="11"/>
      <c r="B59" s="11"/>
      <c r="C59" s="11"/>
      <c r="D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</row>
    <row r="60" spans="1:37">
      <c r="A60" s="11"/>
      <c r="B60" s="11"/>
      <c r="C60" s="11"/>
      <c r="D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</row>
    <row r="61" spans="1:37" ht="15.75" customHeight="1">
      <c r="A61" s="11"/>
      <c r="B61" s="11"/>
      <c r="C61" s="11"/>
      <c r="D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</row>
    <row r="62" spans="1:37" ht="15.75" customHeight="1">
      <c r="A62" s="11"/>
      <c r="B62" s="11"/>
      <c r="C62" s="11"/>
      <c r="D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</row>
    <row r="63" spans="1:37" ht="15.75" customHeight="1">
      <c r="A63" s="11"/>
      <c r="B63" s="11"/>
      <c r="C63" s="11"/>
      <c r="D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</row>
    <row r="64" spans="1:37" ht="15.75" customHeight="1">
      <c r="A64" s="11"/>
      <c r="B64" s="11"/>
      <c r="C64" s="11"/>
      <c r="D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</row>
    <row r="65" spans="1:37" ht="15.75" customHeight="1">
      <c r="A65" s="11"/>
      <c r="B65" s="11"/>
      <c r="C65" s="11"/>
      <c r="D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</row>
    <row r="66" spans="1:37" ht="15.75" customHeight="1">
      <c r="A66" s="11"/>
      <c r="B66" s="11"/>
      <c r="C66" s="11"/>
      <c r="D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</row>
    <row r="67" spans="1:37" ht="15.75" customHeight="1">
      <c r="A67" s="11"/>
      <c r="B67" s="11"/>
      <c r="C67" s="11"/>
      <c r="D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</row>
    <row r="68" spans="1:37" ht="15.75" customHeight="1">
      <c r="A68" s="11"/>
      <c r="B68" s="11"/>
      <c r="C68" s="11"/>
      <c r="D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</row>
    <row r="69" spans="1:37" ht="15.75" customHeight="1">
      <c r="A69" s="11"/>
      <c r="B69" s="11"/>
      <c r="C69" s="11"/>
      <c r="D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</row>
    <row r="70" spans="1:37" ht="15.75" customHeight="1">
      <c r="A70" s="11"/>
      <c r="B70" s="11"/>
      <c r="C70" s="11"/>
      <c r="D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</row>
    <row r="71" spans="1:37" ht="15.75" customHeight="1">
      <c r="A71" s="11"/>
      <c r="B71" s="11"/>
      <c r="C71" s="11"/>
      <c r="D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</row>
    <row r="72" spans="1:37" ht="15.75" customHeight="1">
      <c r="A72" s="11"/>
      <c r="B72" s="11"/>
      <c r="C72" s="11"/>
      <c r="D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</row>
    <row r="73" spans="1:37" ht="15.75" customHeight="1">
      <c r="A73" s="11"/>
      <c r="B73" s="11"/>
      <c r="C73" s="11"/>
      <c r="D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</row>
    <row r="74" spans="1:37" ht="15.75" customHeight="1">
      <c r="A74" s="11"/>
      <c r="B74" s="11"/>
      <c r="C74" s="11"/>
      <c r="D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</row>
    <row r="75" spans="1:37" ht="15.75" customHeight="1">
      <c r="A75" s="11"/>
      <c r="B75" s="11"/>
      <c r="C75" s="11"/>
      <c r="D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</row>
    <row r="76" spans="1:37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</row>
    <row r="77" spans="1:37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</row>
    <row r="78" spans="1:37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</row>
    <row r="79" spans="1:37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</row>
    <row r="80" spans="1:37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</row>
    <row r="81" spans="1:37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</row>
    <row r="82" spans="1:37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</row>
    <row r="83" spans="1:37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</row>
    <row r="84" spans="1:37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</row>
    <row r="85" spans="1:37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</row>
    <row r="86" spans="1:37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</row>
    <row r="87" spans="1:37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</row>
    <row r="88" spans="1:37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</row>
    <row r="89" spans="1:37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</row>
    <row r="90" spans="1:37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</row>
    <row r="91" spans="1:37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</row>
    <row r="92" spans="1:37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</row>
    <row r="93" spans="1:37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</row>
    <row r="94" spans="1:37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</row>
    <row r="95" spans="1:37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</row>
    <row r="96" spans="1:37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</row>
    <row r="97" spans="1:37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</row>
    <row r="98" spans="1:37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</row>
    <row r="99" spans="1:37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</row>
    <row r="100" spans="1:37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</row>
    <row r="101" spans="1:37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</row>
    <row r="102" spans="1:37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</row>
    <row r="103" spans="1:37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</row>
    <row r="104" spans="1:37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</row>
    <row r="105" spans="1:37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</row>
    <row r="106" spans="1:37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</row>
    <row r="107" spans="1:37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</row>
    <row r="108" spans="1:37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</row>
    <row r="109" spans="1:37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</row>
    <row r="110" spans="1:37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</row>
    <row r="111" spans="1:37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</row>
    <row r="112" spans="1:37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</row>
    <row r="113" spans="1:37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</row>
    <row r="114" spans="1:37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</row>
    <row r="115" spans="1:37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</row>
    <row r="116" spans="1:37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</row>
    <row r="117" spans="1:37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</row>
    <row r="118" spans="1:37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</row>
    <row r="119" spans="1:37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</row>
    <row r="120" spans="1:37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</row>
    <row r="121" spans="1:37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</row>
    <row r="122" spans="1:37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</row>
    <row r="123" spans="1:37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</row>
    <row r="124" spans="1:37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</row>
    <row r="125" spans="1:37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</row>
    <row r="126" spans="1:37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</row>
    <row r="127" spans="1:37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</row>
    <row r="128" spans="1:37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</row>
    <row r="129" spans="1:37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</row>
    <row r="130" spans="1:37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</row>
    <row r="131" spans="1:37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</row>
    <row r="132" spans="1:37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</row>
    <row r="133" spans="1:37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</row>
    <row r="134" spans="1:37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</row>
    <row r="135" spans="1:37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</row>
    <row r="136" spans="1:37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</row>
    <row r="137" spans="1:37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</row>
    <row r="138" spans="1:37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</row>
    <row r="139" spans="1:37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</row>
    <row r="140" spans="1:37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</row>
    <row r="141" spans="1:37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</row>
    <row r="142" spans="1:37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</row>
    <row r="143" spans="1:37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</row>
    <row r="144" spans="1:37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</row>
    <row r="145" spans="1:37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</row>
    <row r="146" spans="1:37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</row>
    <row r="147" spans="1:37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</row>
    <row r="148" spans="1:37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</row>
    <row r="149" spans="1:37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</row>
    <row r="150" spans="1:37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</row>
    <row r="151" spans="1:37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</row>
    <row r="152" spans="1:37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</row>
    <row r="153" spans="1:37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</row>
    <row r="154" spans="1:37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</row>
    <row r="155" spans="1:37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</row>
    <row r="156" spans="1:37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</row>
    <row r="157" spans="1:37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</row>
    <row r="158" spans="1:37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</row>
    <row r="159" spans="1:37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</row>
    <row r="160" spans="1:37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</row>
    <row r="161" spans="1:37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</row>
    <row r="162" spans="1:37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</row>
    <row r="163" spans="1:37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</row>
    <row r="164" spans="1:37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</row>
    <row r="165" spans="1:37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</row>
    <row r="166" spans="1:37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</row>
    <row r="167" spans="1:37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</row>
    <row r="168" spans="1:37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</row>
    <row r="169" spans="1:37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</row>
    <row r="170" spans="1:37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</row>
    <row r="171" spans="1:37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</row>
    <row r="172" spans="1:37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</row>
    <row r="173" spans="1:37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</row>
    <row r="174" spans="1:37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</row>
    <row r="175" spans="1:37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</row>
    <row r="176" spans="1:37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</row>
    <row r="177" spans="1:37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</row>
    <row r="178" spans="1:37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</row>
    <row r="179" spans="1:37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</row>
    <row r="180" spans="1:37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</row>
    <row r="181" spans="1:37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</row>
    <row r="182" spans="1:37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</row>
    <row r="183" spans="1:37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</row>
    <row r="184" spans="1:37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</row>
    <row r="185" spans="1:37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</row>
    <row r="186" spans="1:37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</row>
    <row r="187" spans="1:37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</row>
    <row r="188" spans="1:37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</row>
    <row r="189" spans="1:37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</row>
    <row r="190" spans="1:37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</row>
    <row r="191" spans="1:37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</row>
    <row r="192" spans="1:37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</row>
    <row r="193" spans="1:37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</row>
    <row r="194" spans="1:37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</row>
    <row r="195" spans="1:37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</row>
    <row r="196" spans="1:37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</row>
    <row r="197" spans="1:37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</row>
    <row r="198" spans="1:37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</row>
    <row r="199" spans="1:37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</row>
    <row r="200" spans="1:37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</row>
    <row r="201" spans="1:37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</row>
    <row r="202" spans="1:37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</row>
    <row r="203" spans="1:37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</row>
    <row r="204" spans="1:37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</row>
    <row r="205" spans="1:37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</row>
    <row r="206" spans="1:37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</row>
    <row r="207" spans="1:37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</row>
    <row r="208" spans="1:37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</row>
    <row r="209" spans="1:37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</row>
    <row r="210" spans="1:37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</row>
    <row r="211" spans="1:37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</row>
    <row r="212" spans="1:37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</row>
    <row r="213" spans="1:37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</row>
    <row r="214" spans="1:37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</row>
    <row r="215" spans="1:37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</row>
    <row r="216" spans="1:37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</row>
    <row r="217" spans="1:37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</row>
    <row r="218" spans="1:37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</row>
    <row r="219" spans="1:37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</row>
    <row r="220" spans="1:37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</row>
    <row r="221" spans="1:37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</row>
    <row r="222" spans="1:37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</row>
    <row r="223" spans="1:37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</row>
    <row r="224" spans="1:37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</row>
    <row r="225" spans="1:37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</row>
    <row r="226" spans="1:37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</row>
    <row r="227" spans="1:37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</row>
    <row r="228" spans="1:37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</row>
    <row r="229" spans="1:37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</row>
    <row r="230" spans="1:37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</row>
    <row r="231" spans="1:37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</row>
    <row r="232" spans="1:37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</row>
    <row r="233" spans="1:37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</row>
    <row r="234" spans="1:37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</row>
    <row r="235" spans="1:37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</row>
    <row r="236" spans="1:37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</row>
    <row r="237" spans="1:37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</row>
    <row r="238" spans="1:37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</row>
    <row r="239" spans="1:37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</row>
    <row r="240" spans="1:37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</row>
    <row r="241" spans="1:37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</row>
    <row r="242" spans="1:37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</row>
    <row r="243" spans="1:37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</row>
    <row r="244" spans="1:37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</row>
    <row r="245" spans="1:37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</row>
    <row r="246" spans="1:37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</row>
    <row r="247" spans="1:37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</row>
    <row r="248" spans="1:37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</row>
    <row r="249" spans="1:37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</row>
    <row r="250" spans="1:37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</row>
    <row r="251" spans="1:37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</row>
    <row r="252" spans="1:37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</row>
    <row r="253" spans="1:37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</row>
    <row r="254" spans="1:37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</row>
    <row r="255" spans="1:37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</row>
    <row r="256" spans="1:37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</row>
    <row r="257" spans="1:37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</row>
    <row r="258" spans="1:37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</row>
    <row r="259" spans="1:37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</row>
    <row r="260" spans="1:37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</row>
    <row r="261" spans="1:37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</row>
    <row r="262" spans="1:37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</row>
    <row r="263" spans="1:37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</row>
    <row r="264" spans="1:37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</row>
    <row r="265" spans="1:37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</row>
    <row r="266" spans="1:37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</row>
    <row r="267" spans="1:37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</row>
    <row r="268" spans="1:37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</row>
    <row r="269" spans="1:37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</row>
    <row r="270" spans="1:37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</row>
    <row r="271" spans="1:37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</row>
    <row r="272" spans="1:37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</row>
    <row r="273" spans="1:37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</row>
    <row r="274" spans="1:37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</row>
    <row r="275" spans="1:37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</row>
    <row r="276" spans="1:37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</row>
    <row r="277" spans="1:37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</row>
    <row r="278" spans="1:37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</row>
    <row r="279" spans="1:37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</row>
    <row r="280" spans="1:37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</row>
    <row r="281" spans="1:37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</row>
    <row r="282" spans="1:37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</row>
    <row r="283" spans="1:37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</row>
    <row r="284" spans="1:37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</row>
    <row r="285" spans="1:37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</row>
    <row r="286" spans="1:37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</row>
    <row r="287" spans="1:37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</row>
    <row r="288" spans="1:37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</row>
    <row r="289" spans="1:37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</row>
    <row r="290" spans="1:37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</row>
    <row r="291" spans="1:37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</row>
    <row r="292" spans="1:37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</row>
    <row r="293" spans="1:37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</row>
    <row r="294" spans="1:37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</row>
    <row r="295" spans="1:37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</row>
    <row r="296" spans="1:37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</row>
    <row r="297" spans="1:37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</row>
    <row r="298" spans="1:37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</row>
    <row r="299" spans="1:37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</row>
    <row r="300" spans="1:37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</row>
    <row r="301" spans="1:37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</row>
    <row r="302" spans="1:37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</row>
    <row r="303" spans="1:37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</row>
    <row r="304" spans="1:37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</row>
    <row r="305" spans="1:37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</row>
    <row r="306" spans="1:37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</row>
    <row r="307" spans="1:37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</row>
    <row r="308" spans="1:37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</row>
    <row r="309" spans="1:37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</row>
    <row r="310" spans="1:37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</row>
    <row r="311" spans="1:37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</row>
    <row r="312" spans="1:37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</row>
    <row r="313" spans="1:37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</row>
    <row r="314" spans="1:37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</row>
    <row r="315" spans="1:37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</row>
    <row r="316" spans="1:37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</row>
    <row r="317" spans="1:37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</row>
    <row r="318" spans="1:37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</row>
    <row r="319" spans="1:37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</row>
    <row r="320" spans="1:37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</row>
    <row r="321" spans="1:37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</row>
    <row r="322" spans="1:37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</row>
    <row r="323" spans="1:37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</row>
    <row r="324" spans="1:37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</row>
    <row r="325" spans="1:37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</row>
    <row r="326" spans="1:37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</row>
    <row r="327" spans="1:37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</row>
    <row r="328" spans="1:37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</row>
    <row r="329" spans="1:37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</row>
    <row r="330" spans="1:37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</row>
    <row r="331" spans="1:37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</row>
    <row r="332" spans="1:37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</row>
    <row r="333" spans="1:37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</row>
    <row r="334" spans="1:37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</row>
    <row r="335" spans="1:37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</row>
    <row r="336" spans="1:37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</row>
    <row r="337" spans="1:37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</row>
    <row r="338" spans="1:37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</row>
    <row r="339" spans="1:37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</row>
    <row r="340" spans="1:37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</row>
    <row r="341" spans="1:37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</row>
    <row r="342" spans="1:37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</row>
    <row r="343" spans="1:37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</row>
    <row r="344" spans="1:37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</row>
    <row r="345" spans="1:37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</row>
    <row r="346" spans="1:37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</row>
    <row r="347" spans="1:37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</row>
    <row r="348" spans="1:37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</row>
    <row r="349" spans="1:37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</row>
    <row r="350" spans="1:37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</row>
    <row r="351" spans="1:37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</row>
    <row r="352" spans="1:37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</row>
    <row r="353" spans="1:37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</row>
    <row r="354" spans="1:37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</row>
    <row r="355" spans="1:37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</row>
    <row r="356" spans="1:37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</row>
    <row r="357" spans="1:37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</row>
    <row r="358" spans="1:37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</row>
    <row r="359" spans="1:37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</row>
    <row r="360" spans="1:37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</row>
    <row r="361" spans="1:37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</row>
    <row r="362" spans="1:37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</row>
    <row r="363" spans="1:37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</row>
    <row r="364" spans="1:37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</row>
    <row r="365" spans="1:37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</row>
    <row r="366" spans="1:37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</row>
    <row r="367" spans="1:37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</row>
    <row r="368" spans="1:37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</row>
    <row r="369" spans="1:37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</row>
    <row r="370" spans="1:37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</row>
    <row r="371" spans="1:37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</row>
    <row r="372" spans="1:37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</row>
    <row r="373" spans="1:37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</row>
    <row r="374" spans="1:37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</row>
    <row r="375" spans="1:37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</row>
    <row r="376" spans="1:37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</row>
    <row r="377" spans="1:37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</row>
    <row r="378" spans="1:37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</row>
    <row r="379" spans="1:37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</row>
    <row r="380" spans="1:37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</row>
    <row r="381" spans="1:37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</row>
    <row r="382" spans="1:37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</row>
    <row r="383" spans="1:37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</row>
    <row r="384" spans="1:37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</row>
    <row r="385" spans="1:37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</row>
    <row r="386" spans="1:37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</row>
    <row r="387" spans="1:37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</row>
    <row r="388" spans="1:37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</row>
    <row r="389" spans="1:37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</row>
    <row r="390" spans="1:37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</row>
    <row r="391" spans="1:37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</row>
    <row r="392" spans="1:37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</row>
    <row r="393" spans="1:37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</row>
    <row r="394" spans="1:37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</row>
    <row r="395" spans="1:37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</row>
    <row r="396" spans="1:37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</row>
    <row r="397" spans="1:37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</row>
    <row r="398" spans="1:37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</row>
    <row r="399" spans="1:37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</row>
    <row r="400" spans="1:37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</row>
    <row r="401" spans="1:37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</row>
    <row r="402" spans="1:37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</row>
    <row r="403" spans="1:37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</row>
    <row r="404" spans="1:37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</row>
    <row r="405" spans="1:37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</row>
    <row r="406" spans="1:37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</row>
    <row r="407" spans="1:37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</row>
    <row r="408" spans="1:37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</row>
    <row r="409" spans="1:37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</row>
    <row r="410" spans="1:37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</row>
    <row r="411" spans="1:37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</row>
    <row r="412" spans="1:37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</row>
    <row r="413" spans="1:37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</row>
    <row r="414" spans="1:37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</row>
    <row r="415" spans="1:37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</row>
    <row r="416" spans="1:37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</row>
    <row r="417" spans="1:37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</row>
    <row r="418" spans="1:37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</row>
    <row r="419" spans="1:37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</row>
    <row r="420" spans="1:37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</row>
    <row r="421" spans="1:37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</row>
    <row r="422" spans="1:37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</row>
    <row r="423" spans="1:37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</row>
    <row r="424" spans="1:37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</row>
    <row r="425" spans="1:37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</row>
    <row r="426" spans="1:37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</row>
    <row r="427" spans="1:37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</row>
    <row r="428" spans="1:37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</row>
    <row r="429" spans="1:37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</row>
    <row r="430" spans="1:37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</row>
    <row r="431" spans="1:37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</row>
    <row r="432" spans="1:37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</row>
    <row r="433" spans="1:37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</row>
    <row r="434" spans="1:37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</row>
    <row r="435" spans="1:37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</row>
    <row r="436" spans="1:37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</row>
    <row r="437" spans="1:37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</row>
    <row r="438" spans="1:37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</row>
    <row r="439" spans="1:37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</row>
    <row r="440" spans="1:37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</row>
    <row r="441" spans="1:37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</row>
    <row r="442" spans="1:37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</row>
    <row r="443" spans="1:37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</row>
    <row r="444" spans="1:37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</row>
    <row r="445" spans="1:37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</row>
    <row r="446" spans="1:37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</row>
    <row r="447" spans="1:37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</row>
    <row r="448" spans="1:37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</row>
    <row r="449" spans="1:37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</row>
    <row r="450" spans="1:37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</row>
    <row r="451" spans="1:37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</row>
    <row r="452" spans="1:37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</row>
    <row r="453" spans="1:37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</row>
    <row r="454" spans="1:37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</row>
    <row r="455" spans="1:37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</row>
    <row r="456" spans="1:37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</row>
    <row r="457" spans="1:37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</row>
    <row r="458" spans="1:37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</row>
    <row r="459" spans="1:37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</row>
    <row r="460" spans="1:37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</row>
    <row r="461" spans="1:37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</row>
    <row r="462" spans="1:37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</row>
    <row r="463" spans="1:37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</row>
    <row r="464" spans="1:37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</row>
    <row r="465" spans="1:37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</row>
    <row r="466" spans="1:37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</row>
    <row r="467" spans="1:37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</row>
    <row r="468" spans="1:37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</row>
    <row r="469" spans="1:37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</row>
    <row r="470" spans="1:37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</row>
    <row r="471" spans="1:37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</row>
    <row r="472" spans="1:37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</row>
    <row r="473" spans="1:37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</row>
    <row r="474" spans="1:37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</row>
    <row r="475" spans="1:37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</row>
    <row r="476" spans="1:37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</row>
    <row r="477" spans="1:37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</row>
    <row r="478" spans="1:37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</row>
    <row r="479" spans="1:37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</row>
    <row r="480" spans="1:37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</row>
    <row r="481" spans="1:37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</row>
    <row r="482" spans="1:37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</row>
    <row r="483" spans="1:37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</row>
    <row r="484" spans="1:37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</row>
    <row r="485" spans="1:37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</row>
    <row r="486" spans="1:37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</row>
    <row r="487" spans="1:37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</row>
    <row r="488" spans="1:37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</row>
    <row r="489" spans="1:37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</row>
    <row r="490" spans="1:37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</row>
    <row r="491" spans="1:37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</row>
    <row r="492" spans="1:37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</row>
    <row r="493" spans="1:37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</row>
    <row r="494" spans="1:37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</row>
    <row r="495" spans="1:37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</row>
    <row r="496" spans="1:37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</row>
    <row r="497" spans="1:37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</row>
    <row r="498" spans="1:37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</row>
    <row r="499" spans="1:37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</row>
    <row r="500" spans="1:37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</row>
    <row r="501" spans="1:37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</row>
    <row r="502" spans="1:37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</row>
    <row r="503" spans="1:37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</row>
    <row r="504" spans="1:37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</row>
    <row r="505" spans="1:37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</row>
    <row r="506" spans="1:37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</row>
    <row r="507" spans="1:37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</row>
    <row r="508" spans="1:37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</row>
    <row r="509" spans="1:37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</row>
    <row r="510" spans="1:37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</row>
    <row r="511" spans="1:37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</row>
    <row r="512" spans="1:37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</row>
    <row r="513" spans="1:37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</row>
    <row r="514" spans="1:37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</row>
    <row r="515" spans="1:37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</row>
    <row r="516" spans="1:37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</row>
    <row r="517" spans="1:37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</row>
    <row r="518" spans="1:37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</row>
    <row r="519" spans="1:37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</row>
    <row r="520" spans="1:37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</row>
    <row r="521" spans="1:37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</row>
    <row r="522" spans="1:37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</row>
    <row r="523" spans="1:37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</row>
    <row r="524" spans="1:37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</row>
    <row r="525" spans="1:37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</row>
    <row r="526" spans="1:37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</row>
    <row r="527" spans="1:37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</row>
    <row r="528" spans="1:37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</row>
    <row r="529" spans="1:37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</row>
    <row r="530" spans="1:37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</row>
    <row r="531" spans="1:37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</row>
    <row r="532" spans="1:37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</row>
    <row r="533" spans="1:37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</row>
    <row r="534" spans="1:37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</row>
    <row r="535" spans="1:37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</row>
    <row r="536" spans="1:37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</row>
    <row r="537" spans="1:37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</row>
    <row r="538" spans="1:37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</row>
    <row r="539" spans="1:37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</row>
    <row r="540" spans="1:37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</row>
    <row r="541" spans="1:37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</row>
    <row r="542" spans="1:37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</row>
    <row r="543" spans="1:37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</row>
    <row r="544" spans="1:37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</row>
    <row r="545" spans="1:37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</row>
    <row r="546" spans="1:37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</row>
    <row r="547" spans="1:37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</row>
    <row r="548" spans="1:37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</row>
    <row r="549" spans="1:37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</row>
    <row r="550" spans="1:37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</row>
    <row r="551" spans="1:37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</row>
    <row r="552" spans="1:37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</row>
    <row r="553" spans="1:37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</row>
    <row r="554" spans="1:37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</row>
    <row r="555" spans="1:37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</row>
    <row r="556" spans="1:37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</row>
    <row r="557" spans="1:37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</row>
    <row r="558" spans="1:37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</row>
    <row r="559" spans="1:37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</row>
    <row r="560" spans="1:37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</row>
    <row r="561" spans="1:37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</row>
    <row r="562" spans="1:37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</row>
    <row r="563" spans="1:37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</row>
    <row r="564" spans="1:37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</row>
    <row r="565" spans="1:37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</row>
    <row r="566" spans="1:37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</row>
    <row r="567" spans="1:37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</row>
    <row r="568" spans="1:37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</row>
    <row r="569" spans="1:37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</row>
    <row r="570" spans="1:37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</row>
    <row r="571" spans="1:37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</row>
    <row r="572" spans="1:37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</row>
    <row r="573" spans="1:37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</row>
    <row r="574" spans="1:37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</row>
    <row r="575" spans="1:37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</row>
    <row r="576" spans="1:37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</row>
    <row r="577" spans="1:37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</row>
    <row r="578" spans="1:37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</row>
    <row r="579" spans="1:37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</row>
    <row r="580" spans="1:37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</row>
    <row r="581" spans="1:37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</row>
    <row r="582" spans="1:37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</row>
    <row r="583" spans="1:37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</row>
    <row r="584" spans="1:37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</row>
    <row r="585" spans="1:37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</row>
    <row r="586" spans="1:37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</row>
    <row r="587" spans="1:37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</row>
    <row r="588" spans="1:37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</row>
    <row r="589" spans="1:37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</row>
    <row r="590" spans="1:37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</row>
    <row r="591" spans="1:37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</row>
    <row r="592" spans="1:37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</row>
    <row r="593" spans="1:37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</row>
    <row r="594" spans="1:37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</row>
    <row r="595" spans="1:37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</row>
    <row r="596" spans="1:37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</row>
    <row r="597" spans="1:37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</row>
    <row r="598" spans="1:37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</row>
    <row r="599" spans="1:37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</row>
    <row r="600" spans="1:37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</row>
    <row r="601" spans="1:37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</row>
    <row r="602" spans="1:37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</row>
    <row r="603" spans="1:37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</row>
    <row r="604" spans="1:37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</row>
    <row r="605" spans="1:37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</row>
    <row r="606" spans="1:37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</row>
    <row r="607" spans="1:37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</row>
    <row r="608" spans="1:37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</row>
    <row r="609" spans="1:37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</row>
    <row r="610" spans="1:37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</row>
    <row r="611" spans="1:37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</row>
    <row r="612" spans="1:37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</row>
    <row r="613" spans="1:37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</row>
    <row r="614" spans="1:37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</row>
    <row r="615" spans="1:37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</row>
    <row r="616" spans="1:37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</row>
    <row r="617" spans="1:37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</row>
    <row r="618" spans="1:37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</row>
    <row r="619" spans="1:37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</row>
    <row r="620" spans="1:37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</row>
    <row r="621" spans="1:37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</row>
    <row r="622" spans="1:37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</row>
    <row r="623" spans="1:37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</row>
    <row r="624" spans="1:37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</row>
    <row r="625" spans="1:37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</row>
    <row r="626" spans="1:37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</row>
    <row r="627" spans="1:37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</row>
    <row r="628" spans="1:37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</row>
    <row r="629" spans="1:37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</row>
    <row r="630" spans="1:37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</row>
    <row r="631" spans="1:37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</row>
    <row r="632" spans="1:37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</row>
    <row r="633" spans="1:37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</row>
    <row r="634" spans="1:37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</row>
    <row r="635" spans="1:37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</row>
    <row r="636" spans="1:37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</row>
    <row r="637" spans="1:37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</row>
    <row r="638" spans="1:37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</row>
    <row r="639" spans="1:37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</row>
    <row r="640" spans="1:37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</row>
    <row r="641" spans="1:37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</row>
    <row r="642" spans="1:37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</row>
    <row r="643" spans="1:37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</row>
    <row r="644" spans="1:37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</row>
    <row r="645" spans="1:37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</row>
    <row r="646" spans="1:37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</row>
    <row r="647" spans="1:37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</row>
    <row r="648" spans="1:37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</row>
    <row r="649" spans="1:37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</row>
    <row r="650" spans="1:37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</row>
    <row r="651" spans="1:37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</row>
    <row r="652" spans="1:37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</row>
    <row r="653" spans="1:37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</row>
    <row r="654" spans="1:37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</row>
    <row r="655" spans="1:37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</row>
    <row r="656" spans="1:37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</row>
    <row r="657" spans="1:37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</row>
    <row r="658" spans="1:37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</row>
    <row r="659" spans="1:37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</row>
    <row r="660" spans="1:37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</row>
    <row r="661" spans="1:37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</row>
    <row r="662" spans="1:37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</row>
    <row r="663" spans="1:37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</row>
    <row r="664" spans="1:37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</row>
    <row r="665" spans="1:37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</row>
    <row r="666" spans="1:37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</row>
    <row r="667" spans="1:37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</row>
    <row r="668" spans="1:37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</row>
    <row r="669" spans="1:37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</row>
    <row r="670" spans="1:37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</row>
    <row r="671" spans="1:37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</row>
    <row r="672" spans="1:37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</row>
    <row r="673" spans="1:37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</row>
    <row r="674" spans="1:37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</row>
    <row r="675" spans="1:37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</row>
    <row r="676" spans="1:37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</row>
    <row r="677" spans="1:37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</row>
    <row r="678" spans="1:37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</row>
    <row r="679" spans="1:37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</row>
    <row r="680" spans="1:37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</row>
    <row r="681" spans="1:37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</row>
    <row r="682" spans="1:37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</row>
    <row r="683" spans="1:37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</row>
    <row r="684" spans="1:37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</row>
    <row r="685" spans="1:37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</row>
    <row r="686" spans="1:37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</row>
    <row r="687" spans="1:37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</row>
    <row r="688" spans="1:37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</row>
    <row r="689" spans="1:37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</row>
    <row r="690" spans="1:37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</row>
    <row r="691" spans="1:37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</row>
    <row r="692" spans="1:37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</row>
    <row r="693" spans="1:37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</row>
    <row r="694" spans="1:37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</row>
    <row r="695" spans="1:37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</row>
    <row r="696" spans="1:37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</row>
    <row r="697" spans="1:37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</row>
    <row r="698" spans="1:37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</row>
    <row r="699" spans="1:37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</row>
    <row r="700" spans="1:37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</row>
    <row r="701" spans="1:37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</row>
    <row r="702" spans="1:37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</row>
    <row r="703" spans="1:37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</row>
    <row r="704" spans="1:37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</row>
    <row r="705" spans="1:37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</row>
    <row r="706" spans="1:37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</row>
    <row r="707" spans="1:37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</row>
    <row r="708" spans="1:37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</row>
    <row r="709" spans="1:37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</row>
    <row r="710" spans="1:37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</row>
    <row r="711" spans="1:37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</row>
    <row r="712" spans="1:37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</row>
    <row r="713" spans="1:37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</row>
    <row r="714" spans="1:37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</row>
    <row r="715" spans="1:37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</row>
    <row r="716" spans="1:37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</row>
    <row r="717" spans="1:37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</row>
    <row r="718" spans="1:37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</row>
    <row r="719" spans="1:37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</row>
    <row r="720" spans="1:37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</row>
    <row r="721" spans="1:37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</row>
    <row r="722" spans="1:37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</row>
    <row r="723" spans="1:37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</row>
    <row r="724" spans="1:37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</row>
    <row r="725" spans="1:37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</row>
    <row r="726" spans="1:37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</row>
    <row r="727" spans="1:37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</row>
    <row r="728" spans="1:37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</row>
    <row r="729" spans="1:37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</row>
    <row r="730" spans="1:37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</row>
    <row r="731" spans="1:37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</row>
    <row r="732" spans="1:37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</row>
    <row r="733" spans="1:37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</row>
    <row r="734" spans="1:37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</row>
    <row r="735" spans="1:37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</row>
    <row r="736" spans="1:37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</row>
    <row r="737" spans="1:37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</row>
    <row r="738" spans="1:37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</row>
    <row r="739" spans="1:37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</row>
    <row r="740" spans="1:37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</row>
    <row r="741" spans="1:37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</row>
    <row r="742" spans="1:37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</row>
    <row r="743" spans="1:37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</row>
    <row r="744" spans="1:37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</row>
    <row r="745" spans="1:37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</row>
    <row r="746" spans="1:37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</row>
    <row r="747" spans="1:37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</row>
    <row r="748" spans="1:37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</row>
    <row r="749" spans="1:37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</row>
    <row r="750" spans="1:37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</row>
    <row r="751" spans="1:37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</row>
    <row r="752" spans="1:37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</row>
    <row r="753" spans="1:37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</row>
    <row r="754" spans="1:37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</row>
    <row r="755" spans="1:37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</row>
    <row r="756" spans="1:37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</row>
    <row r="757" spans="1:37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</row>
    <row r="758" spans="1:37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</row>
    <row r="759" spans="1:37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</row>
    <row r="760" spans="1:37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</row>
    <row r="761" spans="1:37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</row>
    <row r="762" spans="1:37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</row>
    <row r="763" spans="1:37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</row>
    <row r="764" spans="1:37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</row>
    <row r="765" spans="1:37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</row>
    <row r="766" spans="1:37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</row>
    <row r="767" spans="1:37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</row>
    <row r="768" spans="1:37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</row>
    <row r="769" spans="1:37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</row>
    <row r="770" spans="1:37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</row>
    <row r="771" spans="1:37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</row>
    <row r="772" spans="1:37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</row>
    <row r="773" spans="1:37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</row>
    <row r="774" spans="1:37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</row>
    <row r="775" spans="1:37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</row>
    <row r="776" spans="1:37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</row>
    <row r="777" spans="1:37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</row>
    <row r="778" spans="1:37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</row>
    <row r="779" spans="1:37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</row>
    <row r="780" spans="1:37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</row>
    <row r="781" spans="1:37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</row>
    <row r="782" spans="1:37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</row>
    <row r="783" spans="1:37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</row>
    <row r="784" spans="1:37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</row>
    <row r="785" spans="1:37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</row>
    <row r="786" spans="1:37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</row>
    <row r="787" spans="1:37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</row>
    <row r="788" spans="1:37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</row>
    <row r="789" spans="1:37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</row>
    <row r="790" spans="1:37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</row>
    <row r="791" spans="1:37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</row>
    <row r="792" spans="1:37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</row>
    <row r="793" spans="1:37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</row>
    <row r="794" spans="1:37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</row>
    <row r="795" spans="1:37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</row>
    <row r="796" spans="1:37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</row>
    <row r="797" spans="1:37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</row>
    <row r="798" spans="1:37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</row>
    <row r="799" spans="1:37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</row>
    <row r="800" spans="1:37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</row>
    <row r="801" spans="1:37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</row>
    <row r="802" spans="1:37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</row>
    <row r="803" spans="1:37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</row>
    <row r="804" spans="1:37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</row>
    <row r="805" spans="1:37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</row>
    <row r="806" spans="1:37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</row>
    <row r="807" spans="1:37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</row>
    <row r="808" spans="1:37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</row>
    <row r="809" spans="1:37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</row>
    <row r="810" spans="1:37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</row>
    <row r="811" spans="1:37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</row>
    <row r="812" spans="1:37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</row>
    <row r="813" spans="1:37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</row>
    <row r="814" spans="1:37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</row>
    <row r="815" spans="1:37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</row>
    <row r="816" spans="1:37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</row>
    <row r="817" spans="1:37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</row>
    <row r="818" spans="1:37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</row>
    <row r="819" spans="1:37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</row>
    <row r="820" spans="1:37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</row>
    <row r="821" spans="1:37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</row>
    <row r="822" spans="1:37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</row>
    <row r="823" spans="1:37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</row>
    <row r="824" spans="1:37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</row>
    <row r="825" spans="1:37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</row>
    <row r="826" spans="1:37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</row>
    <row r="827" spans="1:37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</row>
    <row r="828" spans="1:37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</row>
    <row r="829" spans="1:37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</row>
    <row r="830" spans="1:37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</row>
    <row r="831" spans="1:37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</row>
    <row r="832" spans="1:37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</row>
    <row r="833" spans="1:37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</row>
    <row r="834" spans="1:37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</row>
    <row r="835" spans="1:37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</row>
    <row r="836" spans="1:37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</row>
    <row r="837" spans="1:37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</row>
    <row r="838" spans="1:37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</row>
    <row r="839" spans="1:37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</row>
    <row r="840" spans="1:37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</row>
    <row r="841" spans="1:37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</row>
    <row r="842" spans="1:37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</row>
    <row r="843" spans="1:37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</row>
    <row r="844" spans="1:37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</row>
    <row r="845" spans="1:37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</row>
    <row r="846" spans="1:37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</row>
    <row r="847" spans="1:37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</row>
    <row r="848" spans="1:37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</row>
    <row r="849" spans="1:37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</row>
    <row r="850" spans="1:37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</row>
    <row r="851" spans="1:37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</row>
    <row r="852" spans="1:37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</row>
    <row r="853" spans="1:37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</row>
    <row r="854" spans="1:37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</row>
    <row r="855" spans="1:37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</row>
    <row r="856" spans="1:37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</row>
    <row r="857" spans="1:37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</row>
    <row r="858" spans="1:37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</row>
    <row r="859" spans="1:37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</row>
    <row r="860" spans="1:37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</row>
    <row r="861" spans="1:37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</row>
    <row r="862" spans="1:37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</row>
    <row r="863" spans="1:37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</row>
    <row r="864" spans="1:37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</row>
    <row r="865" spans="1:37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</row>
    <row r="866" spans="1:37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</row>
    <row r="867" spans="1:37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</row>
    <row r="868" spans="1:37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</row>
    <row r="869" spans="1:37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</row>
    <row r="870" spans="1:37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</row>
    <row r="871" spans="1:37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</row>
    <row r="872" spans="1:37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</row>
    <row r="873" spans="1:37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</row>
    <row r="874" spans="1:37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</row>
    <row r="875" spans="1:37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</row>
    <row r="876" spans="1:37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</row>
    <row r="877" spans="1:37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</row>
    <row r="878" spans="1:37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</row>
    <row r="879" spans="1:37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</row>
    <row r="880" spans="1:37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</row>
    <row r="881" spans="1:37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</row>
    <row r="882" spans="1:37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</row>
    <row r="883" spans="1:37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</row>
    <row r="884" spans="1:37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</row>
  </sheetData>
  <mergeCells count="45">
    <mergeCell ref="A4:A15"/>
    <mergeCell ref="B4:B15"/>
    <mergeCell ref="E5:R5"/>
    <mergeCell ref="C3:R3"/>
    <mergeCell ref="E8:R8"/>
    <mergeCell ref="E10:R10"/>
    <mergeCell ref="E11:R11"/>
    <mergeCell ref="E12:R12"/>
    <mergeCell ref="E13:R13"/>
    <mergeCell ref="E14:R14"/>
    <mergeCell ref="E15:R15"/>
    <mergeCell ref="E6:R6"/>
    <mergeCell ref="C36:R48"/>
    <mergeCell ref="C16:R16"/>
    <mergeCell ref="C23:R29"/>
    <mergeCell ref="D22:R22"/>
    <mergeCell ref="C30:R35"/>
    <mergeCell ref="D21:R21"/>
    <mergeCell ref="D19:R19"/>
    <mergeCell ref="D20:R20"/>
    <mergeCell ref="D17:R17"/>
    <mergeCell ref="D18:R18"/>
    <mergeCell ref="A51:R51"/>
    <mergeCell ref="E9:R9"/>
    <mergeCell ref="E7:R7"/>
    <mergeCell ref="F55:H55"/>
    <mergeCell ref="E4:R4"/>
    <mergeCell ref="F53:H53"/>
    <mergeCell ref="I52:R52"/>
    <mergeCell ref="C49:R49"/>
    <mergeCell ref="D52:E52"/>
    <mergeCell ref="F52:H52"/>
    <mergeCell ref="A36:A48"/>
    <mergeCell ref="B36:B48"/>
    <mergeCell ref="A23:A35"/>
    <mergeCell ref="A16:A22"/>
    <mergeCell ref="B23:B35"/>
    <mergeCell ref="B16:B22"/>
    <mergeCell ref="F56:H56"/>
    <mergeCell ref="D55:E55"/>
    <mergeCell ref="D56:E56"/>
    <mergeCell ref="D53:E53"/>
    <mergeCell ref="I53:R56"/>
    <mergeCell ref="F54:H54"/>
    <mergeCell ref="D54:E54"/>
  </mergeCells>
  <hyperlinks>
    <hyperlink ref="D53" r:id="rId1"/>
    <hyperlink ref="D54" r:id="rId2"/>
  </hyperlinks>
  <pageMargins left="0.7" right="0.7" top="0.75" bottom="0.75" header="0" footer="0"/>
  <pageSetup paperSize="9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23"/>
  <sheetViews>
    <sheetView workbookViewId="0">
      <selection activeCell="H13" sqref="H13"/>
    </sheetView>
  </sheetViews>
  <sheetFormatPr defaultColWidth="14.42578125" defaultRowHeight="15" customHeight="1"/>
  <cols>
    <col min="1" max="1" width="4.7109375" customWidth="1"/>
    <col min="2" max="2" width="28.42578125" customWidth="1"/>
    <col min="3" max="3" width="42" customWidth="1"/>
    <col min="4" max="4" width="16.7109375" customWidth="1"/>
    <col min="5" max="5" width="19.28515625" customWidth="1"/>
  </cols>
  <sheetData>
    <row r="1" spans="1:9" s="362" customFormat="1" ht="35.25" customHeight="1">
      <c r="A1" s="524" t="s">
        <v>94</v>
      </c>
      <c r="B1" s="525"/>
      <c r="C1" s="525"/>
      <c r="D1" s="525"/>
      <c r="E1" s="525"/>
      <c r="F1" s="525"/>
      <c r="G1" s="525"/>
      <c r="H1" s="525"/>
      <c r="I1" s="525"/>
    </row>
    <row r="2" spans="1:9" s="366" customFormat="1" ht="30.75" customHeight="1">
      <c r="A2" s="526" t="s">
        <v>95</v>
      </c>
      <c r="B2" s="527"/>
      <c r="C2" s="527"/>
      <c r="D2" s="527"/>
      <c r="E2" s="527"/>
      <c r="F2" s="527"/>
      <c r="G2" s="527"/>
      <c r="H2" s="527"/>
      <c r="I2" s="527"/>
    </row>
    <row r="3" spans="1:9" s="432" customFormat="1" ht="22.5" customHeight="1">
      <c r="A3" s="12" t="s">
        <v>4</v>
      </c>
      <c r="B3" s="13" t="s">
        <v>9</v>
      </c>
      <c r="C3" s="663" t="s">
        <v>97</v>
      </c>
      <c r="D3" s="777"/>
      <c r="E3" s="777"/>
      <c r="F3" s="79"/>
      <c r="G3" s="79"/>
      <c r="H3" s="79"/>
      <c r="I3" s="79"/>
    </row>
    <row r="4" spans="1:9" s="432" customFormat="1" ht="23.25" customHeight="1">
      <c r="A4" s="773">
        <v>1</v>
      </c>
      <c r="B4" s="773" t="s">
        <v>912</v>
      </c>
      <c r="C4" s="80" t="s">
        <v>98</v>
      </c>
      <c r="D4" s="80" t="s">
        <v>99</v>
      </c>
      <c r="E4" s="80" t="s">
        <v>100</v>
      </c>
      <c r="F4" s="78"/>
      <c r="G4" s="78"/>
      <c r="H4" s="78"/>
      <c r="I4" s="78"/>
    </row>
    <row r="5" spans="1:9" s="432" customFormat="1" ht="23.25" customHeight="1">
      <c r="A5" s="666"/>
      <c r="B5" s="666"/>
      <c r="C5" s="81" t="s">
        <v>101</v>
      </c>
      <c r="D5" s="529">
        <v>31191.401300000001</v>
      </c>
      <c r="E5" s="82">
        <v>100</v>
      </c>
      <c r="F5" s="78"/>
      <c r="G5" s="78"/>
      <c r="H5" s="78"/>
      <c r="I5" s="78"/>
    </row>
    <row r="6" spans="1:9" s="432" customFormat="1" ht="26.25" customHeight="1">
      <c r="A6" s="666"/>
      <c r="B6" s="666"/>
      <c r="C6" s="81" t="s">
        <v>102</v>
      </c>
      <c r="D6" s="530">
        <v>23307.439999999999</v>
      </c>
      <c r="E6" s="535">
        <f>D6/31191.4013*100</f>
        <v>74.723927199769619</v>
      </c>
      <c r="F6" s="78"/>
      <c r="G6" s="78"/>
      <c r="H6" s="78"/>
      <c r="I6" s="78"/>
    </row>
    <row r="7" spans="1:9" s="432" customFormat="1" ht="25.5">
      <c r="A7" s="666"/>
      <c r="B7" s="666"/>
      <c r="C7" s="528" t="s">
        <v>103</v>
      </c>
      <c r="D7" s="531">
        <v>1014.7819</v>
      </c>
      <c r="E7" s="536">
        <f t="shared" ref="E7:E12" si="0">D7/31191.4013*100</f>
        <v>3.2534027254492086</v>
      </c>
      <c r="F7" s="175"/>
      <c r="G7" s="78"/>
      <c r="H7" s="78"/>
      <c r="I7" s="78"/>
    </row>
    <row r="8" spans="1:9" s="432" customFormat="1" ht="25.5">
      <c r="A8" s="666"/>
      <c r="B8" s="666"/>
      <c r="C8" s="81" t="s">
        <v>104</v>
      </c>
      <c r="D8" s="538">
        <f>D9+D10</f>
        <v>1896.528</v>
      </c>
      <c r="E8" s="535">
        <f t="shared" si="0"/>
        <v>6.0802911089473879</v>
      </c>
      <c r="F8" s="78"/>
      <c r="G8" s="78"/>
      <c r="H8" s="78"/>
      <c r="I8" s="78"/>
    </row>
    <row r="9" spans="1:9" s="432" customFormat="1" ht="28.5" customHeight="1">
      <c r="A9" s="666"/>
      <c r="B9" s="666"/>
      <c r="C9" s="83" t="s">
        <v>105</v>
      </c>
      <c r="D9" s="531">
        <v>217.2535</v>
      </c>
      <c r="E9" s="535">
        <f t="shared" si="0"/>
        <v>0.69651728022876613</v>
      </c>
      <c r="F9" s="78"/>
      <c r="G9" s="78"/>
      <c r="H9" s="78"/>
      <c r="I9" s="78"/>
    </row>
    <row r="10" spans="1:9" s="432" customFormat="1" ht="25.5">
      <c r="A10" s="666"/>
      <c r="B10" s="666"/>
      <c r="C10" s="83" t="s">
        <v>106</v>
      </c>
      <c r="D10" s="531">
        <v>1679.2745</v>
      </c>
      <c r="E10" s="535">
        <f t="shared" si="0"/>
        <v>5.3837738287186214</v>
      </c>
      <c r="F10" s="78"/>
      <c r="G10" s="78"/>
      <c r="H10" s="78"/>
      <c r="I10" s="78"/>
    </row>
    <row r="11" spans="1:9" s="432" customFormat="1" ht="22.5" customHeight="1">
      <c r="A11" s="666"/>
      <c r="B11" s="666"/>
      <c r="C11" s="81" t="s">
        <v>107</v>
      </c>
      <c r="D11" s="531">
        <v>1.5527</v>
      </c>
      <c r="E11" s="535">
        <f t="shared" si="0"/>
        <v>4.9779744906811862E-3</v>
      </c>
      <c r="F11" s="78"/>
      <c r="G11" s="78"/>
      <c r="H11" s="78"/>
      <c r="I11" s="78"/>
    </row>
    <row r="12" spans="1:9" s="432" customFormat="1" ht="27.75" customHeight="1">
      <c r="A12" s="666"/>
      <c r="B12" s="666"/>
      <c r="C12" s="81" t="s">
        <v>108</v>
      </c>
      <c r="D12" s="530">
        <v>4971.0986999999996</v>
      </c>
      <c r="E12" s="535">
        <f t="shared" si="0"/>
        <v>15.937400991343084</v>
      </c>
      <c r="F12" s="78"/>
      <c r="G12" s="78"/>
      <c r="H12" s="78"/>
      <c r="I12" s="78"/>
    </row>
    <row r="13" spans="1:9" s="432" customFormat="1" ht="63.75">
      <c r="A13" s="774"/>
      <c r="B13" s="774"/>
      <c r="C13" s="81" t="s">
        <v>109</v>
      </c>
      <c r="D13" s="311" t="s">
        <v>458</v>
      </c>
      <c r="E13" s="537"/>
      <c r="F13" s="78"/>
      <c r="G13" s="78"/>
      <c r="H13" s="78"/>
      <c r="I13" s="78"/>
    </row>
    <row r="14" spans="1:9" s="232" customFormat="1" ht="15.75">
      <c r="A14" s="533" t="s">
        <v>110</v>
      </c>
      <c r="B14" s="532"/>
      <c r="C14" s="532"/>
      <c r="D14" s="532"/>
      <c r="E14" s="532"/>
      <c r="F14" s="532"/>
      <c r="G14" s="532"/>
      <c r="H14" s="532"/>
      <c r="I14" s="532"/>
    </row>
    <row r="15" spans="1:9" s="232" customFormat="1" ht="15.75">
      <c r="A15" s="534"/>
      <c r="B15" s="230"/>
      <c r="C15" s="230"/>
      <c r="D15" s="230"/>
      <c r="E15" s="230"/>
      <c r="F15" s="532"/>
      <c r="G15" s="532"/>
      <c r="H15" s="532"/>
      <c r="I15" s="532"/>
    </row>
    <row r="16" spans="1:9" s="430" customFormat="1" ht="30" customHeight="1">
      <c r="A16" s="775" t="s">
        <v>913</v>
      </c>
      <c r="B16" s="776"/>
      <c r="C16" s="776"/>
      <c r="D16" s="776"/>
      <c r="E16" s="776"/>
      <c r="F16" s="498"/>
      <c r="G16" s="498"/>
      <c r="H16" s="498"/>
      <c r="I16" s="498"/>
    </row>
    <row r="17" spans="1:9" s="430" customFormat="1" ht="47.25" customHeight="1">
      <c r="A17" s="573" t="s">
        <v>89</v>
      </c>
      <c r="B17" s="572" t="s">
        <v>111</v>
      </c>
      <c r="C17" s="572" t="s">
        <v>112</v>
      </c>
      <c r="D17" s="572" t="s">
        <v>113</v>
      </c>
      <c r="E17" s="572" t="s">
        <v>9</v>
      </c>
      <c r="F17" s="498"/>
      <c r="G17" s="498"/>
      <c r="H17" s="498"/>
      <c r="I17" s="498"/>
    </row>
    <row r="18" spans="1:9" s="252" customFormat="1" ht="102">
      <c r="A18" s="539">
        <v>1</v>
      </c>
      <c r="B18" s="540" t="s">
        <v>578</v>
      </c>
      <c r="C18" s="176" t="s">
        <v>579</v>
      </c>
      <c r="D18" s="176" t="s">
        <v>580</v>
      </c>
      <c r="E18" s="338" t="s">
        <v>989</v>
      </c>
      <c r="F18" s="498"/>
      <c r="G18" s="498"/>
      <c r="H18" s="498"/>
      <c r="I18" s="498"/>
    </row>
    <row r="19" spans="1:9" s="252" customFormat="1" ht="89.25">
      <c r="A19" s="539">
        <v>2</v>
      </c>
      <c r="B19" s="540" t="s">
        <v>581</v>
      </c>
      <c r="C19" s="176" t="s">
        <v>582</v>
      </c>
      <c r="D19" s="176" t="s">
        <v>580</v>
      </c>
      <c r="E19" s="338" t="s">
        <v>988</v>
      </c>
      <c r="F19" s="498"/>
      <c r="G19" s="498"/>
      <c r="H19" s="498"/>
      <c r="I19" s="498"/>
    </row>
    <row r="20" spans="1:9" s="252" customFormat="1" ht="102">
      <c r="A20" s="539">
        <v>3</v>
      </c>
      <c r="B20" s="540" t="s">
        <v>583</v>
      </c>
      <c r="C20" s="176" t="s">
        <v>586</v>
      </c>
      <c r="D20" s="176" t="s">
        <v>986</v>
      </c>
      <c r="E20" s="242" t="s">
        <v>990</v>
      </c>
      <c r="F20" s="498"/>
      <c r="G20" s="498"/>
      <c r="H20" s="498"/>
      <c r="I20" s="498"/>
    </row>
    <row r="21" spans="1:9" s="252" customFormat="1" ht="38.25" customHeight="1">
      <c r="A21" s="539">
        <v>4</v>
      </c>
      <c r="B21" s="540" t="s">
        <v>584</v>
      </c>
      <c r="C21" s="176" t="s">
        <v>585</v>
      </c>
      <c r="D21" s="176" t="s">
        <v>580</v>
      </c>
      <c r="E21" s="242" t="s">
        <v>987</v>
      </c>
      <c r="F21" s="498"/>
      <c r="G21" s="498"/>
      <c r="H21" s="498"/>
      <c r="I21" s="498"/>
    </row>
    <row r="22" spans="1:9" s="432" customFormat="1" ht="15" customHeight="1"/>
    <row r="23" spans="1:9" s="432" customFormat="1" ht="15" customHeight="1"/>
  </sheetData>
  <mergeCells count="4">
    <mergeCell ref="B4:B13"/>
    <mergeCell ref="A4:A13"/>
    <mergeCell ref="A16:E16"/>
    <mergeCell ref="C3:E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82"/>
  <sheetViews>
    <sheetView topLeftCell="A16" workbookViewId="0">
      <selection activeCell="R42" sqref="R42"/>
    </sheetView>
  </sheetViews>
  <sheetFormatPr defaultColWidth="14.42578125" defaultRowHeight="15" customHeight="1"/>
  <cols>
    <col min="1" max="1" width="4.42578125" style="214" customWidth="1"/>
    <col min="2" max="2" width="36.28515625" customWidth="1"/>
    <col min="3" max="3" width="19.140625" customWidth="1"/>
    <col min="4" max="4" width="11.5703125" customWidth="1"/>
    <col min="5" max="5" width="11.7109375" customWidth="1"/>
    <col min="6" max="6" width="11.5703125" customWidth="1"/>
    <col min="7" max="7" width="11.42578125" style="202" customWidth="1"/>
    <col min="8" max="19" width="9.140625" customWidth="1"/>
  </cols>
  <sheetData>
    <row r="1" spans="1:19" s="270" customFormat="1" ht="37.5" customHeight="1">
      <c r="A1" s="414" t="s">
        <v>114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</row>
    <row r="2" spans="1:19" s="447" customFormat="1" ht="30" customHeight="1">
      <c r="A2" s="215" t="s">
        <v>115</v>
      </c>
      <c r="B2" s="364"/>
      <c r="C2" s="364"/>
      <c r="D2" s="364"/>
      <c r="E2" s="364"/>
      <c r="F2" s="364"/>
      <c r="G2" s="364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</row>
    <row r="3" spans="1:19" ht="29.25" customHeight="1">
      <c r="A3" s="12" t="s">
        <v>4</v>
      </c>
      <c r="B3" s="85" t="s">
        <v>9</v>
      </c>
      <c r="C3" s="807" t="s">
        <v>97</v>
      </c>
      <c r="D3" s="808"/>
      <c r="E3" s="808"/>
      <c r="F3" s="809"/>
      <c r="G3" s="134"/>
      <c r="H3" s="86"/>
      <c r="I3" s="86"/>
      <c r="J3" s="86"/>
      <c r="K3" s="86"/>
      <c r="L3" s="5"/>
      <c r="M3" s="5"/>
      <c r="N3" s="5"/>
      <c r="O3" s="5"/>
      <c r="P3" s="5"/>
      <c r="Q3" s="5"/>
      <c r="R3" s="5"/>
      <c r="S3" s="5"/>
    </row>
    <row r="4" spans="1:19">
      <c r="A4" s="814">
        <v>1</v>
      </c>
      <c r="B4" s="87"/>
      <c r="C4" s="819" t="s">
        <v>914</v>
      </c>
      <c r="D4" s="779"/>
      <c r="E4" s="779"/>
      <c r="F4" s="780"/>
      <c r="G4" s="134"/>
      <c r="H4" s="86"/>
      <c r="I4" s="86"/>
      <c r="J4" s="86"/>
      <c r="K4" s="86"/>
      <c r="L4" s="5"/>
      <c r="M4" s="5"/>
      <c r="N4" s="5"/>
      <c r="O4" s="5"/>
      <c r="P4" s="5"/>
      <c r="Q4" s="5"/>
      <c r="R4" s="5"/>
      <c r="S4" s="5"/>
    </row>
    <row r="5" spans="1:19">
      <c r="A5" s="802"/>
      <c r="B5" s="88"/>
      <c r="C5" s="203">
        <v>45292</v>
      </c>
      <c r="D5" s="204">
        <v>44927</v>
      </c>
      <c r="E5" s="204">
        <v>44562</v>
      </c>
      <c r="F5" s="204">
        <v>44197</v>
      </c>
      <c r="G5" s="197"/>
      <c r="H5" s="86"/>
      <c r="I5" s="86"/>
      <c r="J5" s="86"/>
      <c r="K5" s="86"/>
      <c r="L5" s="5"/>
      <c r="M5" s="5"/>
      <c r="N5" s="5"/>
      <c r="O5" s="5"/>
      <c r="P5" s="5"/>
      <c r="Q5" s="5"/>
      <c r="R5" s="5"/>
      <c r="S5" s="5"/>
    </row>
    <row r="6" spans="1:19" ht="14.25" customHeight="1">
      <c r="A6" s="803"/>
      <c r="B6" s="87" t="s">
        <v>902</v>
      </c>
      <c r="C6" s="153">
        <v>16164</v>
      </c>
      <c r="D6" s="153">
        <v>14983</v>
      </c>
      <c r="E6" s="140">
        <v>17105</v>
      </c>
      <c r="F6" s="140">
        <v>17941</v>
      </c>
      <c r="G6" s="198"/>
      <c r="H6" s="91"/>
      <c r="I6" s="91"/>
      <c r="J6" s="91"/>
      <c r="K6" s="91"/>
      <c r="L6" s="5"/>
      <c r="M6" s="5"/>
      <c r="N6" s="5"/>
      <c r="O6" s="5"/>
      <c r="P6" s="5"/>
      <c r="Q6" s="5"/>
      <c r="R6" s="5"/>
      <c r="S6" s="5"/>
    </row>
    <row r="7" spans="1:19">
      <c r="A7" s="54">
        <v>2</v>
      </c>
      <c r="B7" s="77" t="s">
        <v>118</v>
      </c>
      <c r="C7" s="153">
        <v>46</v>
      </c>
      <c r="D7" s="153">
        <v>48</v>
      </c>
      <c r="E7" s="140">
        <v>44</v>
      </c>
      <c r="F7" s="140">
        <v>42</v>
      </c>
      <c r="G7" s="198"/>
      <c r="H7" s="91"/>
      <c r="I7" s="91"/>
      <c r="J7" s="91"/>
      <c r="K7" s="91"/>
      <c r="L7" s="5"/>
      <c r="M7" s="5"/>
      <c r="N7" s="5"/>
      <c r="O7" s="5"/>
      <c r="P7" s="5"/>
      <c r="Q7" s="5"/>
      <c r="R7" s="5"/>
      <c r="S7" s="5"/>
    </row>
    <row r="8" spans="1:19">
      <c r="A8" s="54">
        <v>3</v>
      </c>
      <c r="B8" s="77" t="s">
        <v>119</v>
      </c>
      <c r="C8" s="154">
        <v>52</v>
      </c>
      <c r="D8" s="153">
        <v>48</v>
      </c>
      <c r="E8" s="140">
        <v>55</v>
      </c>
      <c r="F8" s="140">
        <v>58</v>
      </c>
      <c r="G8" s="198"/>
      <c r="H8" s="91"/>
      <c r="I8" s="91"/>
      <c r="J8" s="91"/>
      <c r="K8" s="91"/>
      <c r="L8" s="5"/>
      <c r="M8" s="5"/>
      <c r="N8" s="5"/>
      <c r="O8" s="5"/>
      <c r="P8" s="5"/>
      <c r="Q8" s="5"/>
      <c r="R8" s="5"/>
      <c r="S8" s="5"/>
    </row>
    <row r="9" spans="1:19" ht="25.5">
      <c r="A9" s="54">
        <v>4</v>
      </c>
      <c r="B9" s="87" t="s">
        <v>120</v>
      </c>
      <c r="C9" s="155">
        <f>C6/D6*100-100</f>
        <v>7.8822665687779505</v>
      </c>
      <c r="D9" s="196">
        <f>D6/E6*100-100</f>
        <v>-12.405729318912591</v>
      </c>
      <c r="E9" s="155">
        <f>E6/F6*100-100</f>
        <v>-4.6597179644389968</v>
      </c>
      <c r="F9" s="155">
        <f>F6/18532*100-100</f>
        <v>-3.1890783509605001</v>
      </c>
      <c r="G9" s="199"/>
      <c r="H9" s="92"/>
      <c r="I9" s="92"/>
      <c r="J9" s="92"/>
      <c r="K9" s="92"/>
      <c r="L9" s="5"/>
      <c r="M9" s="5"/>
      <c r="N9" s="5"/>
      <c r="O9" s="5"/>
      <c r="P9" s="5"/>
      <c r="Q9" s="5"/>
      <c r="R9" s="5"/>
      <c r="S9" s="5"/>
    </row>
    <row r="10" spans="1:19" ht="21.75" customHeight="1">
      <c r="A10" s="825">
        <v>5</v>
      </c>
      <c r="B10" s="824" t="s">
        <v>919</v>
      </c>
      <c r="C10" s="817" t="s">
        <v>903</v>
      </c>
      <c r="D10" s="778" t="s">
        <v>122</v>
      </c>
      <c r="E10" s="779"/>
      <c r="F10" s="779"/>
      <c r="G10" s="780"/>
      <c r="H10" s="94"/>
      <c r="I10" s="94"/>
      <c r="J10" s="94"/>
      <c r="K10" s="94"/>
      <c r="L10" s="42"/>
      <c r="M10" s="42"/>
      <c r="N10" s="42"/>
      <c r="O10" s="42"/>
      <c r="P10" s="42"/>
      <c r="Q10" s="42"/>
      <c r="R10" s="42"/>
      <c r="S10" s="42"/>
    </row>
    <row r="11" spans="1:19" ht="22.5" customHeight="1">
      <c r="A11" s="802"/>
      <c r="B11" s="811"/>
      <c r="C11" s="818"/>
      <c r="D11" s="205">
        <v>45292</v>
      </c>
      <c r="E11" s="206">
        <v>44927</v>
      </c>
      <c r="F11" s="206">
        <v>44562</v>
      </c>
      <c r="G11" s="206">
        <v>44197</v>
      </c>
      <c r="H11" s="94"/>
      <c r="I11" s="94"/>
      <c r="J11" s="94"/>
      <c r="K11" s="94"/>
      <c r="L11" s="42"/>
      <c r="M11" s="42"/>
      <c r="N11" s="42"/>
      <c r="O11" s="42"/>
      <c r="P11" s="42"/>
      <c r="Q11" s="42"/>
      <c r="R11" s="42"/>
      <c r="S11" s="42"/>
    </row>
    <row r="12" spans="1:19" ht="27" customHeight="1">
      <c r="A12" s="802"/>
      <c r="B12" s="811"/>
      <c r="C12" s="147" t="s">
        <v>459</v>
      </c>
      <c r="D12" s="153">
        <v>11548</v>
      </c>
      <c r="E12" s="153">
        <v>10462</v>
      </c>
      <c r="F12" s="153">
        <v>12023</v>
      </c>
      <c r="G12" s="200">
        <v>12595</v>
      </c>
      <c r="H12" s="94"/>
      <c r="I12" s="94"/>
      <c r="J12" s="94"/>
      <c r="K12" s="94"/>
      <c r="L12" s="42"/>
      <c r="M12" s="42"/>
      <c r="N12" s="42"/>
      <c r="O12" s="42"/>
      <c r="P12" s="42"/>
      <c r="Q12" s="42"/>
      <c r="R12" s="42"/>
      <c r="S12" s="42"/>
    </row>
    <row r="13" spans="1:19" ht="27" customHeight="1">
      <c r="A13" s="802"/>
      <c r="B13" s="811"/>
      <c r="C13" s="147" t="s">
        <v>460</v>
      </c>
      <c r="D13" s="153">
        <v>1812</v>
      </c>
      <c r="E13" s="153">
        <v>1835</v>
      </c>
      <c r="F13" s="153">
        <v>1912</v>
      </c>
      <c r="G13" s="200">
        <v>1954</v>
      </c>
      <c r="H13" s="94"/>
      <c r="I13" s="94"/>
      <c r="J13" s="94"/>
      <c r="K13" s="94"/>
      <c r="L13" s="42"/>
      <c r="M13" s="42"/>
      <c r="N13" s="42"/>
      <c r="O13" s="42"/>
      <c r="P13" s="42"/>
      <c r="Q13" s="42"/>
      <c r="R13" s="42"/>
      <c r="S13" s="42"/>
    </row>
    <row r="14" spans="1:19" ht="27" customHeight="1">
      <c r="A14" s="802"/>
      <c r="B14" s="811"/>
      <c r="C14" s="147" t="s">
        <v>461</v>
      </c>
      <c r="D14" s="153">
        <v>2804</v>
      </c>
      <c r="E14" s="153">
        <v>2686</v>
      </c>
      <c r="F14" s="153">
        <v>3170</v>
      </c>
      <c r="G14" s="200">
        <v>3392</v>
      </c>
      <c r="H14" s="94"/>
      <c r="I14" s="94"/>
      <c r="J14" s="94"/>
      <c r="K14" s="94"/>
      <c r="L14" s="42"/>
      <c r="M14" s="42"/>
      <c r="N14" s="42"/>
      <c r="O14" s="42"/>
      <c r="P14" s="42"/>
      <c r="Q14" s="42"/>
      <c r="R14" s="42"/>
      <c r="S14" s="42"/>
    </row>
    <row r="15" spans="1:19" ht="27" customHeight="1">
      <c r="A15" s="814">
        <v>6</v>
      </c>
      <c r="B15" s="810" t="s">
        <v>127</v>
      </c>
      <c r="C15" s="783" t="s">
        <v>915</v>
      </c>
      <c r="D15" s="784"/>
      <c r="E15" s="784"/>
      <c r="F15" s="784"/>
      <c r="G15" s="785"/>
      <c r="H15" s="100"/>
      <c r="I15" s="100"/>
      <c r="J15" s="100"/>
      <c r="K15" s="100"/>
      <c r="L15" s="5"/>
      <c r="M15" s="5"/>
      <c r="N15" s="5"/>
      <c r="O15" s="5"/>
      <c r="P15" s="5"/>
      <c r="Q15" s="5"/>
      <c r="R15" s="5"/>
      <c r="S15" s="5"/>
    </row>
    <row r="16" spans="1:19">
      <c r="A16" s="802"/>
      <c r="B16" s="811"/>
      <c r="C16" s="786"/>
      <c r="D16" s="787"/>
      <c r="E16" s="787"/>
      <c r="F16" s="787"/>
      <c r="G16" s="788"/>
      <c r="H16" s="100"/>
      <c r="I16" s="100"/>
      <c r="J16" s="100"/>
      <c r="K16" s="100"/>
      <c r="L16" s="5"/>
      <c r="M16" s="5"/>
      <c r="N16" s="5"/>
      <c r="O16" s="5"/>
      <c r="P16" s="5"/>
      <c r="Q16" s="5"/>
      <c r="R16" s="5"/>
      <c r="S16" s="5"/>
    </row>
    <row r="17" spans="1:19" ht="2.25" customHeight="1">
      <c r="A17" s="802"/>
      <c r="B17" s="811"/>
      <c r="C17" s="786"/>
      <c r="D17" s="787"/>
      <c r="E17" s="787"/>
      <c r="F17" s="787"/>
      <c r="G17" s="788"/>
      <c r="H17" s="100"/>
      <c r="I17" s="100"/>
      <c r="J17" s="100"/>
      <c r="K17" s="100"/>
      <c r="L17" s="5"/>
      <c r="M17" s="5"/>
      <c r="N17" s="5"/>
      <c r="O17" s="5"/>
      <c r="P17" s="5"/>
      <c r="Q17" s="5"/>
      <c r="R17" s="5"/>
      <c r="S17" s="5"/>
    </row>
    <row r="18" spans="1:19" ht="15" hidden="1" customHeight="1">
      <c r="A18" s="802"/>
      <c r="B18" s="811"/>
      <c r="C18" s="786"/>
      <c r="D18" s="787"/>
      <c r="E18" s="787"/>
      <c r="F18" s="787"/>
      <c r="G18" s="788"/>
      <c r="H18" s="100"/>
      <c r="I18" s="100"/>
      <c r="J18" s="100"/>
      <c r="K18" s="100"/>
      <c r="L18" s="5"/>
      <c r="M18" s="5"/>
      <c r="N18" s="5"/>
      <c r="O18" s="5"/>
      <c r="P18" s="5"/>
      <c r="Q18" s="5"/>
      <c r="R18" s="5"/>
      <c r="S18" s="5"/>
    </row>
    <row r="19" spans="1:19" ht="15" hidden="1" customHeight="1">
      <c r="A19" s="802"/>
      <c r="B19" s="811"/>
      <c r="C19" s="786"/>
      <c r="D19" s="787"/>
      <c r="E19" s="787"/>
      <c r="F19" s="787"/>
      <c r="G19" s="788"/>
      <c r="H19" s="100"/>
      <c r="I19" s="100"/>
      <c r="J19" s="100"/>
      <c r="K19" s="100"/>
      <c r="L19" s="5"/>
      <c r="M19" s="5"/>
      <c r="N19" s="5"/>
      <c r="O19" s="5"/>
      <c r="P19" s="5"/>
      <c r="Q19" s="5"/>
      <c r="R19" s="5"/>
      <c r="S19" s="5"/>
    </row>
    <row r="20" spans="1:19" ht="13.5" hidden="1" customHeight="1">
      <c r="A20" s="802"/>
      <c r="B20" s="811"/>
      <c r="C20" s="786"/>
      <c r="D20" s="787"/>
      <c r="E20" s="787"/>
      <c r="F20" s="787"/>
      <c r="G20" s="788"/>
      <c r="H20" s="100"/>
      <c r="I20" s="100"/>
      <c r="J20" s="100"/>
      <c r="K20" s="100"/>
      <c r="L20" s="5"/>
      <c r="M20" s="5"/>
      <c r="N20" s="5"/>
      <c r="O20" s="5"/>
      <c r="P20" s="5"/>
      <c r="Q20" s="5"/>
      <c r="R20" s="5"/>
      <c r="S20" s="5"/>
    </row>
    <row r="21" spans="1:19" ht="15" hidden="1" customHeight="1">
      <c r="A21" s="802"/>
      <c r="B21" s="811"/>
      <c r="C21" s="786"/>
      <c r="D21" s="787"/>
      <c r="E21" s="787"/>
      <c r="F21" s="787"/>
      <c r="G21" s="788"/>
      <c r="H21" s="100"/>
      <c r="I21" s="100"/>
      <c r="J21" s="100"/>
      <c r="K21" s="100"/>
      <c r="L21" s="5"/>
      <c r="M21" s="5"/>
      <c r="N21" s="5"/>
      <c r="O21" s="5"/>
      <c r="P21" s="5"/>
      <c r="Q21" s="5"/>
      <c r="R21" s="5"/>
      <c r="S21" s="5"/>
    </row>
    <row r="22" spans="1:19" ht="15" hidden="1" customHeight="1">
      <c r="A22" s="802"/>
      <c r="B22" s="811"/>
      <c r="C22" s="786"/>
      <c r="D22" s="787"/>
      <c r="E22" s="787"/>
      <c r="F22" s="787"/>
      <c r="G22" s="788"/>
      <c r="H22" s="100"/>
      <c r="I22" s="100"/>
      <c r="J22" s="100"/>
      <c r="K22" s="100"/>
      <c r="L22" s="5"/>
      <c r="M22" s="5"/>
      <c r="N22" s="5"/>
      <c r="O22" s="5"/>
      <c r="P22" s="5"/>
      <c r="Q22" s="5"/>
      <c r="R22" s="5"/>
      <c r="S22" s="5"/>
    </row>
    <row r="23" spans="1:19" ht="15" hidden="1" customHeight="1">
      <c r="A23" s="802"/>
      <c r="B23" s="811"/>
      <c r="C23" s="786"/>
      <c r="D23" s="787"/>
      <c r="E23" s="787"/>
      <c r="F23" s="787"/>
      <c r="G23" s="788"/>
      <c r="H23" s="100"/>
      <c r="I23" s="100"/>
      <c r="J23" s="100"/>
      <c r="K23" s="100"/>
      <c r="L23" s="5"/>
      <c r="M23" s="5"/>
      <c r="N23" s="5"/>
      <c r="O23" s="5"/>
      <c r="P23" s="5"/>
      <c r="Q23" s="5"/>
      <c r="R23" s="5"/>
      <c r="S23" s="5"/>
    </row>
    <row r="24" spans="1:19" ht="15" hidden="1" customHeight="1">
      <c r="A24" s="802"/>
      <c r="B24" s="811"/>
      <c r="C24" s="786"/>
      <c r="D24" s="787"/>
      <c r="E24" s="787"/>
      <c r="F24" s="787"/>
      <c r="G24" s="788"/>
      <c r="H24" s="100"/>
      <c r="I24" s="100"/>
      <c r="J24" s="100"/>
      <c r="K24" s="100"/>
      <c r="L24" s="5"/>
      <c r="M24" s="5"/>
      <c r="N24" s="5"/>
      <c r="O24" s="5"/>
      <c r="P24" s="5"/>
      <c r="Q24" s="5"/>
      <c r="R24" s="5"/>
      <c r="S24" s="5"/>
    </row>
    <row r="25" spans="1:19" ht="15" hidden="1" customHeight="1">
      <c r="A25" s="802"/>
      <c r="B25" s="811"/>
      <c r="C25" s="786"/>
      <c r="D25" s="787"/>
      <c r="E25" s="787"/>
      <c r="F25" s="787"/>
      <c r="G25" s="788"/>
      <c r="H25" s="100"/>
      <c r="I25" s="100"/>
      <c r="J25" s="100"/>
      <c r="K25" s="100"/>
      <c r="L25" s="5"/>
      <c r="M25" s="5"/>
      <c r="N25" s="5"/>
      <c r="O25" s="5"/>
      <c r="P25" s="5"/>
      <c r="Q25" s="5"/>
      <c r="R25" s="5"/>
      <c r="S25" s="5"/>
    </row>
    <row r="26" spans="1:19" ht="15.75" hidden="1" customHeight="1">
      <c r="A26" s="802"/>
      <c r="B26" s="811"/>
      <c r="C26" s="786"/>
      <c r="D26" s="787"/>
      <c r="E26" s="787"/>
      <c r="F26" s="787"/>
      <c r="G26" s="788"/>
      <c r="H26" s="100"/>
      <c r="I26" s="100"/>
      <c r="J26" s="100"/>
      <c r="K26" s="100"/>
      <c r="L26" s="5"/>
      <c r="M26" s="5"/>
      <c r="N26" s="5"/>
      <c r="O26" s="5"/>
      <c r="P26" s="5"/>
      <c r="Q26" s="5"/>
      <c r="R26" s="5"/>
      <c r="S26" s="5"/>
    </row>
    <row r="27" spans="1:19" ht="15.75" hidden="1" customHeight="1">
      <c r="A27" s="815"/>
      <c r="B27" s="816"/>
      <c r="C27" s="789"/>
      <c r="D27" s="790"/>
      <c r="E27" s="790"/>
      <c r="F27" s="790"/>
      <c r="G27" s="791"/>
      <c r="H27" s="100"/>
      <c r="I27" s="100"/>
      <c r="J27" s="100"/>
      <c r="K27" s="100"/>
      <c r="L27" s="5"/>
      <c r="M27" s="5"/>
      <c r="N27" s="5"/>
      <c r="O27" s="5"/>
      <c r="P27" s="5"/>
      <c r="Q27" s="5"/>
      <c r="R27" s="5"/>
      <c r="S27" s="5"/>
    </row>
    <row r="28" spans="1:19" ht="15.75" hidden="1" customHeight="1">
      <c r="A28" s="802"/>
      <c r="B28" s="820"/>
      <c r="C28" s="62" t="s">
        <v>134</v>
      </c>
      <c r="D28" s="793" t="s">
        <v>134</v>
      </c>
      <c r="E28" s="764"/>
      <c r="F28" s="765"/>
      <c r="G28" s="201" t="s">
        <v>135</v>
      </c>
      <c r="H28" s="797"/>
      <c r="I28" s="652"/>
      <c r="J28" s="652"/>
      <c r="K28" s="652"/>
      <c r="L28" s="5"/>
      <c r="M28" s="5"/>
      <c r="N28" s="5"/>
      <c r="O28" s="5"/>
      <c r="P28" s="5"/>
      <c r="Q28" s="5"/>
      <c r="R28" s="5"/>
      <c r="S28" s="5"/>
    </row>
    <row r="29" spans="1:19" ht="15.75" hidden="1" customHeight="1">
      <c r="A29" s="802"/>
      <c r="B29" s="820"/>
      <c r="C29" s="62" t="s">
        <v>134</v>
      </c>
      <c r="D29" s="793" t="s">
        <v>134</v>
      </c>
      <c r="E29" s="764"/>
      <c r="F29" s="765"/>
      <c r="G29" s="201" t="s">
        <v>136</v>
      </c>
      <c r="H29" s="797"/>
      <c r="I29" s="652"/>
      <c r="J29" s="652"/>
      <c r="K29" s="652"/>
      <c r="L29" s="5"/>
      <c r="M29" s="5"/>
      <c r="N29" s="5"/>
      <c r="O29" s="5"/>
      <c r="P29" s="5"/>
      <c r="Q29" s="5"/>
      <c r="R29" s="5"/>
      <c r="S29" s="5"/>
    </row>
    <row r="30" spans="1:19" ht="6" hidden="1" customHeight="1">
      <c r="A30" s="803"/>
      <c r="B30" s="821"/>
      <c r="C30" s="62" t="s">
        <v>134</v>
      </c>
      <c r="D30" s="793" t="s">
        <v>134</v>
      </c>
      <c r="E30" s="764"/>
      <c r="F30" s="765"/>
      <c r="G30" s="201" t="s">
        <v>137</v>
      </c>
      <c r="H30" s="797"/>
      <c r="I30" s="652"/>
      <c r="J30" s="652"/>
      <c r="K30" s="652"/>
      <c r="L30" s="5"/>
      <c r="M30" s="5"/>
      <c r="N30" s="5"/>
      <c r="O30" s="5"/>
      <c r="P30" s="5"/>
      <c r="Q30" s="5"/>
      <c r="R30" s="5"/>
      <c r="S30" s="5"/>
    </row>
    <row r="31" spans="1:19" ht="25.5" customHeight="1">
      <c r="A31" s="814">
        <v>9</v>
      </c>
      <c r="B31" s="810" t="s">
        <v>918</v>
      </c>
      <c r="C31" s="663" t="s">
        <v>983</v>
      </c>
      <c r="D31" s="794"/>
      <c r="E31" s="794"/>
      <c r="F31" s="794"/>
      <c r="G31" s="794"/>
      <c r="H31" s="794"/>
      <c r="I31" s="794"/>
      <c r="J31" s="794"/>
      <c r="K31" s="794"/>
      <c r="L31" s="794"/>
      <c r="M31" s="794"/>
      <c r="N31" s="794"/>
      <c r="O31" s="795"/>
      <c r="P31" s="798" t="s">
        <v>984</v>
      </c>
      <c r="Q31" s="799"/>
      <c r="R31" s="5"/>
      <c r="S31" s="5"/>
    </row>
    <row r="32" spans="1:19" ht="15.75" customHeight="1">
      <c r="A32" s="802"/>
      <c r="B32" s="811"/>
      <c r="C32" s="822"/>
      <c r="D32" s="778" t="s">
        <v>138</v>
      </c>
      <c r="E32" s="780"/>
      <c r="F32" s="778" t="s">
        <v>591</v>
      </c>
      <c r="G32" s="780"/>
      <c r="H32" s="792" t="s">
        <v>590</v>
      </c>
      <c r="I32" s="780"/>
      <c r="J32" s="792" t="s">
        <v>589</v>
      </c>
      <c r="K32" s="780"/>
      <c r="L32" s="792" t="s">
        <v>587</v>
      </c>
      <c r="M32" s="780"/>
      <c r="N32" s="792" t="s">
        <v>588</v>
      </c>
      <c r="O32" s="796"/>
      <c r="P32" s="800"/>
      <c r="Q32" s="801"/>
      <c r="R32" s="5"/>
      <c r="S32" s="5"/>
    </row>
    <row r="33" spans="1:19" ht="15.75" customHeight="1">
      <c r="A33" s="802"/>
      <c r="B33" s="811"/>
      <c r="C33" s="823"/>
      <c r="D33" s="207" t="s">
        <v>129</v>
      </c>
      <c r="E33" s="207" t="s">
        <v>130</v>
      </c>
      <c r="F33" s="207" t="s">
        <v>129</v>
      </c>
      <c r="G33" s="207" t="s">
        <v>130</v>
      </c>
      <c r="H33" s="208" t="s">
        <v>129</v>
      </c>
      <c r="I33" s="208" t="s">
        <v>130</v>
      </c>
      <c r="J33" s="208" t="s">
        <v>129</v>
      </c>
      <c r="K33" s="208" t="s">
        <v>130</v>
      </c>
      <c r="L33" s="208" t="s">
        <v>129</v>
      </c>
      <c r="M33" s="208" t="s">
        <v>130</v>
      </c>
      <c r="N33" s="208" t="s">
        <v>129</v>
      </c>
      <c r="O33" s="517" t="s">
        <v>130</v>
      </c>
      <c r="P33" s="520" t="s">
        <v>129</v>
      </c>
      <c r="Q33" s="520" t="s">
        <v>985</v>
      </c>
      <c r="R33" s="5"/>
      <c r="S33" s="5"/>
    </row>
    <row r="34" spans="1:19" ht="15.75" customHeight="1">
      <c r="A34" s="802"/>
      <c r="B34" s="811"/>
      <c r="C34" s="510" t="s">
        <v>131</v>
      </c>
      <c r="D34" s="511">
        <f>(295+563+247+499)/1000</f>
        <v>1.6040000000000001</v>
      </c>
      <c r="E34" s="512">
        <f>D34/16.294*100</f>
        <v>9.8441143979378918</v>
      </c>
      <c r="F34" s="511">
        <f>(247+267)/1000</f>
        <v>0.51400000000000001</v>
      </c>
      <c r="G34" s="512">
        <f>F34/16.294*100</f>
        <v>3.1545354118080273</v>
      </c>
      <c r="H34" s="511">
        <f>H35+H36</f>
        <v>1.2109999999999999</v>
      </c>
      <c r="I34" s="512">
        <f>H34/16.294*100</f>
        <v>7.4321836258745542</v>
      </c>
      <c r="J34" s="511">
        <f>4.115+4.15</f>
        <v>8.2650000000000006</v>
      </c>
      <c r="K34" s="512">
        <f>J34/16.294*100</f>
        <v>50.724192954461763</v>
      </c>
      <c r="L34" s="511">
        <f>1.702+2.93</f>
        <v>4.6319999999999997</v>
      </c>
      <c r="M34" s="512">
        <f>L34/16.294*100</f>
        <v>28.427642076838094</v>
      </c>
      <c r="N34" s="513">
        <f>0.016+0.052</f>
        <v>6.8000000000000005E-2</v>
      </c>
      <c r="O34" s="518">
        <f>N34/16.294*100</f>
        <v>0.41733153307966125</v>
      </c>
      <c r="P34" s="521">
        <v>16.294</v>
      </c>
      <c r="Q34" s="521">
        <v>100</v>
      </c>
      <c r="R34" s="5"/>
      <c r="S34" s="5"/>
    </row>
    <row r="35" spans="1:19" ht="15.75" customHeight="1">
      <c r="A35" s="802"/>
      <c r="B35" s="812"/>
      <c r="C35" s="514" t="s">
        <v>132</v>
      </c>
      <c r="D35" s="515">
        <f>(247+499)/1000</f>
        <v>0.746</v>
      </c>
      <c r="E35" s="516">
        <f>D35/16.294*100</f>
        <v>4.5783724070209892</v>
      </c>
      <c r="F35" s="515">
        <v>0.26700000000000002</v>
      </c>
      <c r="G35" s="516">
        <f t="shared" ref="G35:G36" si="0">F35/16.294*100</f>
        <v>1.6386399901804345</v>
      </c>
      <c r="H35" s="515">
        <v>0.59899999999999998</v>
      </c>
      <c r="I35" s="516">
        <f t="shared" ref="I35:I36" si="1">H35/16.294*100</f>
        <v>3.6761998281576038</v>
      </c>
      <c r="J35" s="515">
        <v>4.1150000000000002</v>
      </c>
      <c r="K35" s="516">
        <f t="shared" ref="K35:K36" si="2">J35/16.294*100</f>
        <v>25.254694979747143</v>
      </c>
      <c r="L35" s="515">
        <f>2.93</f>
        <v>2.93</v>
      </c>
      <c r="M35" s="516">
        <f t="shared" ref="M35:M36" si="3">L35/16.294*100</f>
        <v>17.982079292991283</v>
      </c>
      <c r="N35" s="515">
        <v>1.6E-2</v>
      </c>
      <c r="O35" s="519">
        <f t="shared" ref="O35:O36" si="4">N35/16.294*100</f>
        <v>9.8195654842273231E-2</v>
      </c>
      <c r="P35" s="151">
        <v>8.673</v>
      </c>
      <c r="Q35" s="151">
        <v>53.23</v>
      </c>
      <c r="R35" s="5"/>
      <c r="S35" s="5"/>
    </row>
    <row r="36" spans="1:19" s="240" customFormat="1" ht="15.75" customHeight="1">
      <c r="A36" s="803"/>
      <c r="B36" s="813"/>
      <c r="C36" s="514" t="s">
        <v>133</v>
      </c>
      <c r="D36" s="515">
        <f>(295+563)/1000</f>
        <v>0.85799999999999998</v>
      </c>
      <c r="E36" s="516">
        <f>D36/16.294*100</f>
        <v>5.2657419909169016</v>
      </c>
      <c r="F36" s="515">
        <v>0.247</v>
      </c>
      <c r="G36" s="516">
        <f t="shared" si="0"/>
        <v>1.5158954216275931</v>
      </c>
      <c r="H36" s="515">
        <v>0.61199999999999999</v>
      </c>
      <c r="I36" s="516">
        <f t="shared" si="1"/>
        <v>3.7559837977169512</v>
      </c>
      <c r="J36" s="515">
        <v>4.1500000000000004</v>
      </c>
      <c r="K36" s="516">
        <f t="shared" si="2"/>
        <v>25.469497974714621</v>
      </c>
      <c r="L36" s="515">
        <v>1.702</v>
      </c>
      <c r="M36" s="516">
        <f t="shared" si="3"/>
        <v>10.445562783846814</v>
      </c>
      <c r="N36" s="515">
        <v>5.1999999999999998E-2</v>
      </c>
      <c r="O36" s="519">
        <f t="shared" si="4"/>
        <v>0.31913587823738798</v>
      </c>
      <c r="P36" s="151">
        <v>7.6210000000000004</v>
      </c>
      <c r="Q36" s="151">
        <v>46.77</v>
      </c>
      <c r="R36" s="139"/>
      <c r="S36" s="139"/>
    </row>
    <row r="37" spans="1:19" s="447" customFormat="1" ht="15.75" customHeight="1">
      <c r="A37" s="215" t="s">
        <v>141</v>
      </c>
      <c r="B37" s="364"/>
      <c r="C37" s="442"/>
      <c r="D37" s="442"/>
      <c r="E37" s="442"/>
      <c r="F37" s="442"/>
      <c r="G37" s="442"/>
      <c r="H37" s="445"/>
      <c r="I37" s="445"/>
      <c r="J37" s="445"/>
      <c r="K37" s="445"/>
      <c r="L37" s="446"/>
      <c r="M37" s="446"/>
      <c r="N37" s="446"/>
      <c r="O37" s="446"/>
      <c r="P37" s="446"/>
      <c r="Q37" s="446"/>
      <c r="R37" s="446"/>
      <c r="S37" s="446"/>
    </row>
    <row r="38" spans="1:19" s="202" customFormat="1" ht="24.75" customHeight="1">
      <c r="A38" s="213" t="s">
        <v>4</v>
      </c>
      <c r="B38" s="507" t="s">
        <v>9</v>
      </c>
      <c r="C38" s="235" t="s">
        <v>97</v>
      </c>
      <c r="D38" s="781" t="s">
        <v>916</v>
      </c>
      <c r="E38" s="782"/>
      <c r="F38" s="782"/>
      <c r="G38" s="782"/>
      <c r="H38" s="106"/>
      <c r="I38" s="106"/>
      <c r="J38" s="106"/>
      <c r="K38" s="106"/>
      <c r="L38" s="371"/>
      <c r="M38" s="371"/>
      <c r="N38" s="371"/>
      <c r="O38" s="371"/>
      <c r="P38" s="371"/>
      <c r="Q38" s="371"/>
      <c r="R38" s="371"/>
      <c r="S38" s="371"/>
    </row>
    <row r="39" spans="1:19" ht="15.75" customHeight="1">
      <c r="A39" s="727">
        <v>1</v>
      </c>
      <c r="B39" s="804" t="s">
        <v>917</v>
      </c>
      <c r="C39" s="209" t="s">
        <v>142</v>
      </c>
      <c r="D39" s="210">
        <v>45291</v>
      </c>
      <c r="E39" s="210">
        <v>44926</v>
      </c>
      <c r="F39" s="210">
        <v>44561</v>
      </c>
      <c r="G39" s="211">
        <v>44196</v>
      </c>
      <c r="H39" s="98"/>
      <c r="I39" s="98"/>
      <c r="J39" s="98"/>
      <c r="K39" s="98"/>
      <c r="L39" s="42"/>
      <c r="M39" s="42"/>
      <c r="N39" s="42"/>
      <c r="O39" s="42"/>
      <c r="P39" s="42"/>
      <c r="Q39" s="42"/>
      <c r="R39" s="42"/>
      <c r="S39" s="42"/>
    </row>
    <row r="40" spans="1:19" ht="15.75" customHeight="1">
      <c r="A40" s="802"/>
      <c r="B40" s="805"/>
      <c r="C40" s="209" t="s">
        <v>143</v>
      </c>
      <c r="D40" s="15">
        <v>62</v>
      </c>
      <c r="E40" s="176">
        <v>34</v>
      </c>
      <c r="F40" s="176">
        <v>82</v>
      </c>
      <c r="G40" s="176">
        <v>58</v>
      </c>
      <c r="H40" s="98"/>
      <c r="I40" s="98"/>
      <c r="J40" s="98"/>
      <c r="K40" s="98"/>
      <c r="L40" s="42"/>
      <c r="M40" s="42"/>
      <c r="N40" s="42"/>
      <c r="O40" s="42"/>
      <c r="P40" s="42"/>
      <c r="Q40" s="42"/>
      <c r="R40" s="42"/>
      <c r="S40" s="42"/>
    </row>
    <row r="41" spans="1:19" ht="15.75" customHeight="1">
      <c r="A41" s="802"/>
      <c r="B41" s="805"/>
      <c r="C41" s="209" t="s">
        <v>144</v>
      </c>
      <c r="D41" s="15">
        <v>213</v>
      </c>
      <c r="E41" s="176">
        <v>218</v>
      </c>
      <c r="F41" s="176">
        <v>302</v>
      </c>
      <c r="G41" s="176">
        <v>292</v>
      </c>
      <c r="H41" s="98"/>
      <c r="I41" s="98"/>
      <c r="J41" s="98"/>
      <c r="K41" s="98"/>
      <c r="L41" s="42"/>
      <c r="M41" s="42"/>
      <c r="N41" s="42"/>
      <c r="O41" s="42"/>
      <c r="P41" s="42"/>
      <c r="Q41" s="42"/>
      <c r="R41" s="42"/>
      <c r="S41" s="42"/>
    </row>
    <row r="42" spans="1:19" ht="15.75" customHeight="1">
      <c r="A42" s="802"/>
      <c r="B42" s="805"/>
      <c r="C42" s="209" t="s">
        <v>145</v>
      </c>
      <c r="D42" s="15">
        <f>D40-D41</f>
        <v>-151</v>
      </c>
      <c r="E42" s="176">
        <f>E40-E41</f>
        <v>-184</v>
      </c>
      <c r="F42" s="176">
        <f t="shared" ref="F42" si="5">F40-F41</f>
        <v>-220</v>
      </c>
      <c r="G42" s="176">
        <f>G40-G41</f>
        <v>-234</v>
      </c>
      <c r="H42" s="98"/>
      <c r="I42" s="98"/>
      <c r="J42" s="98"/>
      <c r="K42" s="98"/>
      <c r="L42" s="42"/>
      <c r="M42" s="42"/>
      <c r="N42" s="42"/>
      <c r="O42" s="42"/>
      <c r="P42" s="42"/>
      <c r="Q42" s="42"/>
      <c r="R42" s="42"/>
      <c r="S42" s="42"/>
    </row>
    <row r="43" spans="1:19" ht="15.75" customHeight="1">
      <c r="A43" s="802"/>
      <c r="B43" s="805"/>
      <c r="C43" s="209" t="s">
        <v>146</v>
      </c>
      <c r="D43" s="15">
        <v>207</v>
      </c>
      <c r="E43" s="176">
        <v>658</v>
      </c>
      <c r="F43" s="176">
        <v>277</v>
      </c>
      <c r="G43" s="176">
        <v>230</v>
      </c>
      <c r="H43" s="109"/>
      <c r="I43" s="110"/>
      <c r="J43" s="110"/>
      <c r="K43" s="522"/>
      <c r="L43" s="42"/>
      <c r="M43" s="42"/>
      <c r="N43" s="42"/>
      <c r="O43" s="42"/>
      <c r="P43" s="42"/>
      <c r="Q43" s="42"/>
      <c r="R43" s="42"/>
      <c r="S43" s="42"/>
    </row>
    <row r="44" spans="1:19" ht="15.75" customHeight="1">
      <c r="A44" s="802"/>
      <c r="B44" s="805"/>
      <c r="C44" s="209" t="s">
        <v>147</v>
      </c>
      <c r="D44" s="15">
        <v>144</v>
      </c>
      <c r="E44" s="176">
        <v>34</v>
      </c>
      <c r="F44" s="176">
        <v>98</v>
      </c>
      <c r="G44" s="176">
        <v>97</v>
      </c>
      <c r="H44" s="99"/>
      <c r="I44" s="42"/>
      <c r="J44" s="42"/>
      <c r="K44" s="523"/>
      <c r="L44" s="42"/>
      <c r="M44" s="42"/>
      <c r="N44" s="42"/>
      <c r="O44" s="42"/>
      <c r="P44" s="42"/>
      <c r="Q44" s="42"/>
      <c r="R44" s="42"/>
      <c r="S44" s="42"/>
    </row>
    <row r="45" spans="1:19" ht="15.75" customHeight="1">
      <c r="A45" s="803"/>
      <c r="B45" s="806"/>
      <c r="C45" s="212" t="s">
        <v>148</v>
      </c>
      <c r="D45" s="15">
        <f>D43-D44</f>
        <v>63</v>
      </c>
      <c r="E45" s="176">
        <v>5</v>
      </c>
      <c r="F45" s="176">
        <f>F43-F44</f>
        <v>179</v>
      </c>
      <c r="G45" s="176">
        <f>G43-G44</f>
        <v>133</v>
      </c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ht="15.75" customHeight="1">
      <c r="A46" s="24"/>
      <c r="B46" s="73"/>
      <c r="C46" s="73"/>
      <c r="D46" s="73"/>
      <c r="E46" s="73"/>
      <c r="F46" s="73"/>
      <c r="G46" s="24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</row>
    <row r="47" spans="1:19" ht="15.75" customHeight="1">
      <c r="A47" s="24"/>
      <c r="B47" s="73"/>
      <c r="C47" s="73"/>
      <c r="D47" s="73"/>
      <c r="E47" s="73"/>
      <c r="F47" s="73"/>
      <c r="G47" s="24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</row>
    <row r="48" spans="1:19" ht="15.75" customHeight="1">
      <c r="A48" s="24"/>
      <c r="B48" s="73"/>
      <c r="C48" s="73"/>
      <c r="D48" s="73"/>
      <c r="E48" s="73"/>
      <c r="F48" s="73"/>
      <c r="G48" s="24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</row>
    <row r="49" spans="1:19" ht="15.75" customHeight="1">
      <c r="A49" s="24"/>
      <c r="B49" s="73"/>
      <c r="C49" s="73"/>
      <c r="D49" s="73"/>
      <c r="E49" s="73"/>
      <c r="F49" s="73"/>
      <c r="G49" s="24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</row>
    <row r="50" spans="1:19" ht="15.75" customHeight="1">
      <c r="A50" s="24"/>
      <c r="B50" s="73"/>
      <c r="C50" s="73"/>
      <c r="D50" s="73"/>
      <c r="E50" s="73"/>
      <c r="F50" s="73"/>
      <c r="G50" s="24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</row>
    <row r="51" spans="1:19" ht="15.75" customHeight="1">
      <c r="A51" s="24"/>
      <c r="B51" s="73"/>
      <c r="C51" s="73"/>
      <c r="D51" s="73"/>
      <c r="E51" s="73"/>
      <c r="F51" s="73"/>
      <c r="G51" s="24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</row>
    <row r="52" spans="1:19" ht="15.75" customHeight="1">
      <c r="A52" s="24"/>
      <c r="B52" s="73"/>
      <c r="C52" s="73"/>
      <c r="D52" s="73"/>
      <c r="E52" s="73"/>
      <c r="F52" s="73"/>
      <c r="G52" s="24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spans="1:19" ht="15.75" customHeight="1">
      <c r="A53" s="24"/>
      <c r="B53" s="73"/>
      <c r="C53" s="73"/>
      <c r="D53" s="73"/>
      <c r="E53" s="73"/>
      <c r="F53" s="73"/>
      <c r="G53" s="24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</row>
    <row r="54" spans="1:19" ht="15.75" customHeight="1">
      <c r="A54" s="24"/>
      <c r="B54" s="73"/>
      <c r="C54" s="73"/>
      <c r="D54" s="73"/>
      <c r="E54" s="73"/>
      <c r="F54" s="73"/>
      <c r="G54" s="24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</row>
    <row r="55" spans="1:19" ht="15.75" customHeight="1">
      <c r="A55" s="24"/>
      <c r="B55" s="73"/>
      <c r="C55" s="73"/>
      <c r="D55" s="73"/>
      <c r="E55" s="73"/>
      <c r="F55" s="73"/>
      <c r="G55" s="24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spans="1:19" ht="15.75" customHeight="1">
      <c r="A56" s="24"/>
      <c r="B56" s="73"/>
      <c r="C56" s="73"/>
      <c r="D56" s="73"/>
      <c r="E56" s="73"/>
      <c r="F56" s="73"/>
      <c r="G56" s="24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</row>
    <row r="57" spans="1:19" ht="15.75" customHeight="1">
      <c r="A57" s="24"/>
      <c r="B57" s="73"/>
      <c r="C57" s="73"/>
      <c r="D57" s="73"/>
      <c r="E57" s="73"/>
      <c r="F57" s="73"/>
      <c r="G57" s="24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</row>
    <row r="58" spans="1:19" ht="15.75" customHeight="1">
      <c r="A58" s="24"/>
      <c r="B58" s="73"/>
      <c r="C58" s="73"/>
      <c r="D58" s="73"/>
      <c r="E58" s="73"/>
      <c r="F58" s="73"/>
      <c r="G58" s="24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</row>
    <row r="59" spans="1:19" ht="15.75" customHeight="1">
      <c r="A59" s="24"/>
      <c r="B59" s="73"/>
      <c r="C59" s="73"/>
      <c r="D59" s="73"/>
      <c r="E59" s="73"/>
      <c r="F59" s="73"/>
      <c r="G59" s="24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</row>
    <row r="60" spans="1:19" ht="15.75" customHeight="1">
      <c r="A60" s="24"/>
      <c r="B60" s="73"/>
      <c r="C60" s="73"/>
      <c r="D60" s="73"/>
      <c r="E60" s="73"/>
      <c r="F60" s="73"/>
      <c r="G60" s="24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</row>
    <row r="61" spans="1:19" ht="15.75" customHeight="1">
      <c r="A61" s="24"/>
      <c r="B61" s="73"/>
      <c r="C61" s="73"/>
      <c r="D61" s="73"/>
      <c r="E61" s="73"/>
      <c r="F61" s="73"/>
      <c r="G61" s="24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</row>
    <row r="62" spans="1:19" ht="15.75" customHeight="1">
      <c r="A62" s="24"/>
      <c r="B62" s="73"/>
      <c r="C62" s="73"/>
      <c r="D62" s="73"/>
      <c r="E62" s="73"/>
      <c r="F62" s="73"/>
      <c r="G62" s="24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</row>
    <row r="63" spans="1:19" ht="15.75" customHeight="1">
      <c r="A63" s="24"/>
      <c r="B63" s="73"/>
      <c r="C63" s="73"/>
      <c r="D63" s="73"/>
      <c r="E63" s="73"/>
      <c r="F63" s="73"/>
      <c r="G63" s="24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</row>
    <row r="64" spans="1:19" ht="15.75" customHeight="1">
      <c r="A64" s="24"/>
      <c r="B64" s="73"/>
      <c r="C64" s="73"/>
      <c r="D64" s="73"/>
      <c r="E64" s="73"/>
      <c r="F64" s="73"/>
      <c r="G64" s="24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</row>
    <row r="65" spans="1:19" ht="15.75" customHeight="1">
      <c r="A65" s="24"/>
      <c r="B65" s="73"/>
      <c r="C65" s="73"/>
      <c r="D65" s="73"/>
      <c r="E65" s="73"/>
      <c r="F65" s="73"/>
      <c r="G65" s="24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</row>
    <row r="66" spans="1:19" ht="15.75" customHeight="1">
      <c r="A66" s="24"/>
      <c r="B66" s="73"/>
      <c r="C66" s="73"/>
      <c r="D66" s="73"/>
      <c r="E66" s="73"/>
      <c r="F66" s="73"/>
      <c r="G66" s="24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</row>
    <row r="67" spans="1:19" ht="15.75" customHeight="1">
      <c r="A67" s="24"/>
      <c r="B67" s="73"/>
      <c r="C67" s="73"/>
      <c r="D67" s="73"/>
      <c r="E67" s="73"/>
      <c r="F67" s="73"/>
      <c r="G67" s="24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</row>
    <row r="68" spans="1:19" ht="15.75" customHeight="1">
      <c r="A68" s="24"/>
      <c r="B68" s="73"/>
      <c r="C68" s="73"/>
      <c r="D68" s="73"/>
      <c r="E68" s="73"/>
      <c r="F68" s="73"/>
      <c r="G68" s="24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</row>
    <row r="69" spans="1:19" ht="15.75" customHeight="1">
      <c r="A69" s="24"/>
      <c r="B69" s="73"/>
      <c r="C69" s="73"/>
      <c r="D69" s="73"/>
      <c r="E69" s="73"/>
      <c r="F69" s="73"/>
      <c r="G69" s="24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</row>
    <row r="70" spans="1:19" ht="15.75" customHeight="1">
      <c r="A70" s="24"/>
      <c r="B70" s="73"/>
      <c r="C70" s="73"/>
      <c r="D70" s="73"/>
      <c r="E70" s="73"/>
      <c r="F70" s="73"/>
      <c r="G70" s="24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</row>
    <row r="71" spans="1:19" ht="15.75" customHeight="1">
      <c r="A71" s="24"/>
      <c r="B71" s="73"/>
      <c r="C71" s="73"/>
      <c r="D71" s="73"/>
      <c r="E71" s="73"/>
      <c r="F71" s="73"/>
      <c r="G71" s="24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</row>
    <row r="72" spans="1:19" ht="15.75" customHeight="1">
      <c r="A72" s="24"/>
      <c r="B72" s="73"/>
      <c r="C72" s="73"/>
      <c r="D72" s="73"/>
      <c r="E72" s="73"/>
      <c r="F72" s="73"/>
      <c r="G72" s="24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</row>
    <row r="73" spans="1:19" ht="15.75" customHeight="1">
      <c r="A73" s="24"/>
      <c r="B73" s="73"/>
      <c r="C73" s="73"/>
      <c r="D73" s="73"/>
      <c r="E73" s="73"/>
      <c r="F73" s="73"/>
      <c r="G73" s="2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</row>
    <row r="74" spans="1:19" ht="15.75" customHeight="1">
      <c r="A74" s="24"/>
      <c r="B74" s="73"/>
      <c r="C74" s="73"/>
      <c r="D74" s="73"/>
      <c r="E74" s="73"/>
      <c r="F74" s="73"/>
      <c r="G74" s="2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</row>
    <row r="75" spans="1:19" ht="15.75" customHeight="1">
      <c r="A75" s="24"/>
      <c r="B75" s="73"/>
      <c r="C75" s="73"/>
      <c r="D75" s="73"/>
      <c r="E75" s="73"/>
      <c r="F75" s="73"/>
      <c r="G75" s="24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</row>
    <row r="76" spans="1:19" ht="15.75" customHeight="1">
      <c r="A76" s="24"/>
      <c r="B76" s="73"/>
      <c r="C76" s="73"/>
      <c r="D76" s="73"/>
      <c r="E76" s="73"/>
      <c r="F76" s="73"/>
      <c r="G76" s="24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</row>
    <row r="77" spans="1:19" ht="15.75" customHeight="1">
      <c r="A77" s="24"/>
      <c r="B77" s="73"/>
      <c r="C77" s="73"/>
      <c r="D77" s="73"/>
      <c r="E77" s="73"/>
      <c r="F77" s="73"/>
      <c r="G77" s="24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</row>
    <row r="78" spans="1:19" ht="15.75" customHeight="1">
      <c r="A78" s="24"/>
      <c r="B78" s="73"/>
      <c r="C78" s="73"/>
      <c r="D78" s="73"/>
      <c r="E78" s="73"/>
      <c r="F78" s="73"/>
      <c r="G78" s="24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</row>
    <row r="79" spans="1:19" ht="15.75" customHeight="1">
      <c r="A79" s="24"/>
      <c r="B79" s="73"/>
      <c r="C79" s="73"/>
      <c r="D79" s="73"/>
      <c r="E79" s="73"/>
      <c r="F79" s="73"/>
      <c r="G79" s="24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</row>
    <row r="80" spans="1:19" ht="15.75" customHeight="1">
      <c r="A80" s="24"/>
      <c r="B80" s="73"/>
      <c r="C80" s="73"/>
      <c r="D80" s="73"/>
      <c r="E80" s="73"/>
      <c r="F80" s="73"/>
      <c r="G80" s="24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</row>
    <row r="81" spans="1:19" ht="15.75" customHeight="1">
      <c r="A81" s="24"/>
      <c r="B81" s="73"/>
      <c r="C81" s="73"/>
      <c r="D81" s="73"/>
      <c r="E81" s="73"/>
      <c r="F81" s="73"/>
      <c r="G81" s="24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</row>
    <row r="82" spans="1:19" ht="15.75" customHeight="1">
      <c r="A82" s="24"/>
      <c r="B82" s="73"/>
      <c r="C82" s="73"/>
      <c r="D82" s="73"/>
      <c r="E82" s="73"/>
      <c r="F82" s="73"/>
      <c r="G82" s="24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</row>
    <row r="83" spans="1:19" ht="15.75" customHeight="1">
      <c r="A83" s="24"/>
      <c r="B83" s="73"/>
      <c r="C83" s="73"/>
      <c r="D83" s="73"/>
      <c r="E83" s="73"/>
      <c r="F83" s="73"/>
      <c r="G83" s="24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</row>
    <row r="84" spans="1:19" ht="15.75" customHeight="1">
      <c r="A84" s="24"/>
      <c r="B84" s="73"/>
      <c r="C84" s="73"/>
      <c r="D84" s="73"/>
      <c r="E84" s="73"/>
      <c r="F84" s="73"/>
      <c r="G84" s="24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</row>
    <row r="85" spans="1:19" ht="15.75" customHeight="1">
      <c r="A85" s="24"/>
      <c r="B85" s="73"/>
      <c r="C85" s="73"/>
      <c r="D85" s="73"/>
      <c r="E85" s="73"/>
      <c r="F85" s="73"/>
      <c r="G85" s="24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</row>
    <row r="86" spans="1:19" ht="15.75" customHeight="1">
      <c r="A86" s="24"/>
      <c r="B86" s="73"/>
      <c r="C86" s="73"/>
      <c r="D86" s="73"/>
      <c r="E86" s="73"/>
      <c r="F86" s="73"/>
      <c r="G86" s="24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</row>
    <row r="87" spans="1:19" ht="15.75" customHeight="1">
      <c r="A87" s="24"/>
      <c r="B87" s="73"/>
      <c r="C87" s="73"/>
      <c r="D87" s="73"/>
      <c r="E87" s="73"/>
      <c r="F87" s="73"/>
      <c r="G87" s="24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</row>
    <row r="88" spans="1:19" ht="15.75" customHeight="1">
      <c r="A88" s="24"/>
      <c r="B88" s="73"/>
      <c r="C88" s="73"/>
      <c r="D88" s="73"/>
      <c r="E88" s="73"/>
      <c r="F88" s="73"/>
      <c r="G88" s="24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</row>
    <row r="89" spans="1:19" ht="15.75" customHeight="1">
      <c r="A89" s="24"/>
      <c r="B89" s="73"/>
      <c r="C89" s="73"/>
      <c r="D89" s="73"/>
      <c r="E89" s="73"/>
      <c r="F89" s="73"/>
      <c r="G89" s="24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</row>
    <row r="90" spans="1:19" ht="15.75" customHeight="1">
      <c r="A90" s="24"/>
      <c r="B90" s="73"/>
      <c r="C90" s="73"/>
      <c r="D90" s="73"/>
      <c r="E90" s="73"/>
      <c r="F90" s="73"/>
      <c r="G90" s="24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</row>
    <row r="91" spans="1:19" ht="15.75" customHeight="1">
      <c r="A91" s="24"/>
      <c r="B91" s="73"/>
      <c r="C91" s="73"/>
      <c r="D91" s="73"/>
      <c r="E91" s="73"/>
      <c r="F91" s="73"/>
      <c r="G91" s="24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</row>
    <row r="92" spans="1:19" ht="15.75" customHeight="1">
      <c r="A92" s="24"/>
      <c r="B92" s="73"/>
      <c r="C92" s="73"/>
      <c r="D92" s="73"/>
      <c r="E92" s="73"/>
      <c r="F92" s="73"/>
      <c r="G92" s="24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</row>
    <row r="93" spans="1:19" ht="15.75" customHeight="1">
      <c r="A93" s="24"/>
      <c r="B93" s="73"/>
      <c r="C93" s="73"/>
      <c r="D93" s="73"/>
      <c r="E93" s="73"/>
      <c r="F93" s="73"/>
      <c r="G93" s="24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</row>
    <row r="94" spans="1:19" ht="15.75" customHeight="1">
      <c r="A94" s="24"/>
      <c r="B94" s="73"/>
      <c r="C94" s="73"/>
      <c r="D94" s="73"/>
      <c r="E94" s="73"/>
      <c r="F94" s="73"/>
      <c r="G94" s="24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</row>
    <row r="95" spans="1:19" ht="15.75" customHeight="1">
      <c r="A95" s="24"/>
      <c r="B95" s="73"/>
      <c r="C95" s="73"/>
      <c r="D95" s="73"/>
      <c r="E95" s="73"/>
      <c r="F95" s="73"/>
      <c r="G95" s="24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</row>
    <row r="96" spans="1:19" ht="15.75" customHeight="1">
      <c r="A96" s="24"/>
      <c r="B96" s="73"/>
      <c r="C96" s="73"/>
      <c r="D96" s="73"/>
      <c r="E96" s="73"/>
      <c r="F96" s="73"/>
      <c r="G96" s="24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</row>
    <row r="97" spans="1:19" ht="15.75" customHeight="1">
      <c r="A97" s="24"/>
      <c r="B97" s="73"/>
      <c r="C97" s="73"/>
      <c r="D97" s="73"/>
      <c r="E97" s="73"/>
      <c r="F97" s="73"/>
      <c r="G97" s="24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</row>
    <row r="98" spans="1:19" ht="15.75" customHeight="1">
      <c r="A98" s="24"/>
      <c r="B98" s="73"/>
      <c r="C98" s="73"/>
      <c r="D98" s="73"/>
      <c r="E98" s="73"/>
      <c r="F98" s="73"/>
      <c r="G98" s="24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</row>
    <row r="99" spans="1:19" ht="15.75" customHeight="1">
      <c r="A99" s="24"/>
      <c r="B99" s="73"/>
      <c r="C99" s="73"/>
      <c r="D99" s="73"/>
      <c r="E99" s="73"/>
      <c r="F99" s="73"/>
      <c r="G99" s="24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</row>
    <row r="100" spans="1:19" ht="15.75" customHeight="1">
      <c r="A100" s="24"/>
      <c r="B100" s="73"/>
      <c r="C100" s="73"/>
      <c r="D100" s="73"/>
      <c r="E100" s="73"/>
      <c r="F100" s="73"/>
      <c r="G100" s="24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</row>
    <row r="101" spans="1:19" ht="15.75" customHeight="1">
      <c r="A101" s="24"/>
      <c r="B101" s="73"/>
      <c r="C101" s="73"/>
      <c r="D101" s="73"/>
      <c r="E101" s="73"/>
      <c r="F101" s="73"/>
      <c r="G101" s="24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</row>
    <row r="102" spans="1:19" ht="15.75" customHeight="1">
      <c r="A102" s="24"/>
      <c r="B102" s="73"/>
      <c r="C102" s="73"/>
      <c r="D102" s="73"/>
      <c r="E102" s="73"/>
      <c r="F102" s="73"/>
      <c r="G102" s="24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</row>
    <row r="103" spans="1:19" ht="15.75" customHeight="1">
      <c r="A103" s="24"/>
      <c r="B103" s="73"/>
      <c r="C103" s="73"/>
      <c r="D103" s="73"/>
      <c r="E103" s="73"/>
      <c r="F103" s="73"/>
      <c r="G103" s="24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</row>
    <row r="104" spans="1:19" ht="15.75" customHeight="1">
      <c r="A104" s="24"/>
      <c r="B104" s="73"/>
      <c r="C104" s="73"/>
      <c r="D104" s="73"/>
      <c r="E104" s="73"/>
      <c r="F104" s="73"/>
      <c r="G104" s="24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</row>
    <row r="105" spans="1:19" ht="15.75" customHeight="1">
      <c r="A105" s="24"/>
      <c r="B105" s="73"/>
      <c r="C105" s="73"/>
      <c r="D105" s="73"/>
      <c r="E105" s="73"/>
      <c r="F105" s="73"/>
      <c r="G105" s="24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</row>
    <row r="106" spans="1:19" ht="15.75" customHeight="1">
      <c r="A106" s="24"/>
      <c r="B106" s="73"/>
      <c r="C106" s="73"/>
      <c r="D106" s="73"/>
      <c r="E106" s="73"/>
      <c r="F106" s="73"/>
      <c r="G106" s="24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19" ht="15.75" customHeight="1">
      <c r="A107" s="24"/>
      <c r="B107" s="73"/>
      <c r="C107" s="73"/>
      <c r="D107" s="73"/>
      <c r="E107" s="73"/>
      <c r="F107" s="73"/>
      <c r="G107" s="24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</row>
    <row r="108" spans="1:19" ht="15.75" customHeight="1">
      <c r="A108" s="24"/>
      <c r="B108" s="73"/>
      <c r="C108" s="73"/>
      <c r="D108" s="73"/>
      <c r="E108" s="73"/>
      <c r="F108" s="73"/>
      <c r="G108" s="24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</row>
    <row r="109" spans="1:19" ht="15.75" customHeight="1">
      <c r="A109" s="24"/>
      <c r="B109" s="73"/>
      <c r="C109" s="73"/>
      <c r="D109" s="73"/>
      <c r="E109" s="73"/>
      <c r="F109" s="73"/>
      <c r="G109" s="24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</row>
    <row r="110" spans="1:19" ht="15.75" customHeight="1">
      <c r="A110" s="24"/>
      <c r="B110" s="73"/>
      <c r="C110" s="73"/>
      <c r="D110" s="73"/>
      <c r="E110" s="73"/>
      <c r="F110" s="73"/>
      <c r="G110" s="24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</row>
    <row r="111" spans="1:19" ht="15.75" customHeight="1">
      <c r="A111" s="24"/>
      <c r="B111" s="73"/>
      <c r="C111" s="73"/>
      <c r="D111" s="73"/>
      <c r="E111" s="73"/>
      <c r="F111" s="73"/>
      <c r="G111" s="24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</row>
    <row r="112" spans="1:19" ht="15.75" customHeight="1">
      <c r="A112" s="24"/>
      <c r="B112" s="73"/>
      <c r="C112" s="73"/>
      <c r="D112" s="73"/>
      <c r="E112" s="73"/>
      <c r="F112" s="73"/>
      <c r="G112" s="24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</row>
    <row r="113" spans="1:19" ht="15.75" customHeight="1">
      <c r="A113" s="24"/>
      <c r="B113" s="73"/>
      <c r="C113" s="73"/>
      <c r="D113" s="73"/>
      <c r="E113" s="73"/>
      <c r="F113" s="73"/>
      <c r="G113" s="24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</row>
    <row r="114" spans="1:19" ht="15.75" customHeight="1">
      <c r="A114" s="24"/>
      <c r="B114" s="73"/>
      <c r="C114" s="73"/>
      <c r="D114" s="73"/>
      <c r="E114" s="73"/>
      <c r="F114" s="73"/>
      <c r="G114" s="24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</row>
    <row r="115" spans="1:19" ht="15.75" customHeight="1">
      <c r="A115" s="24"/>
      <c r="B115" s="73"/>
      <c r="C115" s="73"/>
      <c r="D115" s="73"/>
      <c r="E115" s="73"/>
      <c r="F115" s="73"/>
      <c r="G115" s="24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</row>
    <row r="116" spans="1:19" ht="15.75" customHeight="1">
      <c r="A116" s="24"/>
      <c r="B116" s="73"/>
      <c r="C116" s="73"/>
      <c r="D116" s="73"/>
      <c r="E116" s="73"/>
      <c r="F116" s="73"/>
      <c r="G116" s="24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</row>
    <row r="117" spans="1:19" ht="15.75" customHeight="1">
      <c r="A117" s="24"/>
      <c r="B117" s="73"/>
      <c r="C117" s="73"/>
      <c r="D117" s="73"/>
      <c r="E117" s="73"/>
      <c r="F117" s="73"/>
      <c r="G117" s="24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</row>
    <row r="118" spans="1:19" ht="15.75" customHeight="1">
      <c r="A118" s="24"/>
      <c r="B118" s="73"/>
      <c r="C118" s="73"/>
      <c r="D118" s="73"/>
      <c r="E118" s="73"/>
      <c r="F118" s="73"/>
      <c r="G118" s="24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</row>
    <row r="119" spans="1:19" ht="15.75" customHeight="1">
      <c r="A119" s="24"/>
      <c r="B119" s="73"/>
      <c r="C119" s="73"/>
      <c r="D119" s="73"/>
      <c r="E119" s="73"/>
      <c r="F119" s="73"/>
      <c r="G119" s="24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</row>
    <row r="120" spans="1:19" ht="15.75" customHeight="1">
      <c r="A120" s="24"/>
      <c r="B120" s="73"/>
      <c r="C120" s="73"/>
      <c r="D120" s="73"/>
      <c r="E120" s="73"/>
      <c r="F120" s="73"/>
      <c r="G120" s="24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</row>
    <row r="121" spans="1:19" ht="15.75" customHeight="1">
      <c r="A121" s="24"/>
      <c r="B121" s="73"/>
      <c r="C121" s="73"/>
      <c r="D121" s="73"/>
      <c r="E121" s="73"/>
      <c r="F121" s="73"/>
      <c r="G121" s="24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</row>
    <row r="122" spans="1:19" ht="15.75" customHeight="1">
      <c r="A122" s="24"/>
      <c r="B122" s="73"/>
      <c r="C122" s="73"/>
      <c r="D122" s="73"/>
      <c r="E122" s="73"/>
      <c r="F122" s="73"/>
      <c r="G122" s="24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</row>
    <row r="123" spans="1:19" ht="15.75" customHeight="1">
      <c r="A123" s="24"/>
      <c r="B123" s="73"/>
      <c r="C123" s="73"/>
      <c r="D123" s="73"/>
      <c r="E123" s="73"/>
      <c r="F123" s="73"/>
      <c r="G123" s="24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</row>
    <row r="124" spans="1:19" ht="15.75" customHeight="1">
      <c r="A124" s="24"/>
      <c r="B124" s="73"/>
      <c r="C124" s="73"/>
      <c r="D124" s="73"/>
      <c r="E124" s="73"/>
      <c r="F124" s="73"/>
      <c r="G124" s="24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</row>
    <row r="125" spans="1:19" ht="15.75" customHeight="1">
      <c r="A125" s="24"/>
      <c r="B125" s="73"/>
      <c r="C125" s="73"/>
      <c r="D125" s="73"/>
      <c r="E125" s="73"/>
      <c r="F125" s="73"/>
      <c r="G125" s="24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</row>
    <row r="126" spans="1:19" ht="15.75" customHeight="1">
      <c r="A126" s="24"/>
      <c r="B126" s="73"/>
      <c r="C126" s="73"/>
      <c r="D126" s="73"/>
      <c r="E126" s="73"/>
      <c r="F126" s="73"/>
      <c r="G126" s="24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</row>
    <row r="127" spans="1:19" ht="15.75" customHeight="1">
      <c r="A127" s="24"/>
      <c r="B127" s="73"/>
      <c r="C127" s="73"/>
      <c r="D127" s="73"/>
      <c r="E127" s="73"/>
      <c r="F127" s="73"/>
      <c r="G127" s="24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</row>
    <row r="128" spans="1:19" ht="15.75" customHeight="1">
      <c r="A128" s="24"/>
      <c r="B128" s="73"/>
      <c r="C128" s="73"/>
      <c r="D128" s="73"/>
      <c r="E128" s="73"/>
      <c r="F128" s="73"/>
      <c r="G128" s="24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</row>
    <row r="129" spans="1:19" ht="15.75" customHeight="1">
      <c r="A129" s="24"/>
      <c r="B129" s="73"/>
      <c r="C129" s="73"/>
      <c r="D129" s="73"/>
      <c r="E129" s="73"/>
      <c r="F129" s="73"/>
      <c r="G129" s="24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</row>
    <row r="130" spans="1:19" ht="15.75" customHeight="1">
      <c r="A130" s="24"/>
      <c r="B130" s="73"/>
      <c r="C130" s="73"/>
      <c r="D130" s="73"/>
      <c r="E130" s="73"/>
      <c r="F130" s="73"/>
      <c r="G130" s="24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</row>
    <row r="131" spans="1:19" ht="15.75" customHeight="1">
      <c r="A131" s="24"/>
      <c r="B131" s="73"/>
      <c r="C131" s="73"/>
      <c r="D131" s="73"/>
      <c r="E131" s="73"/>
      <c r="F131" s="73"/>
      <c r="G131" s="24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</row>
    <row r="132" spans="1:19" ht="15.75" customHeight="1">
      <c r="A132" s="24"/>
      <c r="B132" s="73"/>
      <c r="C132" s="73"/>
      <c r="D132" s="73"/>
      <c r="E132" s="73"/>
      <c r="F132" s="73"/>
      <c r="G132" s="24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</row>
    <row r="133" spans="1:19" ht="15.75" customHeight="1">
      <c r="A133" s="24"/>
      <c r="B133" s="73"/>
      <c r="C133" s="73"/>
      <c r="D133" s="73"/>
      <c r="E133" s="73"/>
      <c r="F133" s="73"/>
      <c r="G133" s="24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</row>
    <row r="134" spans="1:19" ht="15.75" customHeight="1">
      <c r="A134" s="24"/>
      <c r="B134" s="73"/>
      <c r="C134" s="73"/>
      <c r="D134" s="73"/>
      <c r="E134" s="73"/>
      <c r="F134" s="73"/>
      <c r="G134" s="24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</row>
    <row r="135" spans="1:19" ht="15.75" customHeight="1">
      <c r="A135" s="24"/>
      <c r="B135" s="73"/>
      <c r="C135" s="73"/>
      <c r="D135" s="73"/>
      <c r="E135" s="73"/>
      <c r="F135" s="73"/>
      <c r="G135" s="24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</row>
    <row r="136" spans="1:19" ht="15.75" customHeight="1">
      <c r="A136" s="24"/>
      <c r="B136" s="73"/>
      <c r="C136" s="73"/>
      <c r="D136" s="73"/>
      <c r="E136" s="73"/>
      <c r="F136" s="73"/>
      <c r="G136" s="24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</row>
    <row r="137" spans="1:19" ht="15.75" customHeight="1">
      <c r="A137" s="24"/>
      <c r="B137" s="73"/>
      <c r="C137" s="73"/>
      <c r="D137" s="73"/>
      <c r="E137" s="73"/>
      <c r="F137" s="73"/>
      <c r="G137" s="24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</row>
    <row r="138" spans="1:19" ht="15.75" customHeight="1">
      <c r="A138" s="24"/>
      <c r="B138" s="73"/>
      <c r="C138" s="73"/>
      <c r="D138" s="73"/>
      <c r="E138" s="73"/>
      <c r="F138" s="73"/>
      <c r="G138" s="24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</row>
    <row r="139" spans="1:19" ht="15.75" customHeight="1">
      <c r="A139" s="24"/>
      <c r="B139" s="73"/>
      <c r="C139" s="73"/>
      <c r="D139" s="73"/>
      <c r="E139" s="73"/>
      <c r="F139" s="73"/>
      <c r="G139" s="24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</row>
    <row r="140" spans="1:19" ht="15.75" customHeight="1">
      <c r="A140" s="24"/>
      <c r="B140" s="73"/>
      <c r="C140" s="73"/>
      <c r="D140" s="73"/>
      <c r="E140" s="73"/>
      <c r="F140" s="73"/>
      <c r="G140" s="24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</row>
    <row r="141" spans="1:19" ht="15.75" customHeight="1">
      <c r="A141" s="24"/>
      <c r="B141" s="73"/>
      <c r="C141" s="73"/>
      <c r="D141" s="73"/>
      <c r="E141" s="73"/>
      <c r="F141" s="73"/>
      <c r="G141" s="24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</row>
    <row r="142" spans="1:19" ht="15.75" customHeight="1">
      <c r="A142" s="24"/>
      <c r="B142" s="73"/>
      <c r="C142" s="73"/>
      <c r="D142" s="73"/>
      <c r="E142" s="73"/>
      <c r="F142" s="73"/>
      <c r="G142" s="24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</row>
    <row r="143" spans="1:19" ht="15.75" customHeight="1">
      <c r="A143" s="24"/>
      <c r="B143" s="73"/>
      <c r="C143" s="73"/>
      <c r="D143" s="73"/>
      <c r="E143" s="73"/>
      <c r="F143" s="73"/>
      <c r="G143" s="24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</row>
    <row r="144" spans="1:19" ht="15.75" customHeight="1">
      <c r="A144" s="24"/>
      <c r="B144" s="73"/>
      <c r="C144" s="73"/>
      <c r="D144" s="73"/>
      <c r="E144" s="73"/>
      <c r="F144" s="73"/>
      <c r="G144" s="24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</row>
    <row r="145" spans="1:19" ht="15.75" customHeight="1">
      <c r="A145" s="24"/>
      <c r="B145" s="73"/>
      <c r="C145" s="73"/>
      <c r="D145" s="73"/>
      <c r="E145" s="73"/>
      <c r="F145" s="73"/>
      <c r="G145" s="24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</row>
    <row r="146" spans="1:19" ht="15.75" customHeight="1">
      <c r="A146" s="24"/>
      <c r="B146" s="73"/>
      <c r="C146" s="73"/>
      <c r="D146" s="73"/>
      <c r="E146" s="73"/>
      <c r="F146" s="73"/>
      <c r="G146" s="24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</row>
    <row r="147" spans="1:19" ht="15.75" customHeight="1">
      <c r="A147" s="24"/>
      <c r="B147" s="73"/>
      <c r="C147" s="73"/>
      <c r="D147" s="73"/>
      <c r="E147" s="73"/>
      <c r="F147" s="73"/>
      <c r="G147" s="24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</row>
    <row r="148" spans="1:19" ht="15.75" customHeight="1">
      <c r="A148" s="24"/>
      <c r="B148" s="73"/>
      <c r="C148" s="73"/>
      <c r="D148" s="73"/>
      <c r="E148" s="73"/>
      <c r="F148" s="73"/>
      <c r="G148" s="24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</row>
    <row r="149" spans="1:19" ht="15.75" customHeight="1">
      <c r="A149" s="24"/>
      <c r="B149" s="73"/>
      <c r="C149" s="73"/>
      <c r="D149" s="73"/>
      <c r="E149" s="73"/>
      <c r="F149" s="73"/>
      <c r="G149" s="24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</row>
    <row r="150" spans="1:19" ht="15.75" customHeight="1">
      <c r="A150" s="24"/>
      <c r="B150" s="73"/>
      <c r="C150" s="73"/>
      <c r="D150" s="73"/>
      <c r="E150" s="73"/>
      <c r="F150" s="73"/>
      <c r="G150" s="24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</row>
    <row r="151" spans="1:19" ht="15.75" customHeight="1">
      <c r="A151" s="24"/>
      <c r="B151" s="73"/>
      <c r="C151" s="73"/>
      <c r="D151" s="73"/>
      <c r="E151" s="73"/>
      <c r="F151" s="73"/>
      <c r="G151" s="24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</row>
    <row r="152" spans="1:19" ht="15.75" customHeight="1">
      <c r="A152" s="24"/>
      <c r="B152" s="73"/>
      <c r="C152" s="73"/>
      <c r="D152" s="73"/>
      <c r="E152" s="73"/>
      <c r="F152" s="73"/>
      <c r="G152" s="24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</row>
    <row r="153" spans="1:19" ht="15.75" customHeight="1">
      <c r="A153" s="24"/>
      <c r="B153" s="73"/>
      <c r="C153" s="73"/>
      <c r="D153" s="73"/>
      <c r="E153" s="73"/>
      <c r="F153" s="73"/>
      <c r="G153" s="24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</row>
    <row r="154" spans="1:19" ht="15.75" customHeight="1">
      <c r="A154" s="24"/>
      <c r="B154" s="73"/>
      <c r="C154" s="73"/>
      <c r="D154" s="73"/>
      <c r="E154" s="73"/>
      <c r="F154" s="73"/>
      <c r="G154" s="24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</row>
    <row r="155" spans="1:19" ht="15.75" customHeight="1">
      <c r="A155" s="24"/>
      <c r="B155" s="73"/>
      <c r="C155" s="73"/>
      <c r="D155" s="73"/>
      <c r="E155" s="73"/>
      <c r="F155" s="73"/>
      <c r="G155" s="24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</row>
    <row r="156" spans="1:19" ht="15.75" customHeight="1">
      <c r="A156" s="24"/>
      <c r="B156" s="73"/>
      <c r="C156" s="73"/>
      <c r="D156" s="73"/>
      <c r="E156" s="73"/>
      <c r="F156" s="73"/>
      <c r="G156" s="24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</row>
    <row r="157" spans="1:19" ht="15.75" customHeight="1">
      <c r="A157" s="24"/>
      <c r="B157" s="73"/>
      <c r="C157" s="73"/>
      <c r="D157" s="73"/>
      <c r="E157" s="73"/>
      <c r="F157" s="73"/>
      <c r="G157" s="24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</row>
    <row r="158" spans="1:19" ht="15.75" customHeight="1">
      <c r="A158" s="24"/>
      <c r="B158" s="73"/>
      <c r="C158" s="73"/>
      <c r="D158" s="73"/>
      <c r="E158" s="73"/>
      <c r="F158" s="73"/>
      <c r="G158" s="24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</row>
    <row r="159" spans="1:19" ht="15.75" customHeight="1">
      <c r="A159" s="24"/>
      <c r="B159" s="73"/>
      <c r="C159" s="73"/>
      <c r="D159" s="73"/>
      <c r="E159" s="73"/>
      <c r="F159" s="73"/>
      <c r="G159" s="24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</row>
    <row r="160" spans="1:19" ht="15.75" customHeight="1">
      <c r="A160" s="24"/>
      <c r="B160" s="73"/>
      <c r="C160" s="73"/>
      <c r="D160" s="73"/>
      <c r="E160" s="73"/>
      <c r="F160" s="73"/>
      <c r="G160" s="24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</row>
    <row r="161" spans="1:19" ht="15.75" customHeight="1">
      <c r="A161" s="24"/>
      <c r="B161" s="73"/>
      <c r="C161" s="73"/>
      <c r="D161" s="73"/>
      <c r="E161" s="73"/>
      <c r="F161" s="73"/>
      <c r="G161" s="24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</row>
    <row r="162" spans="1:19" ht="15.75" customHeight="1">
      <c r="A162" s="24"/>
      <c r="B162" s="73"/>
      <c r="C162" s="73"/>
      <c r="D162" s="73"/>
      <c r="E162" s="73"/>
      <c r="F162" s="73"/>
      <c r="G162" s="24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</row>
    <row r="163" spans="1:19" ht="15.75" customHeight="1">
      <c r="A163" s="24"/>
      <c r="B163" s="73"/>
      <c r="C163" s="73"/>
      <c r="D163" s="73"/>
      <c r="E163" s="73"/>
      <c r="F163" s="73"/>
      <c r="G163" s="24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</row>
    <row r="164" spans="1:19" ht="15.75" customHeight="1">
      <c r="A164" s="24"/>
      <c r="B164" s="73"/>
      <c r="C164" s="73"/>
      <c r="D164" s="73"/>
      <c r="E164" s="73"/>
      <c r="F164" s="73"/>
      <c r="G164" s="24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</row>
    <row r="165" spans="1:19" ht="15.75" customHeight="1">
      <c r="A165" s="24"/>
      <c r="B165" s="73"/>
      <c r="C165" s="73"/>
      <c r="D165" s="73"/>
      <c r="E165" s="73"/>
      <c r="F165" s="73"/>
      <c r="G165" s="24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</row>
    <row r="166" spans="1:19" ht="15.75" customHeight="1">
      <c r="A166" s="24"/>
      <c r="B166" s="73"/>
      <c r="C166" s="73"/>
      <c r="D166" s="73"/>
      <c r="E166" s="73"/>
      <c r="F166" s="73"/>
      <c r="G166" s="24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</row>
    <row r="167" spans="1:19" ht="15.75" customHeight="1">
      <c r="A167" s="24"/>
      <c r="B167" s="73"/>
      <c r="C167" s="73"/>
      <c r="D167" s="73"/>
      <c r="E167" s="73"/>
      <c r="F167" s="73"/>
      <c r="G167" s="24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</row>
    <row r="168" spans="1:19" ht="15.75" customHeight="1">
      <c r="A168" s="24"/>
      <c r="B168" s="73"/>
      <c r="C168" s="73"/>
      <c r="D168" s="73"/>
      <c r="E168" s="73"/>
      <c r="F168" s="73"/>
      <c r="G168" s="24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</row>
    <row r="169" spans="1:19" ht="15.75" customHeight="1">
      <c r="A169" s="24"/>
      <c r="B169" s="73"/>
      <c r="C169" s="73"/>
      <c r="D169" s="73"/>
      <c r="E169" s="73"/>
      <c r="F169" s="73"/>
      <c r="G169" s="24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</row>
    <row r="170" spans="1:19" ht="15.75" customHeight="1">
      <c r="A170" s="24"/>
      <c r="B170" s="73"/>
      <c r="C170" s="73"/>
      <c r="D170" s="73"/>
      <c r="E170" s="73"/>
      <c r="F170" s="73"/>
      <c r="G170" s="24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</row>
    <row r="171" spans="1:19" ht="15.75" customHeight="1">
      <c r="A171" s="24"/>
      <c r="B171" s="73"/>
      <c r="C171" s="73"/>
      <c r="D171" s="73"/>
      <c r="E171" s="73"/>
      <c r="F171" s="73"/>
      <c r="G171" s="24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</row>
    <row r="172" spans="1:19" ht="15.75" customHeight="1">
      <c r="A172" s="24"/>
      <c r="B172" s="73"/>
      <c r="C172" s="73"/>
      <c r="D172" s="73"/>
      <c r="E172" s="73"/>
      <c r="F172" s="73"/>
      <c r="G172" s="24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</row>
    <row r="173" spans="1:19" ht="15.75" customHeight="1">
      <c r="A173" s="24"/>
      <c r="B173" s="73"/>
      <c r="C173" s="73"/>
      <c r="D173" s="73"/>
      <c r="E173" s="73"/>
      <c r="F173" s="73"/>
      <c r="G173" s="24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</row>
    <row r="174" spans="1:19" ht="15.75" customHeight="1">
      <c r="A174" s="24"/>
      <c r="B174" s="73"/>
      <c r="C174" s="73"/>
      <c r="D174" s="73"/>
      <c r="E174" s="73"/>
      <c r="F174" s="73"/>
      <c r="G174" s="24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</row>
    <row r="175" spans="1:19" ht="15.75" customHeight="1">
      <c r="A175" s="24"/>
      <c r="B175" s="73"/>
      <c r="C175" s="73"/>
      <c r="D175" s="73"/>
      <c r="E175" s="73"/>
      <c r="F175" s="73"/>
      <c r="G175" s="24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</row>
    <row r="176" spans="1:19" ht="15.75" customHeight="1">
      <c r="A176" s="24"/>
      <c r="B176" s="73"/>
      <c r="C176" s="73"/>
      <c r="D176" s="73"/>
      <c r="E176" s="73"/>
      <c r="F176" s="73"/>
      <c r="G176" s="24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</row>
    <row r="177" spans="1:19" ht="15.75" customHeight="1">
      <c r="A177" s="24"/>
      <c r="B177" s="73"/>
      <c r="C177" s="73"/>
      <c r="D177" s="73"/>
      <c r="E177" s="73"/>
      <c r="F177" s="73"/>
      <c r="G177" s="24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</row>
    <row r="178" spans="1:19" ht="15.75" customHeight="1">
      <c r="A178" s="24"/>
      <c r="B178" s="73"/>
      <c r="C178" s="73"/>
      <c r="D178" s="73"/>
      <c r="E178" s="73"/>
      <c r="F178" s="73"/>
      <c r="G178" s="24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</row>
    <row r="179" spans="1:19" ht="15.75" customHeight="1">
      <c r="A179" s="24"/>
      <c r="B179" s="73"/>
      <c r="C179" s="73"/>
      <c r="D179" s="73"/>
      <c r="E179" s="73"/>
      <c r="F179" s="73"/>
      <c r="G179" s="24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</row>
    <row r="180" spans="1:19" ht="15.75" customHeight="1">
      <c r="A180" s="24"/>
      <c r="B180" s="73"/>
      <c r="C180" s="73"/>
      <c r="D180" s="73"/>
      <c r="E180" s="73"/>
      <c r="F180" s="73"/>
      <c r="G180" s="24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</row>
    <row r="181" spans="1:19" ht="15.75" customHeight="1">
      <c r="A181" s="24"/>
      <c r="B181" s="73"/>
      <c r="C181" s="73"/>
      <c r="D181" s="73"/>
      <c r="E181" s="73"/>
      <c r="F181" s="73"/>
      <c r="G181" s="24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</row>
    <row r="182" spans="1:19" ht="15.75" customHeight="1">
      <c r="A182" s="24"/>
      <c r="B182" s="73"/>
      <c r="C182" s="73"/>
      <c r="D182" s="73"/>
      <c r="E182" s="73"/>
      <c r="F182" s="73"/>
      <c r="G182" s="24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</row>
    <row r="183" spans="1:19" ht="15.75" customHeight="1">
      <c r="A183" s="24"/>
      <c r="B183" s="73"/>
      <c r="C183" s="73"/>
      <c r="D183" s="73"/>
      <c r="E183" s="73"/>
      <c r="F183" s="73"/>
      <c r="G183" s="24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</row>
    <row r="184" spans="1:19" ht="15.75" customHeight="1">
      <c r="A184" s="24"/>
      <c r="B184" s="73"/>
      <c r="C184" s="73"/>
      <c r="D184" s="73"/>
      <c r="E184" s="73"/>
      <c r="F184" s="73"/>
      <c r="G184" s="24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</row>
    <row r="185" spans="1:19" ht="15.75" customHeight="1">
      <c r="A185" s="24"/>
      <c r="B185" s="73"/>
      <c r="C185" s="73"/>
      <c r="D185" s="73"/>
      <c r="E185" s="73"/>
      <c r="F185" s="73"/>
      <c r="G185" s="24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</row>
    <row r="186" spans="1:19" ht="15.75" customHeight="1">
      <c r="A186" s="24"/>
      <c r="B186" s="73"/>
      <c r="C186" s="73"/>
      <c r="D186" s="73"/>
      <c r="E186" s="73"/>
      <c r="F186" s="73"/>
      <c r="G186" s="24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</row>
    <row r="187" spans="1:19" ht="15.75" customHeight="1">
      <c r="A187" s="24"/>
      <c r="B187" s="73"/>
      <c r="C187" s="73"/>
      <c r="D187" s="73"/>
      <c r="E187" s="73"/>
      <c r="F187" s="73"/>
      <c r="G187" s="24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</row>
    <row r="188" spans="1:19" ht="15.75" customHeight="1">
      <c r="A188" s="24"/>
      <c r="B188" s="73"/>
      <c r="C188" s="73"/>
      <c r="D188" s="73"/>
      <c r="E188" s="73"/>
      <c r="F188" s="73"/>
      <c r="G188" s="24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</row>
    <row r="189" spans="1:19" ht="15.75" customHeight="1">
      <c r="A189" s="24"/>
      <c r="B189" s="73"/>
      <c r="C189" s="73"/>
      <c r="D189" s="73"/>
      <c r="E189" s="73"/>
      <c r="F189" s="73"/>
      <c r="G189" s="24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</row>
    <row r="190" spans="1:19" ht="15.75" customHeight="1">
      <c r="A190" s="24"/>
      <c r="B190" s="73"/>
      <c r="C190" s="73"/>
      <c r="D190" s="73"/>
      <c r="E190" s="73"/>
      <c r="F190" s="73"/>
      <c r="G190" s="24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</row>
    <row r="191" spans="1:19" ht="15.75" customHeight="1">
      <c r="A191" s="24"/>
      <c r="B191" s="73"/>
      <c r="C191" s="73"/>
      <c r="D191" s="73"/>
      <c r="E191" s="73"/>
      <c r="F191" s="73"/>
      <c r="G191" s="24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</row>
    <row r="192" spans="1:19" ht="15.75" customHeight="1">
      <c r="A192" s="24"/>
      <c r="B192" s="73"/>
      <c r="C192" s="73"/>
      <c r="D192" s="73"/>
      <c r="E192" s="73"/>
      <c r="F192" s="73"/>
      <c r="G192" s="24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</row>
    <row r="193" spans="1:19" ht="15.75" customHeight="1">
      <c r="A193" s="24"/>
      <c r="B193" s="73"/>
      <c r="C193" s="73"/>
      <c r="D193" s="73"/>
      <c r="E193" s="73"/>
      <c r="F193" s="73"/>
      <c r="G193" s="24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</row>
    <row r="194" spans="1:19" ht="15.75" customHeight="1">
      <c r="A194" s="24"/>
      <c r="B194" s="73"/>
      <c r="C194" s="73"/>
      <c r="D194" s="73"/>
      <c r="E194" s="73"/>
      <c r="F194" s="73"/>
      <c r="G194" s="24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</row>
    <row r="195" spans="1:19" ht="15.75" customHeight="1">
      <c r="A195" s="24"/>
      <c r="B195" s="73"/>
      <c r="C195" s="73"/>
      <c r="D195" s="73"/>
      <c r="E195" s="73"/>
      <c r="F195" s="73"/>
      <c r="G195" s="24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</row>
    <row r="196" spans="1:19" ht="15.75" customHeight="1">
      <c r="A196" s="24"/>
      <c r="B196" s="73"/>
      <c r="C196" s="73"/>
      <c r="D196" s="73"/>
      <c r="E196" s="73"/>
      <c r="F196" s="73"/>
      <c r="G196" s="24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</row>
    <row r="197" spans="1:19" ht="15.75" customHeight="1">
      <c r="A197" s="24"/>
      <c r="B197" s="73"/>
      <c r="C197" s="73"/>
      <c r="D197" s="73"/>
      <c r="E197" s="73"/>
      <c r="F197" s="73"/>
      <c r="G197" s="24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</row>
    <row r="198" spans="1:19" ht="15.75" customHeight="1">
      <c r="A198" s="24"/>
      <c r="B198" s="73"/>
      <c r="C198" s="73"/>
      <c r="D198" s="73"/>
      <c r="E198" s="73"/>
      <c r="F198" s="73"/>
      <c r="G198" s="24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</row>
    <row r="199" spans="1:19" ht="15.75" customHeight="1">
      <c r="A199" s="24"/>
      <c r="B199" s="73"/>
      <c r="C199" s="73"/>
      <c r="D199" s="73"/>
      <c r="E199" s="73"/>
      <c r="F199" s="73"/>
      <c r="G199" s="24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</row>
    <row r="200" spans="1:19" ht="15.75" customHeight="1">
      <c r="A200" s="24"/>
      <c r="B200" s="73"/>
      <c r="C200" s="73"/>
      <c r="D200" s="73"/>
      <c r="E200" s="73"/>
      <c r="F200" s="73"/>
      <c r="G200" s="24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</row>
    <row r="201" spans="1:19" ht="15.75" customHeight="1">
      <c r="A201" s="24"/>
      <c r="B201" s="73"/>
      <c r="C201" s="73"/>
      <c r="D201" s="73"/>
      <c r="E201" s="73"/>
      <c r="F201" s="73"/>
      <c r="G201" s="24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</row>
    <row r="202" spans="1:19" ht="15.75" customHeight="1">
      <c r="A202" s="24"/>
      <c r="B202" s="73"/>
      <c r="C202" s="73"/>
      <c r="D202" s="73"/>
      <c r="E202" s="73"/>
      <c r="F202" s="73"/>
      <c r="G202" s="24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</row>
    <row r="203" spans="1:19" ht="15.75" customHeight="1">
      <c r="A203" s="24"/>
      <c r="B203" s="73"/>
      <c r="C203" s="73"/>
      <c r="D203" s="73"/>
      <c r="E203" s="73"/>
      <c r="F203" s="73"/>
      <c r="G203" s="24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</row>
    <row r="204" spans="1:19" ht="15.75" customHeight="1">
      <c r="A204" s="24"/>
      <c r="B204" s="73"/>
      <c r="C204" s="73"/>
      <c r="D204" s="73"/>
      <c r="E204" s="73"/>
      <c r="F204" s="73"/>
      <c r="G204" s="24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</row>
    <row r="205" spans="1:19" ht="15.75" customHeight="1">
      <c r="A205" s="24"/>
      <c r="B205" s="73"/>
      <c r="C205" s="73"/>
      <c r="D205" s="73"/>
      <c r="E205" s="73"/>
      <c r="F205" s="73"/>
      <c r="G205" s="24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</row>
    <row r="206" spans="1:19" ht="15.75" customHeight="1">
      <c r="A206" s="24"/>
      <c r="B206" s="73"/>
      <c r="C206" s="73"/>
      <c r="D206" s="73"/>
      <c r="E206" s="73"/>
      <c r="F206" s="73"/>
      <c r="G206" s="24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</row>
    <row r="207" spans="1:19" ht="15.75" customHeight="1">
      <c r="A207" s="24"/>
      <c r="B207" s="73"/>
      <c r="C207" s="73"/>
      <c r="D207" s="73"/>
      <c r="E207" s="73"/>
      <c r="F207" s="73"/>
      <c r="G207" s="24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</row>
    <row r="208" spans="1:19" ht="15.75" customHeight="1">
      <c r="A208" s="24"/>
      <c r="B208" s="73"/>
      <c r="C208" s="73"/>
      <c r="D208" s="73"/>
      <c r="E208" s="73"/>
      <c r="F208" s="73"/>
      <c r="G208" s="24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</row>
    <row r="209" spans="1:19" ht="15.75" customHeight="1">
      <c r="A209" s="24"/>
      <c r="B209" s="73"/>
      <c r="C209" s="73"/>
      <c r="D209" s="73"/>
      <c r="E209" s="73"/>
      <c r="F209" s="73"/>
      <c r="G209" s="24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</row>
    <row r="210" spans="1:19" ht="15.75" customHeight="1">
      <c r="A210" s="24"/>
      <c r="B210" s="73"/>
      <c r="C210" s="73"/>
      <c r="D210" s="73"/>
      <c r="E210" s="73"/>
      <c r="F210" s="73"/>
      <c r="G210" s="24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</row>
    <row r="211" spans="1:19" ht="15.75" customHeight="1">
      <c r="A211" s="24"/>
      <c r="B211" s="73"/>
      <c r="C211" s="73"/>
      <c r="D211" s="73"/>
      <c r="E211" s="73"/>
      <c r="F211" s="73"/>
      <c r="G211" s="24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</row>
    <row r="212" spans="1:19" ht="15.75" customHeight="1">
      <c r="A212" s="24"/>
      <c r="B212" s="73"/>
      <c r="C212" s="73"/>
      <c r="D212" s="73"/>
      <c r="E212" s="73"/>
      <c r="F212" s="73"/>
      <c r="G212" s="24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</row>
    <row r="213" spans="1:19" ht="15.75" customHeight="1">
      <c r="A213" s="24"/>
      <c r="B213" s="73"/>
      <c r="C213" s="73"/>
      <c r="D213" s="73"/>
      <c r="E213" s="73"/>
      <c r="F213" s="73"/>
      <c r="G213" s="24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</row>
    <row r="214" spans="1:19" ht="15.75" customHeight="1">
      <c r="A214" s="24"/>
      <c r="B214" s="73"/>
      <c r="C214" s="73"/>
      <c r="D214" s="73"/>
      <c r="E214" s="73"/>
      <c r="F214" s="73"/>
      <c r="G214" s="24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</row>
    <row r="215" spans="1:19" ht="15.75" customHeight="1">
      <c r="A215" s="24"/>
      <c r="B215" s="73"/>
      <c r="C215" s="73"/>
      <c r="D215" s="73"/>
      <c r="E215" s="73"/>
      <c r="F215" s="73"/>
      <c r="G215" s="24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</row>
    <row r="216" spans="1:19" ht="15.75" customHeight="1">
      <c r="A216" s="24"/>
      <c r="B216" s="73"/>
      <c r="C216" s="73"/>
      <c r="D216" s="73"/>
      <c r="E216" s="73"/>
      <c r="F216" s="73"/>
      <c r="G216" s="24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</row>
    <row r="217" spans="1:19" ht="15.75" customHeight="1">
      <c r="A217" s="24"/>
      <c r="B217" s="73"/>
      <c r="C217" s="73"/>
      <c r="D217" s="73"/>
      <c r="E217" s="73"/>
      <c r="F217" s="73"/>
      <c r="G217" s="24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</row>
    <row r="218" spans="1:19" ht="15.75" customHeight="1">
      <c r="A218" s="24"/>
      <c r="B218" s="73"/>
      <c r="C218" s="73"/>
      <c r="D218" s="73"/>
      <c r="E218" s="73"/>
      <c r="F218" s="73"/>
      <c r="G218" s="24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</row>
    <row r="219" spans="1:19" ht="15.75" customHeight="1">
      <c r="A219" s="24"/>
      <c r="B219" s="73"/>
      <c r="C219" s="73"/>
      <c r="D219" s="73"/>
      <c r="E219" s="73"/>
      <c r="F219" s="73"/>
      <c r="G219" s="24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</row>
    <row r="220" spans="1:19" ht="15.75" customHeight="1">
      <c r="A220" s="24"/>
      <c r="B220" s="73"/>
      <c r="C220" s="73"/>
      <c r="D220" s="73"/>
      <c r="E220" s="73"/>
      <c r="F220" s="73"/>
      <c r="G220" s="24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</row>
    <row r="221" spans="1:19" ht="15.75" customHeight="1">
      <c r="A221" s="24"/>
      <c r="B221" s="73"/>
      <c r="C221" s="73"/>
      <c r="D221" s="73"/>
      <c r="E221" s="73"/>
      <c r="F221" s="73"/>
      <c r="G221" s="24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</row>
    <row r="222" spans="1:19" ht="15.75" customHeight="1">
      <c r="A222" s="24"/>
      <c r="B222" s="73"/>
      <c r="C222" s="73"/>
      <c r="D222" s="73"/>
      <c r="E222" s="73"/>
      <c r="F222" s="73"/>
      <c r="G222" s="24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</row>
    <row r="223" spans="1:19" ht="15.75" customHeight="1">
      <c r="A223" s="24"/>
      <c r="B223" s="73"/>
      <c r="C223" s="73"/>
      <c r="D223" s="73"/>
      <c r="E223" s="73"/>
      <c r="F223" s="73"/>
      <c r="G223" s="24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</row>
    <row r="224" spans="1:19" ht="15.75" customHeight="1">
      <c r="A224" s="24"/>
      <c r="B224" s="73"/>
      <c r="C224" s="73"/>
      <c r="D224" s="73"/>
      <c r="E224" s="73"/>
      <c r="F224" s="73"/>
      <c r="G224" s="24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</row>
    <row r="225" spans="1:19" ht="15.75" customHeight="1">
      <c r="A225" s="24"/>
      <c r="B225" s="73"/>
      <c r="C225" s="73"/>
      <c r="D225" s="73"/>
      <c r="E225" s="73"/>
      <c r="F225" s="73"/>
      <c r="G225" s="24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</row>
    <row r="226" spans="1:19" ht="15.75" customHeight="1">
      <c r="A226" s="24"/>
      <c r="B226" s="73"/>
      <c r="C226" s="73"/>
      <c r="D226" s="73"/>
      <c r="E226" s="73"/>
      <c r="F226" s="73"/>
      <c r="G226" s="24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</row>
    <row r="227" spans="1:19" ht="15.75" customHeight="1">
      <c r="A227" s="24"/>
      <c r="B227" s="73"/>
      <c r="C227" s="73"/>
      <c r="D227" s="73"/>
      <c r="E227" s="73"/>
      <c r="F227" s="73"/>
      <c r="G227" s="24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</row>
    <row r="228" spans="1:19" ht="15.75" customHeight="1">
      <c r="A228" s="24"/>
      <c r="B228" s="73"/>
      <c r="C228" s="73"/>
      <c r="D228" s="73"/>
      <c r="E228" s="73"/>
      <c r="F228" s="73"/>
      <c r="G228" s="24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</row>
    <row r="229" spans="1:19" ht="15.75" customHeight="1">
      <c r="A229" s="24"/>
      <c r="B229" s="73"/>
      <c r="C229" s="73"/>
      <c r="D229" s="73"/>
      <c r="E229" s="73"/>
      <c r="F229" s="73"/>
      <c r="G229" s="24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</row>
    <row r="230" spans="1:19" ht="15.75" customHeight="1">
      <c r="A230" s="24"/>
      <c r="B230" s="73"/>
      <c r="C230" s="73"/>
      <c r="D230" s="73"/>
      <c r="E230" s="73"/>
      <c r="F230" s="73"/>
      <c r="G230" s="24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</row>
    <row r="231" spans="1:19" ht="15.75" customHeight="1">
      <c r="A231" s="24"/>
      <c r="B231" s="73"/>
      <c r="C231" s="73"/>
      <c r="D231" s="73"/>
      <c r="E231" s="73"/>
      <c r="F231" s="73"/>
      <c r="G231" s="24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</row>
    <row r="232" spans="1:19" ht="15.75" customHeight="1">
      <c r="A232" s="24"/>
      <c r="B232" s="73"/>
      <c r="C232" s="73"/>
      <c r="D232" s="73"/>
      <c r="E232" s="73"/>
      <c r="F232" s="73"/>
      <c r="G232" s="24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</row>
    <row r="233" spans="1:19" ht="15.75" customHeight="1">
      <c r="A233" s="24"/>
      <c r="B233" s="73"/>
      <c r="C233" s="73"/>
      <c r="D233" s="73"/>
      <c r="E233" s="73"/>
      <c r="F233" s="73"/>
      <c r="G233" s="24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</row>
    <row r="234" spans="1:19" ht="15.75" customHeight="1">
      <c r="A234" s="24"/>
      <c r="B234" s="73"/>
      <c r="C234" s="73"/>
      <c r="D234" s="73"/>
      <c r="E234" s="73"/>
      <c r="F234" s="73"/>
      <c r="G234" s="24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</row>
    <row r="235" spans="1:19" ht="15.75" customHeight="1">
      <c r="A235" s="24"/>
      <c r="B235" s="73"/>
      <c r="C235" s="73"/>
      <c r="D235" s="73"/>
      <c r="E235" s="73"/>
      <c r="F235" s="73"/>
      <c r="G235" s="24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</row>
    <row r="236" spans="1:19" ht="15.75" customHeight="1">
      <c r="A236" s="24"/>
      <c r="B236" s="73"/>
      <c r="C236" s="73"/>
      <c r="D236" s="73"/>
      <c r="E236" s="73"/>
      <c r="F236" s="73"/>
      <c r="G236" s="24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</row>
    <row r="237" spans="1:19" ht="15.75" customHeight="1">
      <c r="A237" s="24"/>
      <c r="B237" s="73"/>
      <c r="C237" s="73"/>
      <c r="D237" s="73"/>
      <c r="E237" s="73"/>
      <c r="F237" s="73"/>
      <c r="G237" s="24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</row>
    <row r="238" spans="1:19" ht="15.75" customHeight="1">
      <c r="A238" s="24"/>
      <c r="B238" s="73"/>
      <c r="C238" s="73"/>
      <c r="D238" s="73"/>
      <c r="E238" s="73"/>
      <c r="F238" s="73"/>
      <c r="G238" s="24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</row>
    <row r="239" spans="1:19" ht="15.75" customHeight="1">
      <c r="A239" s="24"/>
      <c r="B239" s="73"/>
      <c r="C239" s="73"/>
      <c r="D239" s="73"/>
      <c r="E239" s="73"/>
      <c r="F239" s="73"/>
      <c r="G239" s="24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</row>
    <row r="240" spans="1:19" ht="15.75" customHeight="1">
      <c r="A240" s="24"/>
      <c r="B240" s="73"/>
      <c r="C240" s="73"/>
      <c r="D240" s="73"/>
      <c r="E240" s="73"/>
      <c r="F240" s="73"/>
      <c r="G240" s="24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</row>
    <row r="241" spans="1:19" ht="15.75" customHeight="1">
      <c r="A241" s="24"/>
      <c r="B241" s="73"/>
      <c r="C241" s="73"/>
      <c r="D241" s="73"/>
      <c r="E241" s="73"/>
      <c r="F241" s="73"/>
      <c r="G241" s="24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</row>
    <row r="242" spans="1:19" ht="15.75" customHeight="1">
      <c r="A242" s="24"/>
      <c r="B242" s="73"/>
      <c r="C242" s="73"/>
      <c r="D242" s="73"/>
      <c r="E242" s="73"/>
      <c r="F242" s="73"/>
      <c r="G242" s="24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</row>
    <row r="243" spans="1:19" ht="15.75" customHeight="1">
      <c r="A243" s="24"/>
      <c r="B243" s="73"/>
      <c r="C243" s="73"/>
      <c r="D243" s="73"/>
      <c r="E243" s="73"/>
      <c r="F243" s="73"/>
      <c r="G243" s="24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</row>
    <row r="244" spans="1:19" ht="15.75" customHeight="1">
      <c r="A244" s="24"/>
      <c r="B244" s="73"/>
      <c r="C244" s="73"/>
      <c r="D244" s="73"/>
      <c r="E244" s="73"/>
      <c r="F244" s="73"/>
      <c r="G244" s="24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</row>
    <row r="245" spans="1:19" ht="15.75" customHeight="1">
      <c r="A245" s="24"/>
      <c r="B245" s="73"/>
      <c r="C245" s="73"/>
      <c r="D245" s="73"/>
      <c r="E245" s="73"/>
      <c r="F245" s="73"/>
      <c r="G245" s="24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</row>
    <row r="246" spans="1:19" ht="15.75" customHeight="1">
      <c r="A246" s="24"/>
      <c r="B246" s="73"/>
      <c r="C246" s="73"/>
      <c r="D246" s="73"/>
      <c r="E246" s="73"/>
      <c r="F246" s="73"/>
      <c r="G246" s="24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</row>
    <row r="247" spans="1:19" ht="15.75" customHeight="1">
      <c r="A247" s="24"/>
      <c r="B247" s="73"/>
      <c r="C247" s="73"/>
      <c r="D247" s="73"/>
      <c r="E247" s="73"/>
      <c r="F247" s="73"/>
      <c r="G247" s="24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</row>
    <row r="248" spans="1:19" ht="15.75" customHeight="1">
      <c r="A248" s="24"/>
      <c r="B248" s="73"/>
      <c r="C248" s="73"/>
      <c r="D248" s="73"/>
      <c r="E248" s="73"/>
      <c r="F248" s="73"/>
      <c r="G248" s="24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</row>
    <row r="249" spans="1:19" ht="15.75" customHeight="1">
      <c r="A249" s="24"/>
      <c r="B249" s="73"/>
      <c r="C249" s="73"/>
      <c r="D249" s="73"/>
      <c r="E249" s="73"/>
      <c r="F249" s="73"/>
      <c r="G249" s="24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</row>
    <row r="250" spans="1:19" ht="15.75" customHeight="1">
      <c r="A250" s="24"/>
      <c r="B250" s="73"/>
      <c r="C250" s="73"/>
      <c r="D250" s="73"/>
      <c r="E250" s="73"/>
      <c r="F250" s="73"/>
      <c r="G250" s="24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</row>
    <row r="251" spans="1:19" ht="15.75" customHeight="1">
      <c r="A251" s="24"/>
      <c r="B251" s="73"/>
      <c r="C251" s="73"/>
      <c r="D251" s="73"/>
      <c r="E251" s="73"/>
      <c r="F251" s="73"/>
      <c r="G251" s="24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</row>
    <row r="252" spans="1:19" ht="15.75" customHeight="1">
      <c r="A252" s="24"/>
      <c r="B252" s="73"/>
      <c r="C252" s="73"/>
      <c r="D252" s="73"/>
      <c r="E252" s="73"/>
      <c r="F252" s="73"/>
      <c r="G252" s="24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</row>
    <row r="253" spans="1:19" ht="15.75" customHeight="1">
      <c r="A253" s="24"/>
      <c r="B253" s="73"/>
      <c r="C253" s="73"/>
      <c r="D253" s="73"/>
      <c r="E253" s="73"/>
      <c r="F253" s="73"/>
      <c r="G253" s="24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</row>
    <row r="254" spans="1:19" ht="15.75" customHeight="1">
      <c r="A254" s="24"/>
      <c r="B254" s="73"/>
      <c r="C254" s="73"/>
      <c r="D254" s="73"/>
      <c r="E254" s="73"/>
      <c r="F254" s="73"/>
      <c r="G254" s="24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</row>
    <row r="255" spans="1:19" ht="15.75" customHeight="1">
      <c r="A255" s="24"/>
      <c r="B255" s="73"/>
      <c r="C255" s="73"/>
      <c r="D255" s="73"/>
      <c r="E255" s="73"/>
      <c r="F255" s="73"/>
      <c r="G255" s="24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</row>
    <row r="256" spans="1:19" ht="15.75" customHeight="1">
      <c r="A256" s="24"/>
      <c r="B256" s="73"/>
      <c r="C256" s="73"/>
      <c r="D256" s="73"/>
      <c r="E256" s="73"/>
      <c r="F256" s="73"/>
      <c r="G256" s="24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</row>
    <row r="257" spans="1:19" ht="15.75" customHeight="1">
      <c r="A257" s="24"/>
      <c r="B257" s="73"/>
      <c r="C257" s="73"/>
      <c r="D257" s="73"/>
      <c r="E257" s="73"/>
      <c r="F257" s="73"/>
      <c r="G257" s="24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</row>
    <row r="258" spans="1:19" ht="15.75" customHeight="1">
      <c r="A258" s="24"/>
      <c r="B258" s="73"/>
      <c r="C258" s="73"/>
      <c r="D258" s="73"/>
      <c r="E258" s="73"/>
      <c r="F258" s="73"/>
      <c r="G258" s="24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</row>
    <row r="259" spans="1:19" ht="15.75" customHeight="1">
      <c r="A259" s="24"/>
      <c r="B259" s="73"/>
      <c r="C259" s="73"/>
      <c r="D259" s="73"/>
      <c r="E259" s="73"/>
      <c r="F259" s="73"/>
      <c r="G259" s="24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</row>
    <row r="260" spans="1:19" ht="15.75" customHeight="1">
      <c r="A260" s="24"/>
      <c r="B260" s="73"/>
      <c r="C260" s="73"/>
      <c r="D260" s="73"/>
      <c r="E260" s="73"/>
      <c r="F260" s="73"/>
      <c r="G260" s="24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</row>
    <row r="261" spans="1:19" ht="15.75" customHeight="1">
      <c r="A261" s="24"/>
      <c r="B261" s="73"/>
      <c r="C261" s="73"/>
      <c r="D261" s="73"/>
      <c r="E261" s="73"/>
      <c r="F261" s="73"/>
      <c r="G261" s="24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</row>
    <row r="262" spans="1:19" ht="15.75" customHeight="1">
      <c r="A262" s="24"/>
      <c r="B262" s="73"/>
      <c r="C262" s="73"/>
      <c r="D262" s="73"/>
      <c r="E262" s="73"/>
      <c r="F262" s="73"/>
      <c r="G262" s="24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</row>
    <row r="263" spans="1:19" ht="15.75" customHeight="1">
      <c r="A263" s="24"/>
      <c r="B263" s="73"/>
      <c r="C263" s="73"/>
      <c r="D263" s="73"/>
      <c r="E263" s="73"/>
      <c r="F263" s="73"/>
      <c r="G263" s="24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</row>
    <row r="264" spans="1:19" ht="15.75" customHeight="1">
      <c r="A264" s="24"/>
      <c r="B264" s="73"/>
      <c r="C264" s="73"/>
      <c r="D264" s="73"/>
      <c r="E264" s="73"/>
      <c r="F264" s="73"/>
      <c r="G264" s="24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</row>
    <row r="265" spans="1:19" ht="15.75" customHeight="1">
      <c r="A265" s="24"/>
      <c r="B265" s="73"/>
      <c r="C265" s="73"/>
      <c r="D265" s="73"/>
      <c r="E265" s="73"/>
      <c r="F265" s="73"/>
      <c r="G265" s="24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</row>
    <row r="266" spans="1:19" ht="15.75" customHeight="1">
      <c r="A266" s="24"/>
      <c r="B266" s="73"/>
      <c r="C266" s="73"/>
      <c r="D266" s="73"/>
      <c r="E266" s="73"/>
      <c r="F266" s="73"/>
      <c r="G266" s="24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</row>
    <row r="267" spans="1:19" ht="15.75" customHeight="1">
      <c r="A267" s="24"/>
      <c r="B267" s="73"/>
      <c r="C267" s="73"/>
      <c r="D267" s="73"/>
      <c r="E267" s="73"/>
      <c r="F267" s="73"/>
      <c r="G267" s="24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</row>
    <row r="268" spans="1:19" ht="15.75" customHeight="1">
      <c r="A268" s="24"/>
      <c r="B268" s="73"/>
      <c r="C268" s="73"/>
      <c r="D268" s="73"/>
      <c r="E268" s="73"/>
      <c r="F268" s="73"/>
      <c r="G268" s="24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</row>
    <row r="269" spans="1:19" ht="15.75" customHeight="1">
      <c r="A269" s="24"/>
      <c r="B269" s="73"/>
      <c r="C269" s="73"/>
      <c r="D269" s="73"/>
      <c r="E269" s="73"/>
      <c r="F269" s="73"/>
      <c r="G269" s="24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</row>
    <row r="270" spans="1:19" ht="15.75" customHeight="1">
      <c r="A270" s="24"/>
      <c r="B270" s="73"/>
      <c r="C270" s="73"/>
      <c r="D270" s="73"/>
      <c r="E270" s="73"/>
      <c r="F270" s="73"/>
      <c r="G270" s="24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</row>
    <row r="271" spans="1:19" ht="15.75" customHeight="1">
      <c r="A271" s="24"/>
      <c r="B271" s="73"/>
      <c r="C271" s="73"/>
      <c r="D271" s="73"/>
      <c r="E271" s="73"/>
      <c r="F271" s="73"/>
      <c r="G271" s="24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</row>
    <row r="272" spans="1:19" ht="15.75" customHeight="1">
      <c r="A272" s="24"/>
      <c r="B272" s="73"/>
      <c r="C272" s="73"/>
      <c r="D272" s="73"/>
      <c r="E272" s="73"/>
      <c r="F272" s="73"/>
      <c r="G272" s="24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</row>
    <row r="273" spans="1:19" ht="15.75" customHeight="1">
      <c r="A273" s="24"/>
      <c r="B273" s="73"/>
      <c r="C273" s="73"/>
      <c r="D273" s="73"/>
      <c r="E273" s="73"/>
      <c r="F273" s="73"/>
      <c r="G273" s="24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</row>
    <row r="274" spans="1:19" ht="15.75" customHeight="1">
      <c r="A274" s="24"/>
      <c r="B274" s="73"/>
      <c r="C274" s="73"/>
      <c r="D274" s="73"/>
      <c r="E274" s="73"/>
      <c r="F274" s="73"/>
      <c r="G274" s="24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</row>
    <row r="275" spans="1:19" ht="15.75" customHeight="1">
      <c r="A275" s="24"/>
      <c r="B275" s="73"/>
      <c r="C275" s="73"/>
      <c r="D275" s="73"/>
      <c r="E275" s="73"/>
      <c r="F275" s="73"/>
      <c r="G275" s="24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</row>
    <row r="276" spans="1:19" ht="15.75" customHeight="1">
      <c r="A276" s="24"/>
      <c r="B276" s="73"/>
      <c r="C276" s="73"/>
      <c r="D276" s="73"/>
      <c r="E276" s="73"/>
      <c r="F276" s="73"/>
      <c r="G276" s="24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</row>
    <row r="277" spans="1:19" ht="15.75" customHeight="1">
      <c r="A277" s="24"/>
      <c r="B277" s="73"/>
      <c r="C277" s="73"/>
      <c r="D277" s="73"/>
      <c r="E277" s="73"/>
      <c r="F277" s="73"/>
      <c r="G277" s="24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</row>
    <row r="278" spans="1:19" ht="15.75" customHeight="1">
      <c r="A278" s="24"/>
      <c r="B278" s="73"/>
      <c r="C278" s="73"/>
      <c r="D278" s="73"/>
      <c r="E278" s="73"/>
      <c r="F278" s="73"/>
      <c r="G278" s="24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</row>
    <row r="279" spans="1:19" ht="15.75" customHeight="1">
      <c r="A279" s="24"/>
      <c r="B279" s="73"/>
      <c r="C279" s="73"/>
      <c r="D279" s="73"/>
      <c r="E279" s="73"/>
      <c r="F279" s="73"/>
      <c r="G279" s="24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</row>
    <row r="280" spans="1:19" ht="15.75" customHeight="1">
      <c r="A280" s="24"/>
      <c r="B280" s="73"/>
      <c r="C280" s="73"/>
      <c r="D280" s="73"/>
      <c r="E280" s="73"/>
      <c r="F280" s="73"/>
      <c r="G280" s="24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</row>
    <row r="281" spans="1:19" ht="15.75" customHeight="1">
      <c r="A281" s="24"/>
      <c r="B281" s="73"/>
      <c r="C281" s="73"/>
      <c r="D281" s="73"/>
      <c r="E281" s="73"/>
      <c r="F281" s="73"/>
      <c r="G281" s="24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</row>
    <row r="282" spans="1:19" ht="15.75" customHeight="1">
      <c r="A282" s="24"/>
      <c r="B282" s="73"/>
      <c r="C282" s="73"/>
      <c r="D282" s="73"/>
      <c r="E282" s="73"/>
      <c r="F282" s="73"/>
      <c r="G282" s="24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</row>
    <row r="283" spans="1:19" ht="15.75" customHeight="1">
      <c r="A283" s="24"/>
      <c r="B283" s="73"/>
      <c r="C283" s="73"/>
      <c r="D283" s="73"/>
      <c r="E283" s="73"/>
      <c r="F283" s="73"/>
      <c r="G283" s="24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</row>
    <row r="284" spans="1:19" ht="15.75" customHeight="1">
      <c r="A284" s="24"/>
      <c r="B284" s="73"/>
      <c r="C284" s="73"/>
      <c r="D284" s="73"/>
      <c r="E284" s="73"/>
      <c r="F284" s="73"/>
      <c r="G284" s="24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</row>
    <row r="285" spans="1:19" ht="15.75" customHeight="1">
      <c r="A285" s="24"/>
      <c r="B285" s="73"/>
      <c r="C285" s="73"/>
      <c r="D285" s="73"/>
      <c r="E285" s="73"/>
      <c r="F285" s="73"/>
      <c r="G285" s="24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</row>
    <row r="286" spans="1:19" ht="15.75" customHeight="1">
      <c r="A286" s="24"/>
      <c r="B286" s="73"/>
      <c r="C286" s="73"/>
      <c r="D286" s="73"/>
      <c r="E286" s="73"/>
      <c r="F286" s="73"/>
      <c r="G286" s="24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</row>
    <row r="287" spans="1:19" ht="15.75" customHeight="1">
      <c r="A287" s="24"/>
      <c r="B287" s="73"/>
      <c r="C287" s="73"/>
      <c r="D287" s="73"/>
      <c r="E287" s="73"/>
      <c r="F287" s="73"/>
      <c r="G287" s="24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</row>
    <row r="288" spans="1:19" ht="15.75" customHeight="1">
      <c r="A288" s="24"/>
      <c r="B288" s="73"/>
      <c r="C288" s="73"/>
      <c r="D288" s="73"/>
      <c r="E288" s="73"/>
      <c r="F288" s="73"/>
      <c r="G288" s="24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</row>
    <row r="289" spans="1:19" ht="15.75" customHeight="1">
      <c r="A289" s="24"/>
      <c r="B289" s="73"/>
      <c r="C289" s="73"/>
      <c r="D289" s="73"/>
      <c r="E289" s="73"/>
      <c r="F289" s="73"/>
      <c r="G289" s="24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</row>
    <row r="290" spans="1:19" ht="15.75" customHeight="1">
      <c r="A290" s="24"/>
      <c r="B290" s="73"/>
      <c r="C290" s="73"/>
      <c r="D290" s="73"/>
      <c r="E290" s="73"/>
      <c r="F290" s="73"/>
      <c r="G290" s="24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</row>
    <row r="291" spans="1:19" ht="15.75" customHeight="1">
      <c r="A291" s="24"/>
      <c r="B291" s="73"/>
      <c r="C291" s="73"/>
      <c r="D291" s="73"/>
      <c r="E291" s="73"/>
      <c r="F291" s="73"/>
      <c r="G291" s="24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</row>
    <row r="292" spans="1:19" ht="15.75" customHeight="1">
      <c r="A292" s="24"/>
      <c r="B292" s="73"/>
      <c r="C292" s="73"/>
      <c r="D292" s="73"/>
      <c r="E292" s="73"/>
      <c r="F292" s="73"/>
      <c r="G292" s="24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</row>
    <row r="293" spans="1:19" ht="15.75" customHeight="1">
      <c r="A293" s="24"/>
      <c r="B293" s="73"/>
      <c r="C293" s="73"/>
      <c r="D293" s="73"/>
      <c r="E293" s="73"/>
      <c r="F293" s="73"/>
      <c r="G293" s="24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</row>
    <row r="294" spans="1:19" ht="15.75" customHeight="1">
      <c r="A294" s="24"/>
      <c r="B294" s="73"/>
      <c r="C294" s="73"/>
      <c r="D294" s="73"/>
      <c r="E294" s="73"/>
      <c r="F294" s="73"/>
      <c r="G294" s="24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</row>
    <row r="295" spans="1:19" ht="15.75" customHeight="1">
      <c r="A295" s="24"/>
      <c r="B295" s="73"/>
      <c r="C295" s="73"/>
      <c r="D295" s="73"/>
      <c r="E295" s="73"/>
      <c r="F295" s="73"/>
      <c r="G295" s="24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</row>
    <row r="296" spans="1:19" ht="15.75" customHeight="1">
      <c r="A296" s="24"/>
      <c r="B296" s="73"/>
      <c r="C296" s="73"/>
      <c r="D296" s="73"/>
      <c r="E296" s="73"/>
      <c r="F296" s="73"/>
      <c r="G296" s="24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</row>
    <row r="297" spans="1:19" ht="15.75" customHeight="1">
      <c r="A297" s="24"/>
      <c r="B297" s="73"/>
      <c r="C297" s="73"/>
      <c r="D297" s="73"/>
      <c r="E297" s="73"/>
      <c r="F297" s="73"/>
      <c r="G297" s="24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</row>
    <row r="298" spans="1:19" ht="15.75" customHeight="1">
      <c r="A298" s="24"/>
      <c r="B298" s="73"/>
      <c r="C298" s="73"/>
      <c r="D298" s="73"/>
      <c r="E298" s="73"/>
      <c r="F298" s="73"/>
      <c r="G298" s="24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</row>
    <row r="299" spans="1:19" ht="15.75" customHeight="1">
      <c r="A299" s="24"/>
      <c r="B299" s="73"/>
      <c r="C299" s="73"/>
      <c r="D299" s="73"/>
      <c r="E299" s="73"/>
      <c r="F299" s="73"/>
      <c r="G299" s="24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</row>
    <row r="300" spans="1:19" ht="15.75" customHeight="1">
      <c r="A300" s="24"/>
      <c r="B300" s="73"/>
      <c r="C300" s="73"/>
      <c r="D300" s="73"/>
      <c r="E300" s="73"/>
      <c r="F300" s="73"/>
      <c r="G300" s="24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</row>
    <row r="301" spans="1:19" ht="15.75" customHeight="1">
      <c r="A301" s="24"/>
      <c r="B301" s="73"/>
      <c r="C301" s="73"/>
      <c r="D301" s="73"/>
      <c r="E301" s="73"/>
      <c r="F301" s="73"/>
      <c r="G301" s="24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</row>
    <row r="302" spans="1:19" ht="15.75" customHeight="1">
      <c r="A302" s="24"/>
      <c r="B302" s="73"/>
      <c r="C302" s="73"/>
      <c r="D302" s="73"/>
      <c r="E302" s="73"/>
      <c r="F302" s="73"/>
      <c r="G302" s="24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</row>
    <row r="303" spans="1:19" ht="15.75" customHeight="1">
      <c r="A303" s="24"/>
      <c r="B303" s="73"/>
      <c r="C303" s="73"/>
      <c r="D303" s="73"/>
      <c r="E303" s="73"/>
      <c r="F303" s="73"/>
      <c r="G303" s="24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</row>
    <row r="304" spans="1:19" ht="15.75" customHeight="1">
      <c r="A304" s="24"/>
      <c r="B304" s="73"/>
      <c r="C304" s="73"/>
      <c r="D304" s="73"/>
      <c r="E304" s="73"/>
      <c r="F304" s="73"/>
      <c r="G304" s="24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</row>
    <row r="305" spans="1:19" ht="15.75" customHeight="1">
      <c r="A305" s="24"/>
      <c r="B305" s="73"/>
      <c r="C305" s="73"/>
      <c r="D305" s="73"/>
      <c r="E305" s="73"/>
      <c r="F305" s="73"/>
      <c r="G305" s="24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</row>
    <row r="306" spans="1:19" ht="15.75" customHeight="1">
      <c r="A306" s="24"/>
      <c r="B306" s="73"/>
      <c r="C306" s="73"/>
      <c r="D306" s="73"/>
      <c r="E306" s="73"/>
      <c r="F306" s="73"/>
      <c r="G306" s="24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</row>
    <row r="307" spans="1:19" ht="15.75" customHeight="1">
      <c r="A307" s="24"/>
      <c r="B307" s="73"/>
      <c r="C307" s="73"/>
      <c r="D307" s="73"/>
      <c r="E307" s="73"/>
      <c r="F307" s="73"/>
      <c r="G307" s="24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</row>
    <row r="308" spans="1:19" ht="15.75" customHeight="1">
      <c r="A308" s="24"/>
      <c r="B308" s="73"/>
      <c r="C308" s="73"/>
      <c r="D308" s="73"/>
      <c r="E308" s="73"/>
      <c r="F308" s="73"/>
      <c r="G308" s="24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</row>
    <row r="309" spans="1:19" ht="15.75" customHeight="1">
      <c r="A309" s="24"/>
      <c r="B309" s="73"/>
      <c r="C309" s="73"/>
      <c r="D309" s="73"/>
      <c r="E309" s="73"/>
      <c r="F309" s="73"/>
      <c r="G309" s="24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</row>
    <row r="310" spans="1:19" ht="15.75" customHeight="1">
      <c r="A310" s="24"/>
      <c r="B310" s="73"/>
      <c r="C310" s="73"/>
      <c r="D310" s="73"/>
      <c r="E310" s="73"/>
      <c r="F310" s="73"/>
      <c r="G310" s="24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</row>
    <row r="311" spans="1:19" ht="15.75" customHeight="1">
      <c r="A311" s="24"/>
      <c r="B311" s="73"/>
      <c r="C311" s="73"/>
      <c r="D311" s="73"/>
      <c r="E311" s="73"/>
      <c r="F311" s="73"/>
      <c r="G311" s="24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</row>
    <row r="312" spans="1:19" ht="15.75" customHeight="1">
      <c r="A312" s="24"/>
      <c r="B312" s="73"/>
      <c r="C312" s="73"/>
      <c r="D312" s="73"/>
      <c r="E312" s="73"/>
      <c r="F312" s="73"/>
      <c r="G312" s="24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</row>
    <row r="313" spans="1:19" ht="15.75" customHeight="1">
      <c r="A313" s="24"/>
      <c r="B313" s="73"/>
      <c r="C313" s="73"/>
      <c r="D313" s="73"/>
      <c r="E313" s="73"/>
      <c r="F313" s="73"/>
      <c r="G313" s="24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</row>
    <row r="314" spans="1:19" ht="15.75" customHeight="1">
      <c r="A314" s="24"/>
      <c r="B314" s="73"/>
      <c r="C314" s="73"/>
      <c r="D314" s="73"/>
      <c r="E314" s="73"/>
      <c r="F314" s="73"/>
      <c r="G314" s="24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</row>
    <row r="315" spans="1:19" ht="15.75" customHeight="1">
      <c r="A315" s="24"/>
      <c r="B315" s="73"/>
      <c r="C315" s="73"/>
      <c r="D315" s="73"/>
      <c r="E315" s="73"/>
      <c r="F315" s="73"/>
      <c r="G315" s="24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</row>
    <row r="316" spans="1:19" ht="15.75" customHeight="1">
      <c r="A316" s="24"/>
      <c r="B316" s="73"/>
      <c r="C316" s="73"/>
      <c r="D316" s="73"/>
      <c r="E316" s="73"/>
      <c r="F316" s="73"/>
      <c r="G316" s="24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</row>
    <row r="317" spans="1:19" ht="15.75" customHeight="1">
      <c r="A317" s="24"/>
      <c r="B317" s="73"/>
      <c r="C317" s="73"/>
      <c r="D317" s="73"/>
      <c r="E317" s="73"/>
      <c r="F317" s="73"/>
      <c r="G317" s="24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</row>
    <row r="318" spans="1:19" ht="15.75" customHeight="1">
      <c r="A318" s="24"/>
      <c r="B318" s="73"/>
      <c r="C318" s="73"/>
      <c r="D318" s="73"/>
      <c r="E318" s="73"/>
      <c r="F318" s="73"/>
      <c r="G318" s="24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</row>
    <row r="319" spans="1:19" ht="15.75" customHeight="1">
      <c r="A319" s="24"/>
      <c r="B319" s="73"/>
      <c r="C319" s="73"/>
      <c r="D319" s="73"/>
      <c r="E319" s="73"/>
      <c r="F319" s="73"/>
      <c r="G319" s="24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</row>
    <row r="320" spans="1:19" ht="15.75" customHeight="1">
      <c r="A320" s="24"/>
      <c r="B320" s="73"/>
      <c r="C320" s="73"/>
      <c r="D320" s="73"/>
      <c r="E320" s="73"/>
      <c r="F320" s="73"/>
      <c r="G320" s="24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</row>
    <row r="321" spans="1:19" ht="15.75" customHeight="1">
      <c r="A321" s="24"/>
      <c r="B321" s="73"/>
      <c r="C321" s="73"/>
      <c r="D321" s="73"/>
      <c r="E321" s="73"/>
      <c r="F321" s="73"/>
      <c r="G321" s="24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</row>
    <row r="322" spans="1:19" ht="15.75" customHeight="1">
      <c r="A322" s="24"/>
      <c r="B322" s="73"/>
      <c r="C322" s="73"/>
      <c r="D322" s="73"/>
      <c r="E322" s="73"/>
      <c r="F322" s="73"/>
      <c r="G322" s="24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</row>
    <row r="323" spans="1:19" ht="15.75" customHeight="1">
      <c r="A323" s="24"/>
      <c r="B323" s="73"/>
      <c r="C323" s="73"/>
      <c r="D323" s="73"/>
      <c r="E323" s="73"/>
      <c r="F323" s="73"/>
      <c r="G323" s="24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</row>
    <row r="324" spans="1:19" ht="15.75" customHeight="1">
      <c r="A324" s="24"/>
      <c r="B324" s="73"/>
      <c r="C324" s="73"/>
      <c r="D324" s="73"/>
      <c r="E324" s="73"/>
      <c r="F324" s="73"/>
      <c r="G324" s="24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</row>
    <row r="325" spans="1:19" ht="15.75" customHeight="1">
      <c r="A325" s="24"/>
      <c r="B325" s="73"/>
      <c r="C325" s="73"/>
      <c r="D325" s="73"/>
      <c r="E325" s="73"/>
      <c r="F325" s="73"/>
      <c r="G325" s="24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</row>
    <row r="326" spans="1:19" ht="15.75" customHeight="1">
      <c r="A326" s="24"/>
      <c r="B326" s="73"/>
      <c r="C326" s="73"/>
      <c r="D326" s="73"/>
      <c r="E326" s="73"/>
      <c r="F326" s="73"/>
      <c r="G326" s="24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</row>
    <row r="327" spans="1:19" ht="15.75" customHeight="1">
      <c r="A327" s="24"/>
      <c r="B327" s="73"/>
      <c r="C327" s="73"/>
      <c r="D327" s="73"/>
      <c r="E327" s="73"/>
      <c r="F327" s="73"/>
      <c r="G327" s="24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</row>
    <row r="328" spans="1:19" ht="15.75" customHeight="1">
      <c r="A328" s="24"/>
      <c r="B328" s="73"/>
      <c r="C328" s="73"/>
      <c r="D328" s="73"/>
      <c r="E328" s="73"/>
      <c r="F328" s="73"/>
      <c r="G328" s="24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</row>
    <row r="329" spans="1:19" ht="15.75" customHeight="1">
      <c r="A329" s="24"/>
      <c r="B329" s="73"/>
      <c r="C329" s="73"/>
      <c r="D329" s="73"/>
      <c r="E329" s="73"/>
      <c r="F329" s="73"/>
      <c r="G329" s="24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</row>
    <row r="330" spans="1:19" ht="15.75" customHeight="1">
      <c r="A330" s="24"/>
      <c r="B330" s="73"/>
      <c r="C330" s="73"/>
      <c r="D330" s="73"/>
      <c r="E330" s="73"/>
      <c r="F330" s="73"/>
      <c r="G330" s="24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</row>
    <row r="331" spans="1:19" ht="15.75" customHeight="1">
      <c r="A331" s="24"/>
      <c r="B331" s="73"/>
      <c r="C331" s="73"/>
      <c r="D331" s="73"/>
      <c r="E331" s="73"/>
      <c r="F331" s="73"/>
      <c r="G331" s="24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</row>
    <row r="332" spans="1:19" ht="15.75" customHeight="1">
      <c r="A332" s="24"/>
      <c r="B332" s="73"/>
      <c r="C332" s="73"/>
      <c r="D332" s="73"/>
      <c r="E332" s="73"/>
      <c r="F332" s="73"/>
      <c r="G332" s="24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</row>
    <row r="333" spans="1:19" ht="15.75" customHeight="1">
      <c r="A333" s="24"/>
      <c r="B333" s="73"/>
      <c r="C333" s="73"/>
      <c r="D333" s="73"/>
      <c r="E333" s="73"/>
      <c r="F333" s="73"/>
      <c r="G333" s="24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</row>
    <row r="334" spans="1:19" ht="15.75" customHeight="1">
      <c r="A334" s="24"/>
      <c r="B334" s="73"/>
      <c r="C334" s="73"/>
      <c r="D334" s="73"/>
      <c r="E334" s="73"/>
      <c r="F334" s="73"/>
      <c r="G334" s="24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</row>
    <row r="335" spans="1:19" ht="15.75" customHeight="1">
      <c r="A335" s="24"/>
      <c r="B335" s="73"/>
      <c r="C335" s="73"/>
      <c r="D335" s="73"/>
      <c r="E335" s="73"/>
      <c r="F335" s="73"/>
      <c r="G335" s="24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</row>
    <row r="336" spans="1:19" ht="15.75" customHeight="1">
      <c r="A336" s="24"/>
      <c r="B336" s="73"/>
      <c r="C336" s="73"/>
      <c r="D336" s="73"/>
      <c r="E336" s="73"/>
      <c r="F336" s="73"/>
      <c r="G336" s="24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</row>
    <row r="337" spans="1:19" ht="15.75" customHeight="1">
      <c r="A337" s="24"/>
      <c r="B337" s="73"/>
      <c r="C337" s="73"/>
      <c r="D337" s="73"/>
      <c r="E337" s="73"/>
      <c r="F337" s="73"/>
      <c r="G337" s="24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</row>
    <row r="338" spans="1:19" ht="15.75" customHeight="1">
      <c r="A338" s="24"/>
      <c r="B338" s="73"/>
      <c r="C338" s="73"/>
      <c r="D338" s="73"/>
      <c r="E338" s="73"/>
      <c r="F338" s="73"/>
      <c r="G338" s="24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</row>
    <row r="339" spans="1:19" ht="15.75" customHeight="1">
      <c r="A339" s="24"/>
      <c r="B339" s="73"/>
      <c r="C339" s="73"/>
      <c r="D339" s="73"/>
      <c r="E339" s="73"/>
      <c r="F339" s="73"/>
      <c r="G339" s="24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</row>
    <row r="340" spans="1:19" ht="15.75" customHeight="1">
      <c r="A340" s="24"/>
      <c r="B340" s="73"/>
      <c r="C340" s="73"/>
      <c r="D340" s="73"/>
      <c r="E340" s="73"/>
      <c r="F340" s="73"/>
      <c r="G340" s="24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</row>
    <row r="341" spans="1:19" ht="15.75" customHeight="1">
      <c r="A341" s="24"/>
      <c r="B341" s="73"/>
      <c r="C341" s="73"/>
      <c r="D341" s="73"/>
      <c r="E341" s="73"/>
      <c r="F341" s="73"/>
      <c r="G341" s="24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</row>
    <row r="342" spans="1:19" ht="15.75" customHeight="1">
      <c r="A342" s="24"/>
      <c r="B342" s="73"/>
      <c r="C342" s="73"/>
      <c r="D342" s="73"/>
      <c r="E342" s="73"/>
      <c r="F342" s="73"/>
      <c r="G342" s="24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</row>
    <row r="343" spans="1:19" ht="15.75" customHeight="1">
      <c r="A343" s="24"/>
      <c r="B343" s="73"/>
      <c r="C343" s="73"/>
      <c r="D343" s="73"/>
      <c r="E343" s="73"/>
      <c r="F343" s="73"/>
      <c r="G343" s="24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</row>
    <row r="344" spans="1:19" ht="15.75" customHeight="1">
      <c r="A344" s="24"/>
      <c r="B344" s="73"/>
      <c r="C344" s="73"/>
      <c r="D344" s="73"/>
      <c r="E344" s="73"/>
      <c r="F344" s="73"/>
      <c r="G344" s="24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</row>
    <row r="345" spans="1:19" ht="15.75" customHeight="1">
      <c r="A345" s="24"/>
      <c r="B345" s="73"/>
      <c r="C345" s="73"/>
      <c r="D345" s="73"/>
      <c r="E345" s="73"/>
      <c r="F345" s="73"/>
      <c r="G345" s="24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</row>
    <row r="346" spans="1:19" ht="15.75" customHeight="1">
      <c r="A346" s="24"/>
      <c r="B346" s="73"/>
      <c r="C346" s="73"/>
      <c r="D346" s="73"/>
      <c r="E346" s="73"/>
      <c r="F346" s="73"/>
      <c r="G346" s="24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</row>
    <row r="347" spans="1:19" ht="15.75" customHeight="1">
      <c r="A347" s="24"/>
      <c r="B347" s="73"/>
      <c r="C347" s="73"/>
      <c r="D347" s="73"/>
      <c r="E347" s="73"/>
      <c r="F347" s="73"/>
      <c r="G347" s="24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</row>
    <row r="348" spans="1:19" ht="15.75" customHeight="1">
      <c r="A348" s="24"/>
      <c r="B348" s="73"/>
      <c r="C348" s="73"/>
      <c r="D348" s="73"/>
      <c r="E348" s="73"/>
      <c r="F348" s="73"/>
      <c r="G348" s="24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</row>
    <row r="349" spans="1:19" ht="15.75" customHeight="1">
      <c r="A349" s="24"/>
      <c r="B349" s="73"/>
      <c r="C349" s="73"/>
      <c r="D349" s="73"/>
      <c r="E349" s="73"/>
      <c r="F349" s="73"/>
      <c r="G349" s="24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</row>
    <row r="350" spans="1:19" ht="15.75" customHeight="1">
      <c r="A350" s="24"/>
      <c r="B350" s="73"/>
      <c r="C350" s="73"/>
      <c r="D350" s="73"/>
      <c r="E350" s="73"/>
      <c r="F350" s="73"/>
      <c r="G350" s="24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</row>
    <row r="351" spans="1:19" ht="15.75" customHeight="1">
      <c r="A351" s="24"/>
      <c r="B351" s="73"/>
      <c r="C351" s="73"/>
      <c r="D351" s="73"/>
      <c r="E351" s="73"/>
      <c r="F351" s="73"/>
      <c r="G351" s="24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</row>
    <row r="352" spans="1:19" ht="15.75" customHeight="1">
      <c r="A352" s="24"/>
      <c r="B352" s="73"/>
      <c r="C352" s="73"/>
      <c r="D352" s="73"/>
      <c r="E352" s="73"/>
      <c r="F352" s="73"/>
      <c r="G352" s="24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</row>
    <row r="353" spans="1:19" ht="15.75" customHeight="1">
      <c r="A353" s="24"/>
      <c r="B353" s="73"/>
      <c r="C353" s="73"/>
      <c r="D353" s="73"/>
      <c r="E353" s="73"/>
      <c r="F353" s="73"/>
      <c r="G353" s="24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</row>
    <row r="354" spans="1:19" ht="15.75" customHeight="1">
      <c r="A354" s="24"/>
      <c r="B354" s="73"/>
      <c r="C354" s="73"/>
      <c r="D354" s="73"/>
      <c r="E354" s="73"/>
      <c r="F354" s="73"/>
      <c r="G354" s="24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</row>
    <row r="355" spans="1:19" ht="15.75" customHeight="1">
      <c r="A355" s="24"/>
      <c r="B355" s="73"/>
      <c r="C355" s="73"/>
      <c r="D355" s="73"/>
      <c r="E355" s="73"/>
      <c r="F355" s="73"/>
      <c r="G355" s="24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</row>
    <row r="356" spans="1:19" ht="15.75" customHeight="1">
      <c r="A356" s="24"/>
      <c r="B356" s="73"/>
      <c r="C356" s="73"/>
      <c r="D356" s="73"/>
      <c r="E356" s="73"/>
      <c r="F356" s="73"/>
      <c r="G356" s="24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</row>
    <row r="357" spans="1:19" ht="15.75" customHeight="1">
      <c r="A357" s="24"/>
      <c r="B357" s="73"/>
      <c r="C357" s="73"/>
      <c r="D357" s="73"/>
      <c r="E357" s="73"/>
      <c r="F357" s="73"/>
      <c r="G357" s="24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</row>
    <row r="358" spans="1:19" ht="15.75" customHeight="1">
      <c r="A358" s="24"/>
      <c r="B358" s="73"/>
      <c r="C358" s="73"/>
      <c r="D358" s="73"/>
      <c r="E358" s="73"/>
      <c r="F358" s="73"/>
      <c r="G358" s="24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</row>
    <row r="359" spans="1:19" ht="15.75" customHeight="1">
      <c r="A359" s="24"/>
      <c r="B359" s="73"/>
      <c r="C359" s="73"/>
      <c r="D359" s="73"/>
      <c r="E359" s="73"/>
      <c r="F359" s="73"/>
      <c r="G359" s="24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</row>
    <row r="360" spans="1:19" ht="15.75" customHeight="1">
      <c r="A360" s="24"/>
      <c r="B360" s="73"/>
      <c r="C360" s="73"/>
      <c r="D360" s="73"/>
      <c r="E360" s="73"/>
      <c r="F360" s="73"/>
      <c r="G360" s="24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</row>
    <row r="361" spans="1:19" ht="15.75" customHeight="1">
      <c r="A361" s="24"/>
      <c r="B361" s="73"/>
      <c r="C361" s="73"/>
      <c r="D361" s="73"/>
      <c r="E361" s="73"/>
      <c r="F361" s="73"/>
      <c r="G361" s="24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</row>
    <row r="362" spans="1:19" ht="15.75" customHeight="1">
      <c r="A362" s="24"/>
      <c r="B362" s="73"/>
      <c r="C362" s="73"/>
      <c r="D362" s="73"/>
      <c r="E362" s="73"/>
      <c r="F362" s="73"/>
      <c r="G362" s="24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</row>
    <row r="363" spans="1:19" ht="15.75" customHeight="1">
      <c r="A363" s="24"/>
      <c r="B363" s="73"/>
      <c r="C363" s="73"/>
      <c r="D363" s="73"/>
      <c r="E363" s="73"/>
      <c r="F363" s="73"/>
      <c r="G363" s="24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</row>
    <row r="364" spans="1:19" ht="15.75" customHeight="1">
      <c r="A364" s="24"/>
      <c r="B364" s="73"/>
      <c r="C364" s="73"/>
      <c r="D364" s="73"/>
      <c r="E364" s="73"/>
      <c r="F364" s="73"/>
      <c r="G364" s="24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</row>
    <row r="365" spans="1:19" ht="15.75" customHeight="1">
      <c r="A365" s="24"/>
      <c r="B365" s="73"/>
      <c r="C365" s="73"/>
      <c r="D365" s="73"/>
      <c r="E365" s="73"/>
      <c r="F365" s="73"/>
      <c r="G365" s="24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</row>
    <row r="366" spans="1:19" ht="15.75" customHeight="1">
      <c r="A366" s="24"/>
      <c r="B366" s="73"/>
      <c r="C366" s="73"/>
      <c r="D366" s="73"/>
      <c r="E366" s="73"/>
      <c r="F366" s="73"/>
      <c r="G366" s="24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</row>
    <row r="367" spans="1:19" ht="15.75" customHeight="1">
      <c r="A367" s="24"/>
      <c r="B367" s="73"/>
      <c r="C367" s="73"/>
      <c r="D367" s="73"/>
      <c r="E367" s="73"/>
      <c r="F367" s="73"/>
      <c r="G367" s="24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</row>
    <row r="368" spans="1:19" ht="15.75" customHeight="1">
      <c r="A368" s="24"/>
      <c r="B368" s="73"/>
      <c r="C368" s="73"/>
      <c r="D368" s="73"/>
      <c r="E368" s="73"/>
      <c r="F368" s="73"/>
      <c r="G368" s="24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</row>
    <row r="369" spans="1:19" ht="15.75" customHeight="1">
      <c r="A369" s="24"/>
      <c r="B369" s="73"/>
      <c r="C369" s="73"/>
      <c r="D369" s="73"/>
      <c r="E369" s="73"/>
      <c r="F369" s="73"/>
      <c r="G369" s="24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</row>
    <row r="370" spans="1:19" ht="15.75" customHeight="1">
      <c r="A370" s="24"/>
      <c r="B370" s="73"/>
      <c r="C370" s="73"/>
      <c r="D370" s="73"/>
      <c r="E370" s="73"/>
      <c r="F370" s="73"/>
      <c r="G370" s="24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</row>
    <row r="371" spans="1:19" ht="15.75" customHeight="1">
      <c r="A371" s="24"/>
      <c r="B371" s="73"/>
      <c r="C371" s="73"/>
      <c r="D371" s="73"/>
      <c r="E371" s="73"/>
      <c r="F371" s="73"/>
      <c r="G371" s="24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</row>
    <row r="372" spans="1:19" ht="15.75" customHeight="1">
      <c r="A372" s="24"/>
      <c r="B372" s="73"/>
      <c r="C372" s="73"/>
      <c r="D372" s="73"/>
      <c r="E372" s="73"/>
      <c r="F372" s="73"/>
      <c r="G372" s="24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</row>
    <row r="373" spans="1:19" ht="15.75" customHeight="1">
      <c r="A373" s="24"/>
      <c r="B373" s="73"/>
      <c r="C373" s="73"/>
      <c r="D373" s="73"/>
      <c r="E373" s="73"/>
      <c r="F373" s="73"/>
      <c r="G373" s="24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</row>
    <row r="374" spans="1:19" ht="15.75" customHeight="1">
      <c r="A374" s="24"/>
      <c r="B374" s="73"/>
      <c r="C374" s="73"/>
      <c r="D374" s="73"/>
      <c r="E374" s="73"/>
      <c r="F374" s="73"/>
      <c r="G374" s="24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</row>
    <row r="375" spans="1:19" ht="15.75" customHeight="1">
      <c r="A375" s="24"/>
      <c r="B375" s="73"/>
      <c r="C375" s="73"/>
      <c r="D375" s="73"/>
      <c r="E375" s="73"/>
      <c r="F375" s="73"/>
      <c r="G375" s="24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</row>
    <row r="376" spans="1:19" ht="15.75" customHeight="1">
      <c r="A376" s="24"/>
      <c r="B376" s="73"/>
      <c r="C376" s="73"/>
      <c r="D376" s="73"/>
      <c r="E376" s="73"/>
      <c r="F376" s="73"/>
      <c r="G376" s="24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</row>
    <row r="377" spans="1:19" ht="15.75" customHeight="1">
      <c r="A377" s="24"/>
      <c r="B377" s="73"/>
      <c r="C377" s="73"/>
      <c r="D377" s="73"/>
      <c r="E377" s="73"/>
      <c r="F377" s="73"/>
      <c r="G377" s="24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</row>
    <row r="378" spans="1:19" ht="15.75" customHeight="1">
      <c r="A378" s="24"/>
      <c r="B378" s="73"/>
      <c r="C378" s="73"/>
      <c r="D378" s="73"/>
      <c r="E378" s="73"/>
      <c r="F378" s="73"/>
      <c r="G378" s="24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</row>
    <row r="379" spans="1:19" ht="15.75" customHeight="1">
      <c r="A379" s="24"/>
      <c r="B379" s="73"/>
      <c r="C379" s="73"/>
      <c r="D379" s="73"/>
      <c r="E379" s="73"/>
      <c r="F379" s="73"/>
      <c r="G379" s="24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</row>
    <row r="380" spans="1:19" ht="15.75" customHeight="1">
      <c r="A380" s="24"/>
      <c r="B380" s="73"/>
      <c r="C380" s="73"/>
      <c r="D380" s="73"/>
      <c r="E380" s="73"/>
      <c r="F380" s="73"/>
      <c r="G380" s="24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</row>
    <row r="381" spans="1:19" ht="15.75" customHeight="1">
      <c r="A381" s="24"/>
      <c r="B381" s="73"/>
      <c r="C381" s="73"/>
      <c r="D381" s="73"/>
      <c r="E381" s="73"/>
      <c r="F381" s="73"/>
      <c r="G381" s="24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</row>
    <row r="382" spans="1:19" ht="15.75" customHeight="1">
      <c r="A382" s="24"/>
      <c r="B382" s="73"/>
      <c r="C382" s="73"/>
      <c r="D382" s="73"/>
      <c r="E382" s="73"/>
      <c r="F382" s="73"/>
      <c r="G382" s="24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</row>
    <row r="383" spans="1:19" ht="15.75" customHeight="1">
      <c r="A383" s="24"/>
      <c r="B383" s="73"/>
      <c r="C383" s="73"/>
      <c r="D383" s="73"/>
      <c r="E383" s="73"/>
      <c r="F383" s="73"/>
      <c r="G383" s="24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</row>
    <row r="384" spans="1:19" ht="15.75" customHeight="1">
      <c r="A384" s="24"/>
      <c r="B384" s="73"/>
      <c r="C384" s="73"/>
      <c r="D384" s="73"/>
      <c r="E384" s="73"/>
      <c r="F384" s="73"/>
      <c r="G384" s="24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</row>
    <row r="385" spans="1:19" ht="15.75" customHeight="1">
      <c r="A385" s="24"/>
      <c r="B385" s="73"/>
      <c r="C385" s="73"/>
      <c r="D385" s="73"/>
      <c r="E385" s="73"/>
      <c r="F385" s="73"/>
      <c r="G385" s="24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</row>
    <row r="386" spans="1:19" ht="15.75" customHeight="1">
      <c r="A386" s="24"/>
      <c r="B386" s="73"/>
      <c r="C386" s="73"/>
      <c r="D386" s="73"/>
      <c r="E386" s="73"/>
      <c r="F386" s="73"/>
      <c r="G386" s="24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</row>
    <row r="387" spans="1:19" ht="15.75" customHeight="1">
      <c r="A387" s="24"/>
      <c r="B387" s="73"/>
      <c r="C387" s="73"/>
      <c r="D387" s="73"/>
      <c r="E387" s="73"/>
      <c r="F387" s="73"/>
      <c r="G387" s="24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</row>
    <row r="388" spans="1:19" ht="15.75" customHeight="1">
      <c r="A388" s="24"/>
      <c r="B388" s="73"/>
      <c r="C388" s="73"/>
      <c r="D388" s="73"/>
      <c r="E388" s="73"/>
      <c r="F388" s="73"/>
      <c r="G388" s="24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</row>
    <row r="389" spans="1:19" ht="15.75" customHeight="1">
      <c r="A389" s="24"/>
      <c r="B389" s="73"/>
      <c r="C389" s="73"/>
      <c r="D389" s="73"/>
      <c r="E389" s="73"/>
      <c r="F389" s="73"/>
      <c r="G389" s="24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</row>
    <row r="390" spans="1:19" ht="15.75" customHeight="1">
      <c r="A390" s="24"/>
      <c r="B390" s="73"/>
      <c r="C390" s="73"/>
      <c r="D390" s="73"/>
      <c r="E390" s="73"/>
      <c r="F390" s="73"/>
      <c r="G390" s="24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</row>
    <row r="391" spans="1:19" ht="15.75" customHeight="1">
      <c r="A391" s="24"/>
      <c r="B391" s="73"/>
      <c r="C391" s="73"/>
      <c r="D391" s="73"/>
      <c r="E391" s="73"/>
      <c r="F391" s="73"/>
      <c r="G391" s="24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</row>
    <row r="392" spans="1:19" ht="15.75" customHeight="1">
      <c r="A392" s="24"/>
      <c r="B392" s="73"/>
      <c r="C392" s="73"/>
      <c r="D392" s="73"/>
      <c r="E392" s="73"/>
      <c r="F392" s="73"/>
      <c r="G392" s="24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</row>
    <row r="393" spans="1:19" ht="15.75" customHeight="1">
      <c r="A393" s="24"/>
      <c r="B393" s="73"/>
      <c r="C393" s="73"/>
      <c r="D393" s="73"/>
      <c r="E393" s="73"/>
      <c r="F393" s="73"/>
      <c r="G393" s="24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</row>
    <row r="394" spans="1:19" ht="15.75" customHeight="1">
      <c r="A394" s="24"/>
      <c r="B394" s="73"/>
      <c r="C394" s="73"/>
      <c r="D394" s="73"/>
      <c r="E394" s="73"/>
      <c r="F394" s="73"/>
      <c r="G394" s="24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</row>
    <row r="395" spans="1:19" ht="15.75" customHeight="1">
      <c r="A395" s="24"/>
      <c r="B395" s="73"/>
      <c r="C395" s="73"/>
      <c r="D395" s="73"/>
      <c r="E395" s="73"/>
      <c r="F395" s="73"/>
      <c r="G395" s="24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</row>
    <row r="396" spans="1:19" ht="15.75" customHeight="1">
      <c r="A396" s="24"/>
      <c r="B396" s="73"/>
      <c r="C396" s="73"/>
      <c r="D396" s="73"/>
      <c r="E396" s="73"/>
      <c r="F396" s="73"/>
      <c r="G396" s="24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</row>
    <row r="397" spans="1:19" ht="15.75" customHeight="1">
      <c r="A397" s="24"/>
      <c r="B397" s="73"/>
      <c r="C397" s="73"/>
      <c r="D397" s="73"/>
      <c r="E397" s="73"/>
      <c r="F397" s="73"/>
      <c r="G397" s="24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</row>
    <row r="398" spans="1:19" ht="15.75" customHeight="1">
      <c r="A398" s="24"/>
      <c r="B398" s="73"/>
      <c r="C398" s="73"/>
      <c r="D398" s="73"/>
      <c r="E398" s="73"/>
      <c r="F398" s="73"/>
      <c r="G398" s="24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</row>
    <row r="399" spans="1:19" ht="15.75" customHeight="1">
      <c r="A399" s="24"/>
      <c r="B399" s="73"/>
      <c r="C399" s="73"/>
      <c r="D399" s="73"/>
      <c r="E399" s="73"/>
      <c r="F399" s="73"/>
      <c r="G399" s="24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</row>
    <row r="400" spans="1:19" ht="15.75" customHeight="1">
      <c r="A400" s="24"/>
      <c r="B400" s="73"/>
      <c r="C400" s="73"/>
      <c r="D400" s="73"/>
      <c r="E400" s="73"/>
      <c r="F400" s="73"/>
      <c r="G400" s="24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</row>
    <row r="401" spans="1:19" ht="15.75" customHeight="1">
      <c r="A401" s="24"/>
      <c r="B401" s="73"/>
      <c r="C401" s="73"/>
      <c r="D401" s="73"/>
      <c r="E401" s="73"/>
      <c r="F401" s="73"/>
      <c r="G401" s="24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</row>
    <row r="402" spans="1:19" ht="15.75" customHeight="1">
      <c r="A402" s="24"/>
      <c r="B402" s="73"/>
      <c r="C402" s="73"/>
      <c r="D402" s="73"/>
      <c r="E402" s="73"/>
      <c r="F402" s="73"/>
      <c r="G402" s="24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</row>
    <row r="403" spans="1:19" ht="15.75" customHeight="1">
      <c r="A403" s="24"/>
      <c r="B403" s="73"/>
      <c r="C403" s="73"/>
      <c r="D403" s="73"/>
      <c r="E403" s="73"/>
      <c r="F403" s="73"/>
      <c r="G403" s="24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</row>
    <row r="404" spans="1:19" ht="15.75" customHeight="1">
      <c r="A404" s="24"/>
      <c r="B404" s="73"/>
      <c r="C404" s="73"/>
      <c r="D404" s="73"/>
      <c r="E404" s="73"/>
      <c r="F404" s="73"/>
      <c r="G404" s="24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</row>
    <row r="405" spans="1:19" ht="15.75" customHeight="1">
      <c r="A405" s="24"/>
      <c r="B405" s="73"/>
      <c r="C405" s="73"/>
      <c r="D405" s="73"/>
      <c r="E405" s="73"/>
      <c r="F405" s="73"/>
      <c r="G405" s="24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</row>
    <row r="406" spans="1:19" ht="15.75" customHeight="1">
      <c r="A406" s="24"/>
      <c r="B406" s="73"/>
      <c r="C406" s="73"/>
      <c r="D406" s="73"/>
      <c r="E406" s="73"/>
      <c r="F406" s="73"/>
      <c r="G406" s="24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</row>
    <row r="407" spans="1:19" ht="15.75" customHeight="1">
      <c r="A407" s="24"/>
      <c r="B407" s="73"/>
      <c r="C407" s="73"/>
      <c r="D407" s="73"/>
      <c r="E407" s="73"/>
      <c r="F407" s="73"/>
      <c r="G407" s="24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</row>
    <row r="408" spans="1:19" ht="15.75" customHeight="1">
      <c r="A408" s="24"/>
      <c r="B408" s="73"/>
      <c r="C408" s="73"/>
      <c r="D408" s="73"/>
      <c r="E408" s="73"/>
      <c r="F408" s="73"/>
      <c r="G408" s="24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</row>
    <row r="409" spans="1:19" ht="15.75" customHeight="1">
      <c r="A409" s="24"/>
      <c r="B409" s="73"/>
      <c r="C409" s="73"/>
      <c r="D409" s="73"/>
      <c r="E409" s="73"/>
      <c r="F409" s="73"/>
      <c r="G409" s="24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</row>
    <row r="410" spans="1:19" ht="15.75" customHeight="1">
      <c r="A410" s="24"/>
      <c r="B410" s="73"/>
      <c r="C410" s="73"/>
      <c r="D410" s="73"/>
      <c r="E410" s="73"/>
      <c r="F410" s="73"/>
      <c r="G410" s="24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</row>
    <row r="411" spans="1:19" ht="15.75" customHeight="1">
      <c r="A411" s="24"/>
      <c r="B411" s="73"/>
      <c r="C411" s="73"/>
      <c r="D411" s="73"/>
      <c r="E411" s="73"/>
      <c r="F411" s="73"/>
      <c r="G411" s="24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</row>
    <row r="412" spans="1:19" ht="15.75" customHeight="1">
      <c r="A412" s="24"/>
      <c r="B412" s="73"/>
      <c r="C412" s="73"/>
      <c r="D412" s="73"/>
      <c r="E412" s="73"/>
      <c r="F412" s="73"/>
      <c r="G412" s="24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</row>
    <row r="413" spans="1:19" ht="15.75" customHeight="1">
      <c r="A413" s="24"/>
      <c r="B413" s="73"/>
      <c r="C413" s="73"/>
      <c r="D413" s="73"/>
      <c r="E413" s="73"/>
      <c r="F413" s="73"/>
      <c r="G413" s="24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</row>
    <row r="414" spans="1:19" ht="15.75" customHeight="1">
      <c r="A414" s="24"/>
      <c r="B414" s="73"/>
      <c r="C414" s="73"/>
      <c r="D414" s="73"/>
      <c r="E414" s="73"/>
      <c r="F414" s="73"/>
      <c r="G414" s="24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</row>
    <row r="415" spans="1:19" ht="15.75" customHeight="1">
      <c r="A415" s="24"/>
      <c r="B415" s="73"/>
      <c r="C415" s="73"/>
      <c r="D415" s="73"/>
      <c r="E415" s="73"/>
      <c r="F415" s="73"/>
      <c r="G415" s="24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</row>
    <row r="416" spans="1:19" ht="15.75" customHeight="1">
      <c r="A416" s="24"/>
      <c r="B416" s="73"/>
      <c r="C416" s="73"/>
      <c r="D416" s="73"/>
      <c r="E416" s="73"/>
      <c r="F416" s="73"/>
      <c r="G416" s="24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</row>
    <row r="417" spans="1:19" ht="15.75" customHeight="1">
      <c r="A417" s="24"/>
      <c r="B417" s="73"/>
      <c r="C417" s="73"/>
      <c r="D417" s="73"/>
      <c r="E417" s="73"/>
      <c r="F417" s="73"/>
      <c r="G417" s="24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</row>
    <row r="418" spans="1:19" ht="15.75" customHeight="1">
      <c r="A418" s="24"/>
      <c r="B418" s="73"/>
      <c r="C418" s="73"/>
      <c r="D418" s="73"/>
      <c r="E418" s="73"/>
      <c r="F418" s="73"/>
      <c r="G418" s="24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</row>
    <row r="419" spans="1:19" ht="15.75" customHeight="1">
      <c r="A419" s="24"/>
      <c r="B419" s="73"/>
      <c r="C419" s="73"/>
      <c r="D419" s="73"/>
      <c r="E419" s="73"/>
      <c r="F419" s="73"/>
      <c r="G419" s="24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</row>
    <row r="420" spans="1:19" ht="15.75" customHeight="1">
      <c r="A420" s="24"/>
      <c r="B420" s="73"/>
      <c r="C420" s="73"/>
      <c r="D420" s="73"/>
      <c r="E420" s="73"/>
      <c r="F420" s="73"/>
      <c r="G420" s="24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</row>
    <row r="421" spans="1:19" ht="15.75" customHeight="1">
      <c r="A421" s="24"/>
      <c r="B421" s="73"/>
      <c r="C421" s="73"/>
      <c r="D421" s="73"/>
      <c r="E421" s="73"/>
      <c r="F421" s="73"/>
      <c r="G421" s="24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</row>
    <row r="422" spans="1:19" ht="15.75" customHeight="1">
      <c r="A422" s="24"/>
      <c r="B422" s="73"/>
      <c r="C422" s="73"/>
      <c r="D422" s="73"/>
      <c r="E422" s="73"/>
      <c r="F422" s="73"/>
      <c r="G422" s="24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</row>
    <row r="423" spans="1:19" ht="15.75" customHeight="1">
      <c r="A423" s="24"/>
      <c r="B423" s="73"/>
      <c r="C423" s="73"/>
      <c r="D423" s="73"/>
      <c r="E423" s="73"/>
      <c r="F423" s="73"/>
      <c r="G423" s="24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</row>
    <row r="424" spans="1:19" ht="15.75" customHeight="1">
      <c r="A424" s="24"/>
      <c r="B424" s="73"/>
      <c r="C424" s="73"/>
      <c r="D424" s="73"/>
      <c r="E424" s="73"/>
      <c r="F424" s="73"/>
      <c r="G424" s="24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</row>
    <row r="425" spans="1:19" ht="15.75" customHeight="1">
      <c r="A425" s="24"/>
      <c r="B425" s="73"/>
      <c r="C425" s="73"/>
      <c r="D425" s="73"/>
      <c r="E425" s="73"/>
      <c r="F425" s="73"/>
      <c r="G425" s="24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</row>
    <row r="426" spans="1:19" ht="15.75" customHeight="1">
      <c r="A426" s="24"/>
      <c r="B426" s="73"/>
      <c r="C426" s="73"/>
      <c r="D426" s="73"/>
      <c r="E426" s="73"/>
      <c r="F426" s="73"/>
      <c r="G426" s="24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</row>
    <row r="427" spans="1:19" ht="15.75" customHeight="1">
      <c r="A427" s="24"/>
      <c r="B427" s="73"/>
      <c r="C427" s="73"/>
      <c r="D427" s="73"/>
      <c r="E427" s="73"/>
      <c r="F427" s="73"/>
      <c r="G427" s="24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</row>
    <row r="428" spans="1:19" ht="15.75" customHeight="1">
      <c r="A428" s="24"/>
      <c r="B428" s="73"/>
      <c r="C428" s="73"/>
      <c r="D428" s="73"/>
      <c r="E428" s="73"/>
      <c r="F428" s="73"/>
      <c r="G428" s="24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</row>
    <row r="429" spans="1:19" ht="15.75" customHeight="1">
      <c r="A429" s="24"/>
      <c r="B429" s="73"/>
      <c r="C429" s="73"/>
      <c r="D429" s="73"/>
      <c r="E429" s="73"/>
      <c r="F429" s="73"/>
      <c r="G429" s="24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</row>
    <row r="430" spans="1:19" ht="15.75" customHeight="1">
      <c r="A430" s="24"/>
      <c r="B430" s="73"/>
      <c r="C430" s="73"/>
      <c r="D430" s="73"/>
      <c r="E430" s="73"/>
      <c r="F430" s="73"/>
      <c r="G430" s="24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</row>
    <row r="431" spans="1:19" ht="15.75" customHeight="1">
      <c r="A431" s="24"/>
      <c r="B431" s="73"/>
      <c r="C431" s="73"/>
      <c r="D431" s="73"/>
      <c r="E431" s="73"/>
      <c r="F431" s="73"/>
      <c r="G431" s="24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</row>
    <row r="432" spans="1:19" ht="15.75" customHeight="1">
      <c r="A432" s="24"/>
      <c r="B432" s="73"/>
      <c r="C432" s="73"/>
      <c r="D432" s="73"/>
      <c r="E432" s="73"/>
      <c r="F432" s="73"/>
      <c r="G432" s="24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</row>
    <row r="433" spans="1:19" ht="15.75" customHeight="1">
      <c r="A433" s="24"/>
      <c r="B433" s="73"/>
      <c r="C433" s="73"/>
      <c r="D433" s="73"/>
      <c r="E433" s="73"/>
      <c r="F433" s="73"/>
      <c r="G433" s="24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</row>
    <row r="434" spans="1:19" ht="15.75" customHeight="1">
      <c r="A434" s="24"/>
      <c r="B434" s="73"/>
      <c r="C434" s="73"/>
      <c r="D434" s="73"/>
      <c r="E434" s="73"/>
      <c r="F434" s="73"/>
      <c r="G434" s="24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</row>
    <row r="435" spans="1:19" ht="15.75" customHeight="1">
      <c r="A435" s="24"/>
      <c r="B435" s="73"/>
      <c r="C435" s="73"/>
      <c r="D435" s="73"/>
      <c r="E435" s="73"/>
      <c r="F435" s="73"/>
      <c r="G435" s="24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</row>
    <row r="436" spans="1:19" ht="15.75" customHeight="1">
      <c r="A436" s="24"/>
      <c r="B436" s="73"/>
      <c r="C436" s="73"/>
      <c r="D436" s="73"/>
      <c r="E436" s="73"/>
      <c r="F436" s="73"/>
      <c r="G436" s="24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</row>
    <row r="437" spans="1:19" ht="15.75" customHeight="1">
      <c r="A437" s="24"/>
      <c r="B437" s="73"/>
      <c r="C437" s="73"/>
      <c r="D437" s="73"/>
      <c r="E437" s="73"/>
      <c r="F437" s="73"/>
      <c r="G437" s="24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</row>
    <row r="438" spans="1:19" ht="15.75" customHeight="1">
      <c r="A438" s="24"/>
      <c r="B438" s="73"/>
      <c r="C438" s="73"/>
      <c r="D438" s="73"/>
      <c r="E438" s="73"/>
      <c r="F438" s="73"/>
      <c r="G438" s="24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</row>
    <row r="439" spans="1:19" ht="15.75" customHeight="1">
      <c r="A439" s="24"/>
      <c r="B439" s="73"/>
      <c r="C439" s="73"/>
      <c r="D439" s="73"/>
      <c r="E439" s="73"/>
      <c r="F439" s="73"/>
      <c r="G439" s="24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</row>
    <row r="440" spans="1:19" ht="15.75" customHeight="1">
      <c r="A440" s="24"/>
      <c r="B440" s="73"/>
      <c r="C440" s="73"/>
      <c r="D440" s="73"/>
      <c r="E440" s="73"/>
      <c r="F440" s="73"/>
      <c r="G440" s="24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</row>
    <row r="441" spans="1:19" ht="15.75" customHeight="1">
      <c r="A441" s="24"/>
      <c r="B441" s="73"/>
      <c r="C441" s="73"/>
      <c r="D441" s="73"/>
      <c r="E441" s="73"/>
      <c r="F441" s="73"/>
      <c r="G441" s="24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</row>
    <row r="442" spans="1:19" ht="15.75" customHeight="1">
      <c r="A442" s="24"/>
      <c r="B442" s="73"/>
      <c r="C442" s="73"/>
      <c r="D442" s="73"/>
      <c r="E442" s="73"/>
      <c r="F442" s="73"/>
      <c r="G442" s="24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</row>
    <row r="443" spans="1:19" ht="15.75" customHeight="1">
      <c r="A443" s="24"/>
      <c r="B443" s="73"/>
      <c r="C443" s="73"/>
      <c r="D443" s="73"/>
      <c r="E443" s="73"/>
      <c r="F443" s="73"/>
      <c r="G443" s="24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</row>
    <row r="444" spans="1:19" ht="15.75" customHeight="1">
      <c r="A444" s="24"/>
      <c r="B444" s="73"/>
      <c r="C444" s="73"/>
      <c r="D444" s="73"/>
      <c r="E444" s="73"/>
      <c r="F444" s="73"/>
      <c r="G444" s="24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</row>
    <row r="445" spans="1:19" ht="15.75" customHeight="1">
      <c r="A445" s="24"/>
      <c r="B445" s="73"/>
      <c r="C445" s="73"/>
      <c r="D445" s="73"/>
      <c r="E445" s="73"/>
      <c r="F445" s="73"/>
      <c r="G445" s="24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</row>
    <row r="446" spans="1:19" ht="15.75" customHeight="1">
      <c r="A446" s="24"/>
      <c r="B446" s="73"/>
      <c r="C446" s="73"/>
      <c r="D446" s="73"/>
      <c r="E446" s="73"/>
      <c r="F446" s="73"/>
      <c r="G446" s="24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</row>
    <row r="447" spans="1:19" ht="15.75" customHeight="1">
      <c r="A447" s="24"/>
      <c r="B447" s="73"/>
      <c r="C447" s="73"/>
      <c r="D447" s="73"/>
      <c r="E447" s="73"/>
      <c r="F447" s="73"/>
      <c r="G447" s="24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</row>
    <row r="448" spans="1:19" ht="15.75" customHeight="1">
      <c r="A448" s="24"/>
      <c r="B448" s="73"/>
      <c r="C448" s="73"/>
      <c r="D448" s="73"/>
      <c r="E448" s="73"/>
      <c r="F448" s="73"/>
      <c r="G448" s="24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</row>
    <row r="449" spans="1:19" ht="15.75" customHeight="1">
      <c r="A449" s="24"/>
      <c r="B449" s="73"/>
      <c r="C449" s="73"/>
      <c r="D449" s="73"/>
      <c r="E449" s="73"/>
      <c r="F449" s="73"/>
      <c r="G449" s="24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</row>
    <row r="450" spans="1:19" ht="15.75" customHeight="1">
      <c r="A450" s="24"/>
      <c r="B450" s="73"/>
      <c r="C450" s="73"/>
      <c r="D450" s="73"/>
      <c r="E450" s="73"/>
      <c r="F450" s="73"/>
      <c r="G450" s="24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</row>
    <row r="451" spans="1:19" ht="15.75" customHeight="1">
      <c r="A451" s="24"/>
      <c r="B451" s="73"/>
      <c r="C451" s="73"/>
      <c r="D451" s="73"/>
      <c r="E451" s="73"/>
      <c r="F451" s="73"/>
      <c r="G451" s="24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</row>
    <row r="452" spans="1:19" ht="15.75" customHeight="1">
      <c r="A452" s="24"/>
      <c r="B452" s="73"/>
      <c r="C452" s="73"/>
      <c r="D452" s="73"/>
      <c r="E452" s="73"/>
      <c r="F452" s="73"/>
      <c r="G452" s="24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</row>
    <row r="453" spans="1:19" ht="15.75" customHeight="1">
      <c r="A453" s="24"/>
      <c r="B453" s="73"/>
      <c r="C453" s="73"/>
      <c r="D453" s="73"/>
      <c r="E453" s="73"/>
      <c r="F453" s="73"/>
      <c r="G453" s="24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</row>
    <row r="454" spans="1:19" ht="15.75" customHeight="1">
      <c r="A454" s="24"/>
      <c r="B454" s="73"/>
      <c r="C454" s="73"/>
      <c r="D454" s="73"/>
      <c r="E454" s="73"/>
      <c r="F454" s="73"/>
      <c r="G454" s="24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</row>
    <row r="455" spans="1:19" ht="15.75" customHeight="1">
      <c r="A455" s="24"/>
      <c r="B455" s="73"/>
      <c r="C455" s="73"/>
      <c r="D455" s="73"/>
      <c r="E455" s="73"/>
      <c r="F455" s="73"/>
      <c r="G455" s="24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</row>
    <row r="456" spans="1:19" ht="15.75" customHeight="1">
      <c r="A456" s="24"/>
      <c r="B456" s="73"/>
      <c r="C456" s="73"/>
      <c r="D456" s="73"/>
      <c r="E456" s="73"/>
      <c r="F456" s="73"/>
      <c r="G456" s="24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</row>
    <row r="457" spans="1:19" ht="15.75" customHeight="1">
      <c r="A457" s="24"/>
      <c r="B457" s="73"/>
      <c r="C457" s="73"/>
      <c r="D457" s="73"/>
      <c r="E457" s="73"/>
      <c r="F457" s="73"/>
      <c r="G457" s="24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</row>
    <row r="458" spans="1:19" ht="15.75" customHeight="1">
      <c r="A458" s="24"/>
      <c r="B458" s="73"/>
      <c r="C458" s="73"/>
      <c r="D458" s="73"/>
      <c r="E458" s="73"/>
      <c r="F458" s="73"/>
      <c r="G458" s="24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</row>
    <row r="459" spans="1:19" ht="15.75" customHeight="1">
      <c r="A459" s="24"/>
      <c r="B459" s="73"/>
      <c r="C459" s="73"/>
      <c r="D459" s="73"/>
      <c r="E459" s="73"/>
      <c r="F459" s="73"/>
      <c r="G459" s="24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</row>
    <row r="460" spans="1:19" ht="15.75" customHeight="1">
      <c r="A460" s="24"/>
      <c r="B460" s="73"/>
      <c r="C460" s="73"/>
      <c r="D460" s="73"/>
      <c r="E460" s="73"/>
      <c r="F460" s="73"/>
      <c r="G460" s="24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</row>
    <row r="461" spans="1:19" ht="15.75" customHeight="1">
      <c r="A461" s="24"/>
      <c r="B461" s="73"/>
      <c r="C461" s="73"/>
      <c r="D461" s="73"/>
      <c r="E461" s="73"/>
      <c r="F461" s="73"/>
      <c r="G461" s="24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</row>
    <row r="462" spans="1:19" ht="15.75" customHeight="1">
      <c r="A462" s="24"/>
      <c r="B462" s="73"/>
      <c r="C462" s="73"/>
      <c r="D462" s="73"/>
      <c r="E462" s="73"/>
      <c r="F462" s="73"/>
      <c r="G462" s="24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</row>
    <row r="463" spans="1:19" ht="15.75" customHeight="1">
      <c r="A463" s="24"/>
      <c r="B463" s="73"/>
      <c r="C463" s="73"/>
      <c r="D463" s="73"/>
      <c r="E463" s="73"/>
      <c r="F463" s="73"/>
      <c r="G463" s="24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</row>
    <row r="464" spans="1:19" ht="15.75" customHeight="1">
      <c r="A464" s="24"/>
      <c r="B464" s="73"/>
      <c r="C464" s="73"/>
      <c r="D464" s="73"/>
      <c r="E464" s="73"/>
      <c r="F464" s="73"/>
      <c r="G464" s="24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</row>
    <row r="465" spans="1:19" ht="15.75" customHeight="1">
      <c r="A465" s="24"/>
      <c r="B465" s="73"/>
      <c r="C465" s="73"/>
      <c r="D465" s="73"/>
      <c r="E465" s="73"/>
      <c r="F465" s="73"/>
      <c r="G465" s="24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</row>
    <row r="466" spans="1:19" ht="15.75" customHeight="1">
      <c r="A466" s="24"/>
      <c r="B466" s="73"/>
      <c r="C466" s="73"/>
      <c r="D466" s="73"/>
      <c r="E466" s="73"/>
      <c r="F466" s="73"/>
      <c r="G466" s="24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</row>
    <row r="467" spans="1:19" ht="15.75" customHeight="1">
      <c r="A467" s="24"/>
      <c r="B467" s="73"/>
      <c r="C467" s="73"/>
      <c r="D467" s="73"/>
      <c r="E467" s="73"/>
      <c r="F467" s="73"/>
      <c r="G467" s="24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</row>
    <row r="468" spans="1:19" ht="15.75" customHeight="1">
      <c r="A468" s="24"/>
      <c r="B468" s="73"/>
      <c r="C468" s="73"/>
      <c r="D468" s="73"/>
      <c r="E468" s="73"/>
      <c r="F468" s="73"/>
      <c r="G468" s="24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</row>
    <row r="469" spans="1:19" ht="15.75" customHeight="1">
      <c r="A469" s="24"/>
      <c r="B469" s="73"/>
      <c r="C469" s="73"/>
      <c r="D469" s="73"/>
      <c r="E469" s="73"/>
      <c r="F469" s="73"/>
      <c r="G469" s="24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</row>
    <row r="470" spans="1:19" ht="15.75" customHeight="1">
      <c r="A470" s="24"/>
      <c r="B470" s="73"/>
      <c r="C470" s="73"/>
      <c r="D470" s="73"/>
      <c r="E470" s="73"/>
      <c r="F470" s="73"/>
      <c r="G470" s="24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</row>
    <row r="471" spans="1:19" ht="15.75" customHeight="1">
      <c r="A471" s="24"/>
      <c r="B471" s="73"/>
      <c r="C471" s="73"/>
      <c r="D471" s="73"/>
      <c r="E471" s="73"/>
      <c r="F471" s="73"/>
      <c r="G471" s="24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</row>
    <row r="472" spans="1:19" ht="15.75" customHeight="1">
      <c r="A472" s="24"/>
      <c r="B472" s="73"/>
      <c r="C472" s="73"/>
      <c r="D472" s="73"/>
      <c r="E472" s="73"/>
      <c r="F472" s="73"/>
      <c r="G472" s="24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</row>
    <row r="473" spans="1:19" ht="15.75" customHeight="1">
      <c r="A473" s="24"/>
      <c r="B473" s="73"/>
      <c r="C473" s="73"/>
      <c r="D473" s="73"/>
      <c r="E473" s="73"/>
      <c r="F473" s="73"/>
      <c r="G473" s="24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</row>
    <row r="474" spans="1:19" ht="15.75" customHeight="1">
      <c r="A474" s="24"/>
      <c r="B474" s="73"/>
      <c r="C474" s="73"/>
      <c r="D474" s="73"/>
      <c r="E474" s="73"/>
      <c r="F474" s="73"/>
      <c r="G474" s="24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</row>
    <row r="475" spans="1:19" ht="15.75" customHeight="1">
      <c r="A475" s="24"/>
      <c r="B475" s="73"/>
      <c r="C475" s="73"/>
      <c r="D475" s="73"/>
      <c r="E475" s="73"/>
      <c r="F475" s="73"/>
      <c r="G475" s="24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</row>
    <row r="476" spans="1:19" ht="15.75" customHeight="1">
      <c r="A476" s="24"/>
      <c r="B476" s="73"/>
      <c r="C476" s="73"/>
      <c r="D476" s="73"/>
      <c r="E476" s="73"/>
      <c r="F476" s="73"/>
      <c r="G476" s="24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</row>
    <row r="477" spans="1:19" ht="15.75" customHeight="1">
      <c r="A477" s="24"/>
      <c r="B477" s="73"/>
      <c r="C477" s="73"/>
      <c r="D477" s="73"/>
      <c r="E477" s="73"/>
      <c r="F477" s="73"/>
      <c r="G477" s="24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</row>
    <row r="478" spans="1:19" ht="15.75" customHeight="1">
      <c r="A478" s="24"/>
      <c r="B478" s="73"/>
      <c r="C478" s="73"/>
      <c r="D478" s="73"/>
      <c r="E478" s="73"/>
      <c r="F478" s="73"/>
      <c r="G478" s="24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</row>
    <row r="479" spans="1:19" ht="15.75" customHeight="1">
      <c r="A479" s="24"/>
      <c r="B479" s="73"/>
      <c r="C479" s="73"/>
      <c r="D479" s="73"/>
      <c r="E479" s="73"/>
      <c r="F479" s="73"/>
      <c r="G479" s="24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</row>
    <row r="480" spans="1:19" ht="15.75" customHeight="1">
      <c r="A480" s="24"/>
      <c r="B480" s="73"/>
      <c r="C480" s="73"/>
      <c r="D480" s="73"/>
      <c r="E480" s="73"/>
      <c r="F480" s="73"/>
      <c r="G480" s="24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</row>
    <row r="481" spans="1:19" ht="15.75" customHeight="1">
      <c r="A481" s="24"/>
      <c r="B481" s="73"/>
      <c r="C481" s="73"/>
      <c r="D481" s="73"/>
      <c r="E481" s="73"/>
      <c r="F481" s="73"/>
      <c r="G481" s="24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</row>
    <row r="482" spans="1:19" ht="15.75" customHeight="1">
      <c r="A482" s="24"/>
      <c r="B482" s="73"/>
      <c r="C482" s="73"/>
      <c r="D482" s="73"/>
      <c r="E482" s="73"/>
      <c r="F482" s="73"/>
      <c r="G482" s="24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</row>
    <row r="483" spans="1:19" ht="15.75" customHeight="1">
      <c r="A483" s="24"/>
      <c r="B483" s="73"/>
      <c r="C483" s="73"/>
      <c r="D483" s="73"/>
      <c r="E483" s="73"/>
      <c r="F483" s="73"/>
      <c r="G483" s="24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</row>
    <row r="484" spans="1:19" ht="15.75" customHeight="1">
      <c r="A484" s="24"/>
      <c r="B484" s="73"/>
      <c r="C484" s="73"/>
      <c r="D484" s="73"/>
      <c r="E484" s="73"/>
      <c r="F484" s="73"/>
      <c r="G484" s="24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</row>
    <row r="485" spans="1:19" ht="15.75" customHeight="1">
      <c r="A485" s="24"/>
      <c r="B485" s="73"/>
      <c r="C485" s="73"/>
      <c r="D485" s="73"/>
      <c r="E485" s="73"/>
      <c r="F485" s="73"/>
      <c r="G485" s="24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</row>
    <row r="486" spans="1:19" ht="15.75" customHeight="1">
      <c r="A486" s="24"/>
      <c r="B486" s="73"/>
      <c r="C486" s="73"/>
      <c r="D486" s="73"/>
      <c r="E486" s="73"/>
      <c r="F486" s="73"/>
      <c r="G486" s="24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</row>
    <row r="487" spans="1:19" ht="15.75" customHeight="1">
      <c r="A487" s="24"/>
      <c r="B487" s="73"/>
      <c r="C487" s="73"/>
      <c r="D487" s="73"/>
      <c r="E487" s="73"/>
      <c r="F487" s="73"/>
      <c r="G487" s="24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</row>
    <row r="488" spans="1:19" ht="15.75" customHeight="1">
      <c r="A488" s="24"/>
      <c r="B488" s="73"/>
      <c r="C488" s="73"/>
      <c r="D488" s="73"/>
      <c r="E488" s="73"/>
      <c r="F488" s="73"/>
      <c r="G488" s="24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</row>
    <row r="489" spans="1:19" ht="15.75" customHeight="1">
      <c r="A489" s="24"/>
      <c r="B489" s="73"/>
      <c r="C489" s="73"/>
      <c r="D489" s="73"/>
      <c r="E489" s="73"/>
      <c r="F489" s="73"/>
      <c r="G489" s="24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</row>
    <row r="490" spans="1:19" ht="15.75" customHeight="1">
      <c r="A490" s="24"/>
      <c r="B490" s="73"/>
      <c r="C490" s="73"/>
      <c r="D490" s="73"/>
      <c r="E490" s="73"/>
      <c r="F490" s="73"/>
      <c r="G490" s="24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</row>
    <row r="491" spans="1:19" ht="15.75" customHeight="1">
      <c r="A491" s="24"/>
      <c r="B491" s="73"/>
      <c r="C491" s="73"/>
      <c r="D491" s="73"/>
      <c r="E491" s="73"/>
      <c r="F491" s="73"/>
      <c r="G491" s="24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</row>
    <row r="492" spans="1:19" ht="15.75" customHeight="1">
      <c r="A492" s="24"/>
      <c r="B492" s="73"/>
      <c r="C492" s="73"/>
      <c r="D492" s="73"/>
      <c r="E492" s="73"/>
      <c r="F492" s="73"/>
      <c r="G492" s="24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</row>
    <row r="493" spans="1:19" ht="15.75" customHeight="1">
      <c r="A493" s="24"/>
      <c r="B493" s="73"/>
      <c r="C493" s="73"/>
      <c r="D493" s="73"/>
      <c r="E493" s="73"/>
      <c r="F493" s="73"/>
      <c r="G493" s="24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</row>
    <row r="494" spans="1:19" ht="15.75" customHeight="1">
      <c r="A494" s="24"/>
      <c r="B494" s="73"/>
      <c r="C494" s="73"/>
      <c r="D494" s="73"/>
      <c r="E494" s="73"/>
      <c r="F494" s="73"/>
      <c r="G494" s="24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</row>
    <row r="495" spans="1:19" ht="15.75" customHeight="1">
      <c r="A495" s="24"/>
      <c r="B495" s="73"/>
      <c r="C495" s="73"/>
      <c r="D495" s="73"/>
      <c r="E495" s="73"/>
      <c r="F495" s="73"/>
      <c r="G495" s="24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</row>
    <row r="496" spans="1:19" ht="15.75" customHeight="1">
      <c r="A496" s="24"/>
      <c r="B496" s="73"/>
      <c r="C496" s="73"/>
      <c r="D496" s="73"/>
      <c r="E496" s="73"/>
      <c r="F496" s="73"/>
      <c r="G496" s="24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</row>
    <row r="497" spans="1:19" ht="15.75" customHeight="1">
      <c r="A497" s="24"/>
      <c r="B497" s="73"/>
      <c r="C497" s="73"/>
      <c r="D497" s="73"/>
      <c r="E497" s="73"/>
      <c r="F497" s="73"/>
      <c r="G497" s="24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</row>
    <row r="498" spans="1:19" ht="15.75" customHeight="1">
      <c r="A498" s="24"/>
      <c r="B498" s="73"/>
      <c r="C498" s="73"/>
      <c r="D498" s="73"/>
      <c r="E498" s="73"/>
      <c r="F498" s="73"/>
      <c r="G498" s="24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</row>
    <row r="499" spans="1:19" ht="15.75" customHeight="1">
      <c r="A499" s="24"/>
      <c r="B499" s="73"/>
      <c r="C499" s="73"/>
      <c r="D499" s="73"/>
      <c r="E499" s="73"/>
      <c r="F499" s="73"/>
      <c r="G499" s="24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</row>
    <row r="500" spans="1:19" ht="15.75" customHeight="1">
      <c r="A500" s="24"/>
      <c r="B500" s="73"/>
      <c r="C500" s="73"/>
      <c r="D500" s="73"/>
      <c r="E500" s="73"/>
      <c r="F500" s="73"/>
      <c r="G500" s="24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</row>
    <row r="501" spans="1:19" ht="15.75" customHeight="1">
      <c r="A501" s="24"/>
      <c r="B501" s="73"/>
      <c r="C501" s="73"/>
      <c r="D501" s="73"/>
      <c r="E501" s="73"/>
      <c r="F501" s="73"/>
      <c r="G501" s="24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</row>
    <row r="502" spans="1:19" ht="15.75" customHeight="1">
      <c r="A502" s="24"/>
      <c r="B502" s="73"/>
      <c r="C502" s="73"/>
      <c r="D502" s="73"/>
      <c r="E502" s="73"/>
      <c r="F502" s="73"/>
      <c r="G502" s="24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</row>
    <row r="503" spans="1:19" ht="15.75" customHeight="1">
      <c r="A503" s="24"/>
      <c r="B503" s="73"/>
      <c r="C503" s="73"/>
      <c r="D503" s="73"/>
      <c r="E503" s="73"/>
      <c r="F503" s="73"/>
      <c r="G503" s="24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</row>
    <row r="504" spans="1:19" ht="15.75" customHeight="1">
      <c r="A504" s="24"/>
      <c r="B504" s="73"/>
      <c r="C504" s="73"/>
      <c r="D504" s="73"/>
      <c r="E504" s="73"/>
      <c r="F504" s="73"/>
      <c r="G504" s="24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</row>
    <row r="505" spans="1:19" ht="15.75" customHeight="1">
      <c r="A505" s="24"/>
      <c r="B505" s="73"/>
      <c r="C505" s="73"/>
      <c r="D505" s="73"/>
      <c r="E505" s="73"/>
      <c r="F505" s="73"/>
      <c r="G505" s="24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</row>
    <row r="506" spans="1:19" ht="15.75" customHeight="1">
      <c r="A506" s="24"/>
      <c r="B506" s="73"/>
      <c r="C506" s="73"/>
      <c r="D506" s="73"/>
      <c r="E506" s="73"/>
      <c r="F506" s="73"/>
      <c r="G506" s="24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</row>
    <row r="507" spans="1:19" ht="15.75" customHeight="1">
      <c r="A507" s="24"/>
      <c r="B507" s="73"/>
      <c r="C507" s="73"/>
      <c r="D507" s="73"/>
      <c r="E507" s="73"/>
      <c r="F507" s="73"/>
      <c r="G507" s="24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</row>
    <row r="508" spans="1:19" ht="15.75" customHeight="1">
      <c r="A508" s="24"/>
      <c r="B508" s="73"/>
      <c r="C508" s="73"/>
      <c r="D508" s="73"/>
      <c r="E508" s="73"/>
      <c r="F508" s="73"/>
      <c r="G508" s="24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</row>
    <row r="509" spans="1:19" ht="15.75" customHeight="1">
      <c r="A509" s="24"/>
      <c r="B509" s="73"/>
      <c r="C509" s="73"/>
      <c r="D509" s="73"/>
      <c r="E509" s="73"/>
      <c r="F509" s="73"/>
      <c r="G509" s="24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</row>
    <row r="510" spans="1:19" ht="15.75" customHeight="1">
      <c r="A510" s="24"/>
      <c r="B510" s="73"/>
      <c r="C510" s="73"/>
      <c r="D510" s="73"/>
      <c r="E510" s="73"/>
      <c r="F510" s="73"/>
      <c r="G510" s="24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</row>
    <row r="511" spans="1:19" ht="15.75" customHeight="1">
      <c r="A511" s="24"/>
      <c r="B511" s="73"/>
      <c r="C511" s="73"/>
      <c r="D511" s="73"/>
      <c r="E511" s="73"/>
      <c r="F511" s="73"/>
      <c r="G511" s="24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</row>
    <row r="512" spans="1:19" ht="15.75" customHeight="1">
      <c r="A512" s="24"/>
      <c r="B512" s="73"/>
      <c r="C512" s="73"/>
      <c r="D512" s="73"/>
      <c r="E512" s="73"/>
      <c r="F512" s="73"/>
      <c r="G512" s="24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</row>
    <row r="513" spans="1:19" ht="15.75" customHeight="1">
      <c r="A513" s="24"/>
      <c r="B513" s="73"/>
      <c r="C513" s="73"/>
      <c r="D513" s="73"/>
      <c r="E513" s="73"/>
      <c r="F513" s="73"/>
      <c r="G513" s="24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</row>
    <row r="514" spans="1:19" ht="15.75" customHeight="1">
      <c r="A514" s="24"/>
      <c r="B514" s="73"/>
      <c r="C514" s="73"/>
      <c r="D514" s="73"/>
      <c r="E514" s="73"/>
      <c r="F514" s="73"/>
      <c r="G514" s="24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</row>
    <row r="515" spans="1:19" ht="15.75" customHeight="1">
      <c r="A515" s="24"/>
      <c r="B515" s="73"/>
      <c r="C515" s="73"/>
      <c r="D515" s="73"/>
      <c r="E515" s="73"/>
      <c r="F515" s="73"/>
      <c r="G515" s="24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</row>
    <row r="516" spans="1:19" ht="15.75" customHeight="1">
      <c r="A516" s="24"/>
      <c r="B516" s="73"/>
      <c r="C516" s="73"/>
      <c r="D516" s="73"/>
      <c r="E516" s="73"/>
      <c r="F516" s="73"/>
      <c r="G516" s="24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</row>
    <row r="517" spans="1:19" ht="15.75" customHeight="1">
      <c r="A517" s="24"/>
      <c r="B517" s="73"/>
      <c r="C517" s="73"/>
      <c r="D517" s="73"/>
      <c r="E517" s="73"/>
      <c r="F517" s="73"/>
      <c r="G517" s="24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</row>
    <row r="518" spans="1:19" ht="15.75" customHeight="1">
      <c r="A518" s="24"/>
      <c r="B518" s="73"/>
      <c r="C518" s="73"/>
      <c r="D518" s="73"/>
      <c r="E518" s="73"/>
      <c r="F518" s="73"/>
      <c r="G518" s="24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</row>
    <row r="519" spans="1:19" ht="15.75" customHeight="1">
      <c r="A519" s="24"/>
      <c r="B519" s="73"/>
      <c r="C519" s="73"/>
      <c r="D519" s="73"/>
      <c r="E519" s="73"/>
      <c r="F519" s="73"/>
      <c r="G519" s="24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</row>
    <row r="520" spans="1:19" ht="15.75" customHeight="1">
      <c r="A520" s="24"/>
      <c r="B520" s="73"/>
      <c r="C520" s="73"/>
      <c r="D520" s="73"/>
      <c r="E520" s="73"/>
      <c r="F520" s="73"/>
      <c r="G520" s="24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</row>
    <row r="521" spans="1:19" ht="15.75" customHeight="1">
      <c r="A521" s="24"/>
      <c r="B521" s="73"/>
      <c r="C521" s="73"/>
      <c r="D521" s="73"/>
      <c r="E521" s="73"/>
      <c r="F521" s="73"/>
      <c r="G521" s="24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</row>
    <row r="522" spans="1:19" ht="15.75" customHeight="1">
      <c r="A522" s="24"/>
      <c r="B522" s="73"/>
      <c r="C522" s="73"/>
      <c r="D522" s="73"/>
      <c r="E522" s="73"/>
      <c r="F522" s="73"/>
      <c r="G522" s="24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</row>
    <row r="523" spans="1:19" ht="15.75" customHeight="1">
      <c r="A523" s="24"/>
      <c r="B523" s="73"/>
      <c r="C523" s="73"/>
      <c r="D523" s="73"/>
      <c r="E523" s="73"/>
      <c r="F523" s="73"/>
      <c r="G523" s="24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</row>
    <row r="524" spans="1:19" ht="15.75" customHeight="1">
      <c r="A524" s="24"/>
      <c r="B524" s="73"/>
      <c r="C524" s="73"/>
      <c r="D524" s="73"/>
      <c r="E524" s="73"/>
      <c r="F524" s="73"/>
      <c r="G524" s="24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</row>
    <row r="525" spans="1:19" ht="15.75" customHeight="1">
      <c r="A525" s="24"/>
      <c r="B525" s="73"/>
      <c r="C525" s="73"/>
      <c r="D525" s="73"/>
      <c r="E525" s="73"/>
      <c r="F525" s="73"/>
      <c r="G525" s="24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</row>
    <row r="526" spans="1:19" ht="15.75" customHeight="1">
      <c r="A526" s="24"/>
      <c r="B526" s="73"/>
      <c r="C526" s="73"/>
      <c r="D526" s="73"/>
      <c r="E526" s="73"/>
      <c r="F526" s="73"/>
      <c r="G526" s="24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</row>
    <row r="527" spans="1:19" ht="15.75" customHeight="1">
      <c r="A527" s="24"/>
      <c r="B527" s="73"/>
      <c r="C527" s="73"/>
      <c r="D527" s="73"/>
      <c r="E527" s="73"/>
      <c r="F527" s="73"/>
      <c r="G527" s="24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</row>
    <row r="528" spans="1:19" ht="15.75" customHeight="1">
      <c r="A528" s="24"/>
      <c r="B528" s="73"/>
      <c r="C528" s="73"/>
      <c r="D528" s="73"/>
      <c r="E528" s="73"/>
      <c r="F528" s="73"/>
      <c r="G528" s="24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</row>
    <row r="529" spans="1:19" ht="15.75" customHeight="1">
      <c r="A529" s="24"/>
      <c r="B529" s="73"/>
      <c r="C529" s="73"/>
      <c r="D529" s="73"/>
      <c r="E529" s="73"/>
      <c r="F529" s="73"/>
      <c r="G529" s="24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</row>
    <row r="530" spans="1:19" ht="15.75" customHeight="1">
      <c r="A530" s="24"/>
      <c r="B530" s="73"/>
      <c r="C530" s="73"/>
      <c r="D530" s="73"/>
      <c r="E530" s="73"/>
      <c r="F530" s="73"/>
      <c r="G530" s="24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</row>
    <row r="531" spans="1:19" ht="15.75" customHeight="1">
      <c r="A531" s="24"/>
      <c r="B531" s="73"/>
      <c r="C531" s="73"/>
      <c r="D531" s="73"/>
      <c r="E531" s="73"/>
      <c r="F531" s="73"/>
      <c r="G531" s="24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</row>
    <row r="532" spans="1:19" ht="15.75" customHeight="1">
      <c r="A532" s="24"/>
      <c r="B532" s="73"/>
      <c r="C532" s="73"/>
      <c r="D532" s="73"/>
      <c r="E532" s="73"/>
      <c r="F532" s="73"/>
      <c r="G532" s="24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</row>
    <row r="533" spans="1:19" ht="15.75" customHeight="1">
      <c r="A533" s="24"/>
      <c r="B533" s="73"/>
      <c r="C533" s="73"/>
      <c r="D533" s="73"/>
      <c r="E533" s="73"/>
      <c r="F533" s="73"/>
      <c r="G533" s="24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</row>
    <row r="534" spans="1:19" ht="15.75" customHeight="1">
      <c r="A534" s="24"/>
      <c r="B534" s="73"/>
      <c r="C534" s="73"/>
      <c r="D534" s="73"/>
      <c r="E534" s="73"/>
      <c r="F534" s="73"/>
      <c r="G534" s="24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</row>
    <row r="535" spans="1:19" ht="15.75" customHeight="1">
      <c r="A535" s="24"/>
      <c r="B535" s="73"/>
      <c r="C535" s="73"/>
      <c r="D535" s="73"/>
      <c r="E535" s="73"/>
      <c r="F535" s="73"/>
      <c r="G535" s="24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</row>
    <row r="536" spans="1:19" ht="15.75" customHeight="1">
      <c r="A536" s="24"/>
      <c r="B536" s="73"/>
      <c r="C536" s="73"/>
      <c r="D536" s="73"/>
      <c r="E536" s="73"/>
      <c r="F536" s="73"/>
      <c r="G536" s="24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</row>
    <row r="537" spans="1:19" ht="15.75" customHeight="1">
      <c r="A537" s="24"/>
      <c r="B537" s="73"/>
      <c r="C537" s="73"/>
      <c r="D537" s="73"/>
      <c r="E537" s="73"/>
      <c r="F537" s="73"/>
      <c r="G537" s="24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</row>
    <row r="538" spans="1:19" ht="15.75" customHeight="1">
      <c r="A538" s="24"/>
      <c r="B538" s="73"/>
      <c r="C538" s="73"/>
      <c r="D538" s="73"/>
      <c r="E538" s="73"/>
      <c r="F538" s="73"/>
      <c r="G538" s="24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</row>
    <row r="539" spans="1:19" ht="15.75" customHeight="1">
      <c r="A539" s="24"/>
      <c r="B539" s="73"/>
      <c r="C539" s="73"/>
      <c r="D539" s="73"/>
      <c r="E539" s="73"/>
      <c r="F539" s="73"/>
      <c r="G539" s="24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</row>
    <row r="540" spans="1:19" ht="15.75" customHeight="1">
      <c r="A540" s="24"/>
      <c r="B540" s="73"/>
      <c r="C540" s="73"/>
      <c r="D540" s="73"/>
      <c r="E540" s="73"/>
      <c r="F540" s="73"/>
      <c r="G540" s="24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</row>
    <row r="541" spans="1:19" ht="15.75" customHeight="1">
      <c r="A541" s="24"/>
      <c r="B541" s="73"/>
      <c r="C541" s="73"/>
      <c r="D541" s="73"/>
      <c r="E541" s="73"/>
      <c r="F541" s="73"/>
      <c r="G541" s="24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</row>
    <row r="542" spans="1:19" ht="15.75" customHeight="1">
      <c r="A542" s="24"/>
      <c r="B542" s="73"/>
      <c r="C542" s="73"/>
      <c r="D542" s="73"/>
      <c r="E542" s="73"/>
      <c r="F542" s="73"/>
      <c r="G542" s="24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</row>
    <row r="543" spans="1:19" ht="15.75" customHeight="1">
      <c r="A543" s="24"/>
      <c r="B543" s="73"/>
      <c r="C543" s="73"/>
      <c r="D543" s="73"/>
      <c r="E543" s="73"/>
      <c r="F543" s="73"/>
      <c r="G543" s="24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</row>
    <row r="544" spans="1:19" ht="15.75" customHeight="1">
      <c r="A544" s="24"/>
      <c r="B544" s="73"/>
      <c r="C544" s="73"/>
      <c r="D544" s="73"/>
      <c r="E544" s="73"/>
      <c r="F544" s="73"/>
      <c r="G544" s="24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</row>
    <row r="545" spans="1:19" ht="15.75" customHeight="1">
      <c r="A545" s="24"/>
      <c r="B545" s="73"/>
      <c r="C545" s="73"/>
      <c r="D545" s="73"/>
      <c r="E545" s="73"/>
      <c r="F545" s="73"/>
      <c r="G545" s="24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</row>
    <row r="546" spans="1:19" ht="15.75" customHeight="1">
      <c r="A546" s="24"/>
      <c r="B546" s="73"/>
      <c r="C546" s="73"/>
      <c r="D546" s="73"/>
      <c r="E546" s="73"/>
      <c r="F546" s="73"/>
      <c r="G546" s="24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</row>
    <row r="547" spans="1:19" ht="15.75" customHeight="1">
      <c r="A547" s="24"/>
      <c r="B547" s="73"/>
      <c r="C547" s="73"/>
      <c r="D547" s="73"/>
      <c r="E547" s="73"/>
      <c r="F547" s="73"/>
      <c r="G547" s="24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</row>
    <row r="548" spans="1:19" ht="15.75" customHeight="1">
      <c r="A548" s="24"/>
      <c r="B548" s="73"/>
      <c r="C548" s="73"/>
      <c r="D548" s="73"/>
      <c r="E548" s="73"/>
      <c r="F548" s="73"/>
      <c r="G548" s="24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</row>
    <row r="549" spans="1:19" ht="15.75" customHeight="1">
      <c r="A549" s="24"/>
      <c r="B549" s="73"/>
      <c r="C549" s="73"/>
      <c r="D549" s="73"/>
      <c r="E549" s="73"/>
      <c r="F549" s="73"/>
      <c r="G549" s="24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</row>
    <row r="550" spans="1:19" ht="15.75" customHeight="1">
      <c r="A550" s="24"/>
      <c r="B550" s="73"/>
      <c r="C550" s="73"/>
      <c r="D550" s="73"/>
      <c r="E550" s="73"/>
      <c r="F550" s="73"/>
      <c r="G550" s="24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</row>
    <row r="551" spans="1:19" ht="15.75" customHeight="1">
      <c r="A551" s="24"/>
      <c r="B551" s="73"/>
      <c r="C551" s="73"/>
      <c r="D551" s="73"/>
      <c r="E551" s="73"/>
      <c r="F551" s="73"/>
      <c r="G551" s="24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</row>
    <row r="552" spans="1:19" ht="15.75" customHeight="1">
      <c r="A552" s="24"/>
      <c r="B552" s="73"/>
      <c r="C552" s="73"/>
      <c r="D552" s="73"/>
      <c r="E552" s="73"/>
      <c r="F552" s="73"/>
      <c r="G552" s="24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</row>
    <row r="553" spans="1:19" ht="15.75" customHeight="1">
      <c r="A553" s="24"/>
      <c r="B553" s="73"/>
      <c r="C553" s="73"/>
      <c r="D553" s="73"/>
      <c r="E553" s="73"/>
      <c r="F553" s="73"/>
      <c r="G553" s="24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</row>
    <row r="554" spans="1:19" ht="15.75" customHeight="1">
      <c r="A554" s="24"/>
      <c r="B554" s="73"/>
      <c r="C554" s="73"/>
      <c r="D554" s="73"/>
      <c r="E554" s="73"/>
      <c r="F554" s="73"/>
      <c r="G554" s="24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</row>
    <row r="555" spans="1:19" ht="15.75" customHeight="1">
      <c r="A555" s="24"/>
      <c r="B555" s="73"/>
      <c r="C555" s="73"/>
      <c r="D555" s="73"/>
      <c r="E555" s="73"/>
      <c r="F555" s="73"/>
      <c r="G555" s="24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</row>
    <row r="556" spans="1:19" ht="15.75" customHeight="1">
      <c r="A556" s="24"/>
      <c r="B556" s="73"/>
      <c r="C556" s="73"/>
      <c r="D556" s="73"/>
      <c r="E556" s="73"/>
      <c r="F556" s="73"/>
      <c r="G556" s="24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</row>
    <row r="557" spans="1:19" ht="15.75" customHeight="1">
      <c r="A557" s="24"/>
      <c r="B557" s="73"/>
      <c r="C557" s="73"/>
      <c r="D557" s="73"/>
      <c r="E557" s="73"/>
      <c r="F557" s="73"/>
      <c r="G557" s="24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</row>
    <row r="558" spans="1:19" ht="15.75" customHeight="1">
      <c r="A558" s="24"/>
      <c r="B558" s="73"/>
      <c r="C558" s="73"/>
      <c r="D558" s="73"/>
      <c r="E558" s="73"/>
      <c r="F558" s="73"/>
      <c r="G558" s="24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</row>
    <row r="559" spans="1:19" ht="15.75" customHeight="1">
      <c r="A559" s="24"/>
      <c r="B559" s="73"/>
      <c r="C559" s="73"/>
      <c r="D559" s="73"/>
      <c r="E559" s="73"/>
      <c r="F559" s="73"/>
      <c r="G559" s="24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</row>
    <row r="560" spans="1:19" ht="15.75" customHeight="1">
      <c r="A560" s="24"/>
      <c r="B560" s="73"/>
      <c r="C560" s="73"/>
      <c r="D560" s="73"/>
      <c r="E560" s="73"/>
      <c r="F560" s="73"/>
      <c r="G560" s="24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</row>
    <row r="561" spans="1:19" ht="15.75" customHeight="1">
      <c r="A561" s="24"/>
      <c r="B561" s="73"/>
      <c r="C561" s="73"/>
      <c r="D561" s="73"/>
      <c r="E561" s="73"/>
      <c r="F561" s="73"/>
      <c r="G561" s="24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</row>
    <row r="562" spans="1:19" ht="15.75" customHeight="1">
      <c r="A562" s="24"/>
      <c r="B562" s="73"/>
      <c r="C562" s="73"/>
      <c r="D562" s="73"/>
      <c r="E562" s="73"/>
      <c r="F562" s="73"/>
      <c r="G562" s="24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</row>
    <row r="563" spans="1:19" ht="15.75" customHeight="1">
      <c r="A563" s="24"/>
      <c r="B563" s="73"/>
      <c r="C563" s="73"/>
      <c r="D563" s="73"/>
      <c r="E563" s="73"/>
      <c r="F563" s="73"/>
      <c r="G563" s="24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</row>
    <row r="564" spans="1:19" ht="15.75" customHeight="1">
      <c r="A564" s="24"/>
      <c r="B564" s="73"/>
      <c r="C564" s="73"/>
      <c r="D564" s="73"/>
      <c r="E564" s="73"/>
      <c r="F564" s="73"/>
      <c r="G564" s="24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</row>
    <row r="565" spans="1:19" ht="15.75" customHeight="1">
      <c r="A565" s="24"/>
      <c r="B565" s="73"/>
      <c r="C565" s="73"/>
      <c r="D565" s="73"/>
      <c r="E565" s="73"/>
      <c r="F565" s="73"/>
      <c r="G565" s="24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</row>
    <row r="566" spans="1:19" ht="15.75" customHeight="1">
      <c r="A566" s="24"/>
      <c r="B566" s="73"/>
      <c r="C566" s="73"/>
      <c r="D566" s="73"/>
      <c r="E566" s="73"/>
      <c r="F566" s="73"/>
      <c r="G566" s="24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</row>
    <row r="567" spans="1:19" ht="15.75" customHeight="1">
      <c r="A567" s="24"/>
      <c r="B567" s="73"/>
      <c r="C567" s="73"/>
      <c r="D567" s="73"/>
      <c r="E567" s="73"/>
      <c r="F567" s="73"/>
      <c r="G567" s="24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</row>
    <row r="568" spans="1:19" ht="15.75" customHeight="1">
      <c r="A568" s="24"/>
      <c r="B568" s="73"/>
      <c r="C568" s="73"/>
      <c r="D568" s="73"/>
      <c r="E568" s="73"/>
      <c r="F568" s="73"/>
      <c r="G568" s="24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</row>
    <row r="569" spans="1:19" ht="15.75" customHeight="1">
      <c r="A569" s="24"/>
      <c r="B569" s="73"/>
      <c r="C569" s="73"/>
      <c r="D569" s="73"/>
      <c r="E569" s="73"/>
      <c r="F569" s="73"/>
      <c r="G569" s="24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</row>
    <row r="570" spans="1:19" ht="15.75" customHeight="1">
      <c r="A570" s="24"/>
      <c r="B570" s="73"/>
      <c r="C570" s="73"/>
      <c r="D570" s="73"/>
      <c r="E570" s="73"/>
      <c r="F570" s="73"/>
      <c r="G570" s="24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</row>
    <row r="571" spans="1:19" ht="15.75" customHeight="1">
      <c r="A571" s="24"/>
      <c r="B571" s="73"/>
      <c r="C571" s="73"/>
      <c r="D571" s="73"/>
      <c r="E571" s="73"/>
      <c r="F571" s="73"/>
      <c r="G571" s="24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</row>
    <row r="572" spans="1:19" ht="15.75" customHeight="1">
      <c r="A572" s="24"/>
      <c r="B572" s="73"/>
      <c r="C572" s="73"/>
      <c r="D572" s="73"/>
      <c r="E572" s="73"/>
      <c r="F572" s="73"/>
      <c r="G572" s="24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</row>
    <row r="573" spans="1:19" ht="15.75" customHeight="1">
      <c r="A573" s="24"/>
      <c r="B573" s="73"/>
      <c r="C573" s="73"/>
      <c r="D573" s="73"/>
      <c r="E573" s="73"/>
      <c r="F573" s="73"/>
      <c r="G573" s="24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</row>
    <row r="574" spans="1:19" ht="15.75" customHeight="1">
      <c r="A574" s="24"/>
      <c r="B574" s="73"/>
      <c r="C574" s="73"/>
      <c r="D574" s="73"/>
      <c r="E574" s="73"/>
      <c r="F574" s="73"/>
      <c r="G574" s="24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</row>
    <row r="575" spans="1:19" ht="15.75" customHeight="1">
      <c r="A575" s="24"/>
      <c r="B575" s="73"/>
      <c r="C575" s="73"/>
      <c r="D575" s="73"/>
      <c r="E575" s="73"/>
      <c r="F575" s="73"/>
      <c r="G575" s="24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</row>
    <row r="576" spans="1:19" ht="15.75" customHeight="1">
      <c r="A576" s="24"/>
      <c r="B576" s="73"/>
      <c r="C576" s="73"/>
      <c r="D576" s="73"/>
      <c r="E576" s="73"/>
      <c r="F576" s="73"/>
      <c r="G576" s="24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</row>
    <row r="577" spans="1:19" ht="15.75" customHeight="1">
      <c r="A577" s="24"/>
      <c r="B577" s="73"/>
      <c r="C577" s="73"/>
      <c r="D577" s="73"/>
      <c r="E577" s="73"/>
      <c r="F577" s="73"/>
      <c r="G577" s="24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</row>
    <row r="578" spans="1:19" ht="15.75" customHeight="1">
      <c r="A578" s="24"/>
      <c r="B578" s="73"/>
      <c r="C578" s="73"/>
      <c r="D578" s="73"/>
      <c r="E578" s="73"/>
      <c r="F578" s="73"/>
      <c r="G578" s="24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</row>
    <row r="579" spans="1:19" ht="15.75" customHeight="1">
      <c r="A579" s="24"/>
      <c r="B579" s="73"/>
      <c r="C579" s="73"/>
      <c r="D579" s="73"/>
      <c r="E579" s="73"/>
      <c r="F579" s="73"/>
      <c r="G579" s="24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</row>
    <row r="580" spans="1:19" ht="15.75" customHeight="1">
      <c r="A580" s="24"/>
      <c r="B580" s="73"/>
      <c r="C580" s="73"/>
      <c r="D580" s="73"/>
      <c r="E580" s="73"/>
      <c r="F580" s="73"/>
      <c r="G580" s="24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</row>
    <row r="581" spans="1:19" ht="15.75" customHeight="1">
      <c r="A581" s="24"/>
      <c r="B581" s="73"/>
      <c r="C581" s="73"/>
      <c r="D581" s="73"/>
      <c r="E581" s="73"/>
      <c r="F581" s="73"/>
      <c r="G581" s="24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</row>
    <row r="582" spans="1:19" ht="15.75" customHeight="1">
      <c r="A582" s="24"/>
      <c r="B582" s="73"/>
      <c r="C582" s="73"/>
      <c r="D582" s="73"/>
      <c r="E582" s="73"/>
      <c r="F582" s="73"/>
      <c r="G582" s="24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</row>
    <row r="583" spans="1:19" ht="15.75" customHeight="1">
      <c r="A583" s="24"/>
      <c r="B583" s="73"/>
      <c r="C583" s="73"/>
      <c r="D583" s="73"/>
      <c r="E583" s="73"/>
      <c r="F583" s="73"/>
      <c r="G583" s="24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</row>
    <row r="584" spans="1:19" ht="15.75" customHeight="1">
      <c r="A584" s="24"/>
      <c r="B584" s="73"/>
      <c r="C584" s="73"/>
      <c r="D584" s="73"/>
      <c r="E584" s="73"/>
      <c r="F584" s="73"/>
      <c r="G584" s="24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</row>
    <row r="585" spans="1:19" ht="15.75" customHeight="1">
      <c r="A585" s="24"/>
      <c r="B585" s="73"/>
      <c r="C585" s="73"/>
      <c r="D585" s="73"/>
      <c r="E585" s="73"/>
      <c r="F585" s="73"/>
      <c r="G585" s="24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</row>
    <row r="586" spans="1:19" ht="15.75" customHeight="1">
      <c r="A586" s="24"/>
      <c r="B586" s="73"/>
      <c r="C586" s="73"/>
      <c r="D586" s="73"/>
      <c r="E586" s="73"/>
      <c r="F586" s="73"/>
      <c r="G586" s="24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</row>
    <row r="587" spans="1:19" ht="15.75" customHeight="1">
      <c r="A587" s="24"/>
      <c r="B587" s="73"/>
      <c r="C587" s="73"/>
      <c r="D587" s="73"/>
      <c r="E587" s="73"/>
      <c r="F587" s="73"/>
      <c r="G587" s="24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</row>
    <row r="588" spans="1:19" ht="15.75" customHeight="1">
      <c r="A588" s="24"/>
      <c r="B588" s="73"/>
      <c r="C588" s="73"/>
      <c r="D588" s="73"/>
      <c r="E588" s="73"/>
      <c r="F588" s="73"/>
      <c r="G588" s="24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</row>
    <row r="589" spans="1:19" ht="15.75" customHeight="1">
      <c r="A589" s="24"/>
      <c r="B589" s="73"/>
      <c r="C589" s="73"/>
      <c r="D589" s="73"/>
      <c r="E589" s="73"/>
      <c r="F589" s="73"/>
      <c r="G589" s="24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</row>
    <row r="590" spans="1:19" ht="15.75" customHeight="1">
      <c r="A590" s="24"/>
      <c r="B590" s="73"/>
      <c r="C590" s="73"/>
      <c r="D590" s="73"/>
      <c r="E590" s="73"/>
      <c r="F590" s="73"/>
      <c r="G590" s="24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</row>
    <row r="591" spans="1:19" ht="15.75" customHeight="1">
      <c r="A591" s="24"/>
      <c r="B591" s="73"/>
      <c r="C591" s="73"/>
      <c r="D591" s="73"/>
      <c r="E591" s="73"/>
      <c r="F591" s="73"/>
      <c r="G591" s="24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</row>
    <row r="592" spans="1:19" ht="15.75" customHeight="1">
      <c r="A592" s="24"/>
      <c r="B592" s="73"/>
      <c r="C592" s="73"/>
      <c r="D592" s="73"/>
      <c r="E592" s="73"/>
      <c r="F592" s="73"/>
      <c r="G592" s="24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</row>
    <row r="593" spans="1:19" ht="15.75" customHeight="1">
      <c r="A593" s="24"/>
      <c r="B593" s="73"/>
      <c r="C593" s="73"/>
      <c r="D593" s="73"/>
      <c r="E593" s="73"/>
      <c r="F593" s="73"/>
      <c r="G593" s="24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</row>
    <row r="594" spans="1:19" ht="15.75" customHeight="1">
      <c r="A594" s="24"/>
      <c r="B594" s="73"/>
      <c r="C594" s="73"/>
      <c r="D594" s="73"/>
      <c r="E594" s="73"/>
      <c r="F594" s="73"/>
      <c r="G594" s="24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</row>
    <row r="595" spans="1:19" ht="15.75" customHeight="1">
      <c r="A595" s="24"/>
      <c r="B595" s="73"/>
      <c r="C595" s="73"/>
      <c r="D595" s="73"/>
      <c r="E595" s="73"/>
      <c r="F595" s="73"/>
      <c r="G595" s="24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</row>
    <row r="596" spans="1:19" ht="15.75" customHeight="1">
      <c r="A596" s="24"/>
      <c r="B596" s="73"/>
      <c r="C596" s="73"/>
      <c r="D596" s="73"/>
      <c r="E596" s="73"/>
      <c r="F596" s="73"/>
      <c r="G596" s="24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</row>
    <row r="597" spans="1:19" ht="15.75" customHeight="1">
      <c r="A597" s="24"/>
      <c r="B597" s="73"/>
      <c r="C597" s="73"/>
      <c r="D597" s="73"/>
      <c r="E597" s="73"/>
      <c r="F597" s="73"/>
      <c r="G597" s="24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</row>
    <row r="598" spans="1:19" ht="15.75" customHeight="1">
      <c r="A598" s="24"/>
      <c r="B598" s="73"/>
      <c r="C598" s="73"/>
      <c r="D598" s="73"/>
      <c r="E598" s="73"/>
      <c r="F598" s="73"/>
      <c r="G598" s="24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</row>
    <row r="599" spans="1:19" ht="15.75" customHeight="1">
      <c r="A599" s="24"/>
      <c r="B599" s="73"/>
      <c r="C599" s="73"/>
      <c r="D599" s="73"/>
      <c r="E599" s="73"/>
      <c r="F599" s="73"/>
      <c r="G599" s="24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</row>
    <row r="600" spans="1:19" ht="15.75" customHeight="1">
      <c r="A600" s="24"/>
      <c r="B600" s="73"/>
      <c r="C600" s="73"/>
      <c r="D600" s="73"/>
      <c r="E600" s="73"/>
      <c r="F600" s="73"/>
      <c r="G600" s="24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</row>
    <row r="601" spans="1:19" ht="15.75" customHeight="1">
      <c r="A601" s="24"/>
      <c r="B601" s="73"/>
      <c r="C601" s="73"/>
      <c r="D601" s="73"/>
      <c r="E601" s="73"/>
      <c r="F601" s="73"/>
      <c r="G601" s="24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</row>
    <row r="602" spans="1:19" ht="15.75" customHeight="1">
      <c r="A602" s="24"/>
      <c r="B602" s="73"/>
      <c r="C602" s="73"/>
      <c r="D602" s="73"/>
      <c r="E602" s="73"/>
      <c r="F602" s="73"/>
      <c r="G602" s="24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</row>
    <row r="603" spans="1:19" ht="15.75" customHeight="1">
      <c r="A603" s="24"/>
      <c r="B603" s="73"/>
      <c r="C603" s="73"/>
      <c r="D603" s="73"/>
      <c r="E603" s="73"/>
      <c r="F603" s="73"/>
      <c r="G603" s="24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</row>
    <row r="604" spans="1:19" ht="15.75" customHeight="1">
      <c r="A604" s="24"/>
      <c r="B604" s="73"/>
      <c r="C604" s="73"/>
      <c r="D604" s="73"/>
      <c r="E604" s="73"/>
      <c r="F604" s="73"/>
      <c r="G604" s="24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</row>
    <row r="605" spans="1:19" ht="15.75" customHeight="1">
      <c r="A605" s="24"/>
      <c r="B605" s="73"/>
      <c r="C605" s="73"/>
      <c r="D605" s="73"/>
      <c r="E605" s="73"/>
      <c r="F605" s="73"/>
      <c r="G605" s="24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</row>
    <row r="606" spans="1:19" ht="15.75" customHeight="1">
      <c r="A606" s="24"/>
      <c r="B606" s="73"/>
      <c r="C606" s="73"/>
      <c r="D606" s="73"/>
      <c r="E606" s="73"/>
      <c r="F606" s="73"/>
      <c r="G606" s="24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</row>
    <row r="607" spans="1:19" ht="15.75" customHeight="1">
      <c r="A607" s="24"/>
      <c r="B607" s="73"/>
      <c r="C607" s="73"/>
      <c r="D607" s="73"/>
      <c r="E607" s="73"/>
      <c r="F607" s="73"/>
      <c r="G607" s="24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</row>
    <row r="608" spans="1:19" ht="15.75" customHeight="1">
      <c r="A608" s="24"/>
      <c r="B608" s="73"/>
      <c r="C608" s="73"/>
      <c r="D608" s="73"/>
      <c r="E608" s="73"/>
      <c r="F608" s="73"/>
      <c r="G608" s="24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</row>
    <row r="609" spans="1:19" ht="15.75" customHeight="1">
      <c r="A609" s="24"/>
      <c r="B609" s="73"/>
      <c r="C609" s="73"/>
      <c r="D609" s="73"/>
      <c r="E609" s="73"/>
      <c r="F609" s="73"/>
      <c r="G609" s="24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</row>
    <row r="610" spans="1:19" ht="15.75" customHeight="1">
      <c r="A610" s="24"/>
      <c r="B610" s="73"/>
      <c r="C610" s="73"/>
      <c r="D610" s="73"/>
      <c r="E610" s="73"/>
      <c r="F610" s="73"/>
      <c r="G610" s="24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</row>
    <row r="611" spans="1:19" ht="15.75" customHeight="1">
      <c r="A611" s="24"/>
      <c r="B611" s="73"/>
      <c r="C611" s="73"/>
      <c r="D611" s="73"/>
      <c r="E611" s="73"/>
      <c r="F611" s="73"/>
      <c r="G611" s="24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</row>
    <row r="612" spans="1:19" ht="15.75" customHeight="1">
      <c r="A612" s="24"/>
      <c r="B612" s="73"/>
      <c r="C612" s="73"/>
      <c r="D612" s="73"/>
      <c r="E612" s="73"/>
      <c r="F612" s="73"/>
      <c r="G612" s="24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</row>
    <row r="613" spans="1:19" ht="15.75" customHeight="1">
      <c r="A613" s="24"/>
      <c r="B613" s="73"/>
      <c r="C613" s="73"/>
      <c r="D613" s="73"/>
      <c r="E613" s="73"/>
      <c r="F613" s="73"/>
      <c r="G613" s="24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</row>
    <row r="614" spans="1:19" ht="15.75" customHeight="1">
      <c r="A614" s="24"/>
      <c r="B614" s="73"/>
      <c r="C614" s="73"/>
      <c r="D614" s="73"/>
      <c r="E614" s="73"/>
      <c r="F614" s="73"/>
      <c r="G614" s="24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</row>
    <row r="615" spans="1:19" ht="15.75" customHeight="1">
      <c r="A615" s="24"/>
      <c r="B615" s="73"/>
      <c r="C615" s="73"/>
      <c r="D615" s="73"/>
      <c r="E615" s="73"/>
      <c r="F615" s="73"/>
      <c r="G615" s="24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</row>
    <row r="616" spans="1:19" ht="15.75" customHeight="1">
      <c r="A616" s="24"/>
      <c r="B616" s="73"/>
      <c r="C616" s="73"/>
      <c r="D616" s="73"/>
      <c r="E616" s="73"/>
      <c r="F616" s="73"/>
      <c r="G616" s="24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</row>
    <row r="617" spans="1:19" ht="15.75" customHeight="1">
      <c r="A617" s="24"/>
      <c r="B617" s="73"/>
      <c r="C617" s="73"/>
      <c r="D617" s="73"/>
      <c r="E617" s="73"/>
      <c r="F617" s="73"/>
      <c r="G617" s="24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</row>
    <row r="618" spans="1:19" ht="15.75" customHeight="1">
      <c r="A618" s="24"/>
      <c r="B618" s="73"/>
      <c r="C618" s="73"/>
      <c r="D618" s="73"/>
      <c r="E618" s="73"/>
      <c r="F618" s="73"/>
      <c r="G618" s="24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</row>
    <row r="619" spans="1:19" ht="15.75" customHeight="1">
      <c r="A619" s="24"/>
      <c r="B619" s="73"/>
      <c r="C619" s="73"/>
      <c r="D619" s="73"/>
      <c r="E619" s="73"/>
      <c r="F619" s="73"/>
      <c r="G619" s="24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</row>
    <row r="620" spans="1:19" ht="15.75" customHeight="1">
      <c r="A620" s="24"/>
      <c r="B620" s="73"/>
      <c r="C620" s="73"/>
      <c r="D620" s="73"/>
      <c r="E620" s="73"/>
      <c r="F620" s="73"/>
      <c r="G620" s="24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</row>
    <row r="621" spans="1:19" ht="15.75" customHeight="1">
      <c r="A621" s="24"/>
      <c r="B621" s="73"/>
      <c r="C621" s="73"/>
      <c r="D621" s="73"/>
      <c r="E621" s="73"/>
      <c r="F621" s="73"/>
      <c r="G621" s="24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</row>
    <row r="622" spans="1:19" ht="15.75" customHeight="1">
      <c r="A622" s="24"/>
      <c r="B622" s="73"/>
      <c r="C622" s="73"/>
      <c r="D622" s="73"/>
      <c r="E622" s="73"/>
      <c r="F622" s="73"/>
      <c r="G622" s="24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</row>
    <row r="623" spans="1:19" ht="15.75" customHeight="1">
      <c r="A623" s="24"/>
      <c r="B623" s="73"/>
      <c r="C623" s="73"/>
      <c r="D623" s="73"/>
      <c r="E623" s="73"/>
      <c r="F623" s="73"/>
      <c r="G623" s="24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</row>
    <row r="624" spans="1:19" ht="15.75" customHeight="1">
      <c r="A624" s="24"/>
      <c r="B624" s="73"/>
      <c r="C624" s="73"/>
      <c r="D624" s="73"/>
      <c r="E624" s="73"/>
      <c r="F624" s="73"/>
      <c r="G624" s="24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</row>
    <row r="625" spans="1:19" ht="15.75" customHeight="1">
      <c r="A625" s="24"/>
      <c r="B625" s="73"/>
      <c r="C625" s="73"/>
      <c r="D625" s="73"/>
      <c r="E625" s="73"/>
      <c r="F625" s="73"/>
      <c r="G625" s="24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</row>
    <row r="626" spans="1:19" ht="15.75" customHeight="1">
      <c r="A626" s="24"/>
      <c r="B626" s="73"/>
      <c r="C626" s="73"/>
      <c r="D626" s="73"/>
      <c r="E626" s="73"/>
      <c r="F626" s="73"/>
      <c r="G626" s="24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</row>
    <row r="627" spans="1:19" ht="15.75" customHeight="1">
      <c r="A627" s="24"/>
      <c r="B627" s="73"/>
      <c r="C627" s="73"/>
      <c r="D627" s="73"/>
      <c r="E627" s="73"/>
      <c r="F627" s="73"/>
      <c r="G627" s="24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</row>
    <row r="628" spans="1:19" ht="15.75" customHeight="1">
      <c r="A628" s="24"/>
      <c r="B628" s="73"/>
      <c r="C628" s="73"/>
      <c r="D628" s="73"/>
      <c r="E628" s="73"/>
      <c r="F628" s="73"/>
      <c r="G628" s="24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</row>
    <row r="629" spans="1:19" ht="15.75" customHeight="1">
      <c r="A629" s="24"/>
      <c r="B629" s="73"/>
      <c r="C629" s="73"/>
      <c r="D629" s="73"/>
      <c r="E629" s="73"/>
      <c r="F629" s="73"/>
      <c r="G629" s="24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</row>
    <row r="630" spans="1:19" ht="15.75" customHeight="1">
      <c r="A630" s="24"/>
      <c r="B630" s="73"/>
      <c r="C630" s="73"/>
      <c r="D630" s="73"/>
      <c r="E630" s="73"/>
      <c r="F630" s="73"/>
      <c r="G630" s="24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</row>
    <row r="631" spans="1:19" ht="15.75" customHeight="1">
      <c r="A631" s="24"/>
      <c r="B631" s="73"/>
      <c r="C631" s="73"/>
      <c r="D631" s="73"/>
      <c r="E631" s="73"/>
      <c r="F631" s="73"/>
      <c r="G631" s="24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</row>
    <row r="632" spans="1:19" ht="15.75" customHeight="1">
      <c r="A632" s="24"/>
      <c r="B632" s="73"/>
      <c r="C632" s="73"/>
      <c r="D632" s="73"/>
      <c r="E632" s="73"/>
      <c r="F632" s="73"/>
      <c r="G632" s="24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</row>
    <row r="633" spans="1:19" ht="15.75" customHeight="1">
      <c r="A633" s="24"/>
      <c r="B633" s="73"/>
      <c r="C633" s="73"/>
      <c r="D633" s="73"/>
      <c r="E633" s="73"/>
      <c r="F633" s="73"/>
      <c r="G633" s="24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</row>
    <row r="634" spans="1:19" ht="15.75" customHeight="1">
      <c r="A634" s="24"/>
      <c r="B634" s="73"/>
      <c r="C634" s="73"/>
      <c r="D634" s="73"/>
      <c r="E634" s="73"/>
      <c r="F634" s="73"/>
      <c r="G634" s="24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</row>
    <row r="635" spans="1:19" ht="15.75" customHeight="1">
      <c r="A635" s="24"/>
      <c r="B635" s="73"/>
      <c r="C635" s="73"/>
      <c r="D635" s="73"/>
      <c r="E635" s="73"/>
      <c r="F635" s="73"/>
      <c r="G635" s="24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</row>
    <row r="636" spans="1:19" ht="15.75" customHeight="1">
      <c r="A636" s="24"/>
      <c r="B636" s="73"/>
      <c r="C636" s="73"/>
      <c r="D636" s="73"/>
      <c r="E636" s="73"/>
      <c r="F636" s="73"/>
      <c r="G636" s="24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</row>
    <row r="637" spans="1:19" ht="15.75" customHeight="1">
      <c r="A637" s="24"/>
      <c r="B637" s="73"/>
      <c r="C637" s="73"/>
      <c r="D637" s="73"/>
      <c r="E637" s="73"/>
      <c r="F637" s="73"/>
      <c r="G637" s="24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</row>
    <row r="638" spans="1:19" ht="15.75" customHeight="1">
      <c r="A638" s="24"/>
      <c r="B638" s="73"/>
      <c r="C638" s="73"/>
      <c r="D638" s="73"/>
      <c r="E638" s="73"/>
      <c r="F638" s="73"/>
      <c r="G638" s="24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</row>
    <row r="639" spans="1:19" ht="15.75" customHeight="1">
      <c r="A639" s="24"/>
      <c r="B639" s="73"/>
      <c r="C639" s="73"/>
      <c r="D639" s="73"/>
      <c r="E639" s="73"/>
      <c r="F639" s="73"/>
      <c r="G639" s="24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</row>
    <row r="640" spans="1:19" ht="15.75" customHeight="1">
      <c r="A640" s="24"/>
      <c r="B640" s="73"/>
      <c r="C640" s="73"/>
      <c r="D640" s="73"/>
      <c r="E640" s="73"/>
      <c r="F640" s="73"/>
      <c r="G640" s="24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</row>
    <row r="641" spans="1:19" ht="15.75" customHeight="1">
      <c r="A641" s="24"/>
      <c r="B641" s="73"/>
      <c r="C641" s="73"/>
      <c r="D641" s="73"/>
      <c r="E641" s="73"/>
      <c r="F641" s="73"/>
      <c r="G641" s="24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</row>
    <row r="642" spans="1:19" ht="15.75" customHeight="1">
      <c r="A642" s="24"/>
      <c r="B642" s="73"/>
      <c r="C642" s="73"/>
      <c r="D642" s="73"/>
      <c r="E642" s="73"/>
      <c r="F642" s="73"/>
      <c r="G642" s="24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</row>
    <row r="643" spans="1:19" ht="15.75" customHeight="1">
      <c r="A643" s="24"/>
      <c r="B643" s="73"/>
      <c r="C643" s="73"/>
      <c r="D643" s="73"/>
      <c r="E643" s="73"/>
      <c r="F643" s="73"/>
      <c r="G643" s="24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</row>
    <row r="644" spans="1:19" ht="15.75" customHeight="1">
      <c r="A644" s="24"/>
      <c r="B644" s="73"/>
      <c r="C644" s="73"/>
      <c r="D644" s="73"/>
      <c r="E644" s="73"/>
      <c r="F644" s="73"/>
      <c r="G644" s="24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</row>
    <row r="645" spans="1:19" ht="15.75" customHeight="1">
      <c r="A645" s="24"/>
      <c r="B645" s="73"/>
      <c r="C645" s="73"/>
      <c r="D645" s="73"/>
      <c r="E645" s="73"/>
      <c r="F645" s="73"/>
      <c r="G645" s="24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</row>
    <row r="646" spans="1:19" ht="15.75" customHeight="1">
      <c r="A646" s="24"/>
      <c r="B646" s="73"/>
      <c r="C646" s="73"/>
      <c r="D646" s="73"/>
      <c r="E646" s="73"/>
      <c r="F646" s="73"/>
      <c r="G646" s="24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</row>
    <row r="647" spans="1:19" ht="15.75" customHeight="1">
      <c r="A647" s="24"/>
      <c r="B647" s="73"/>
      <c r="C647" s="73"/>
      <c r="D647" s="73"/>
      <c r="E647" s="73"/>
      <c r="F647" s="73"/>
      <c r="G647" s="24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</row>
    <row r="648" spans="1:19" ht="15.75" customHeight="1">
      <c r="A648" s="24"/>
      <c r="B648" s="73"/>
      <c r="C648" s="73"/>
      <c r="D648" s="73"/>
      <c r="E648" s="73"/>
      <c r="F648" s="73"/>
      <c r="G648" s="24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</row>
    <row r="649" spans="1:19" ht="15.75" customHeight="1">
      <c r="A649" s="24"/>
      <c r="B649" s="73"/>
      <c r="C649" s="73"/>
      <c r="D649" s="73"/>
      <c r="E649" s="73"/>
      <c r="F649" s="73"/>
      <c r="G649" s="24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</row>
    <row r="650" spans="1:19" ht="15.75" customHeight="1">
      <c r="A650" s="24"/>
      <c r="B650" s="73"/>
      <c r="C650" s="73"/>
      <c r="D650" s="73"/>
      <c r="E650" s="73"/>
      <c r="F650" s="73"/>
      <c r="G650" s="24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</row>
    <row r="651" spans="1:19" ht="15.75" customHeight="1">
      <c r="A651" s="24"/>
      <c r="B651" s="73"/>
      <c r="C651" s="73"/>
      <c r="D651" s="73"/>
      <c r="E651" s="73"/>
      <c r="F651" s="73"/>
      <c r="G651" s="24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</row>
    <row r="652" spans="1:19" ht="15.75" customHeight="1">
      <c r="A652" s="24"/>
      <c r="B652" s="73"/>
      <c r="C652" s="73"/>
      <c r="D652" s="73"/>
      <c r="E652" s="73"/>
      <c r="F652" s="73"/>
      <c r="G652" s="24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</row>
    <row r="653" spans="1:19" ht="15.75" customHeight="1">
      <c r="A653" s="24"/>
      <c r="B653" s="73"/>
      <c r="C653" s="73"/>
      <c r="D653" s="73"/>
      <c r="E653" s="73"/>
      <c r="F653" s="73"/>
      <c r="G653" s="24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</row>
    <row r="654" spans="1:19" ht="15.75" customHeight="1">
      <c r="A654" s="24"/>
      <c r="B654" s="73"/>
      <c r="C654" s="73"/>
      <c r="D654" s="73"/>
      <c r="E654" s="73"/>
      <c r="F654" s="73"/>
      <c r="G654" s="24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</row>
    <row r="655" spans="1:19" ht="15.75" customHeight="1">
      <c r="A655" s="24"/>
      <c r="B655" s="73"/>
      <c r="C655" s="73"/>
      <c r="D655" s="73"/>
      <c r="E655" s="73"/>
      <c r="F655" s="73"/>
      <c r="G655" s="24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</row>
    <row r="656" spans="1:19" ht="15.75" customHeight="1">
      <c r="A656" s="24"/>
      <c r="B656" s="73"/>
      <c r="C656" s="73"/>
      <c r="D656" s="73"/>
      <c r="E656" s="73"/>
      <c r="F656" s="73"/>
      <c r="G656" s="24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</row>
    <row r="657" spans="1:19" ht="15.75" customHeight="1">
      <c r="A657" s="24"/>
      <c r="B657" s="73"/>
      <c r="C657" s="73"/>
      <c r="D657" s="73"/>
      <c r="E657" s="73"/>
      <c r="F657" s="73"/>
      <c r="G657" s="24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</row>
    <row r="658" spans="1:19" ht="15.75" customHeight="1">
      <c r="A658" s="24"/>
      <c r="B658" s="73"/>
      <c r="C658" s="73"/>
      <c r="D658" s="73"/>
      <c r="E658" s="73"/>
      <c r="F658" s="73"/>
      <c r="G658" s="24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</row>
    <row r="659" spans="1:19" ht="15.75" customHeight="1">
      <c r="A659" s="24"/>
      <c r="B659" s="73"/>
      <c r="C659" s="73"/>
      <c r="D659" s="73"/>
      <c r="E659" s="73"/>
      <c r="F659" s="73"/>
      <c r="G659" s="24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</row>
    <row r="660" spans="1:19" ht="15.75" customHeight="1">
      <c r="A660" s="24"/>
      <c r="B660" s="73"/>
      <c r="C660" s="73"/>
      <c r="D660" s="73"/>
      <c r="E660" s="73"/>
      <c r="F660" s="73"/>
      <c r="G660" s="24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</row>
    <row r="661" spans="1:19" ht="15.75" customHeight="1">
      <c r="A661" s="24"/>
      <c r="B661" s="73"/>
      <c r="C661" s="73"/>
      <c r="D661" s="73"/>
      <c r="E661" s="73"/>
      <c r="F661" s="73"/>
      <c r="G661" s="24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</row>
    <row r="662" spans="1:19" ht="15.75" customHeight="1">
      <c r="A662" s="24"/>
      <c r="B662" s="73"/>
      <c r="C662" s="73"/>
      <c r="D662" s="73"/>
      <c r="E662" s="73"/>
      <c r="F662" s="73"/>
      <c r="G662" s="24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</row>
    <row r="663" spans="1:19" ht="15.75" customHeight="1">
      <c r="A663" s="24"/>
      <c r="B663" s="73"/>
      <c r="C663" s="73"/>
      <c r="D663" s="73"/>
      <c r="E663" s="73"/>
      <c r="F663" s="73"/>
      <c r="G663" s="24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</row>
    <row r="664" spans="1:19" ht="15.75" customHeight="1">
      <c r="A664" s="24"/>
      <c r="B664" s="73"/>
      <c r="C664" s="73"/>
      <c r="D664" s="73"/>
      <c r="E664" s="73"/>
      <c r="F664" s="73"/>
      <c r="G664" s="24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</row>
    <row r="665" spans="1:19" ht="15.75" customHeight="1">
      <c r="A665" s="24"/>
      <c r="B665" s="73"/>
      <c r="C665" s="73"/>
      <c r="D665" s="73"/>
      <c r="E665" s="73"/>
      <c r="F665" s="73"/>
      <c r="G665" s="24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</row>
    <row r="666" spans="1:19" ht="15.75" customHeight="1">
      <c r="A666" s="24"/>
      <c r="B666" s="73"/>
      <c r="C666" s="73"/>
      <c r="D666" s="73"/>
      <c r="E666" s="73"/>
      <c r="F666" s="73"/>
      <c r="G666" s="24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</row>
    <row r="667" spans="1:19" ht="15.75" customHeight="1">
      <c r="A667" s="24"/>
      <c r="B667" s="73"/>
      <c r="C667" s="73"/>
      <c r="D667" s="73"/>
      <c r="E667" s="73"/>
      <c r="F667" s="73"/>
      <c r="G667" s="24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</row>
    <row r="668" spans="1:19" ht="15.75" customHeight="1">
      <c r="A668" s="24"/>
      <c r="B668" s="73"/>
      <c r="C668" s="73"/>
      <c r="D668" s="73"/>
      <c r="E668" s="73"/>
      <c r="F668" s="73"/>
      <c r="G668" s="24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</row>
    <row r="669" spans="1:19" ht="15.75" customHeight="1">
      <c r="A669" s="24"/>
      <c r="B669" s="73"/>
      <c r="C669" s="73"/>
      <c r="D669" s="73"/>
      <c r="E669" s="73"/>
      <c r="F669" s="73"/>
      <c r="G669" s="24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</row>
    <row r="670" spans="1:19" ht="15.75" customHeight="1">
      <c r="A670" s="24"/>
      <c r="B670" s="73"/>
      <c r="C670" s="73"/>
      <c r="D670" s="73"/>
      <c r="E670" s="73"/>
      <c r="F670" s="73"/>
      <c r="G670" s="24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</row>
    <row r="671" spans="1:19" ht="15.75" customHeight="1">
      <c r="A671" s="24"/>
      <c r="B671" s="73"/>
      <c r="C671" s="73"/>
      <c r="D671" s="73"/>
      <c r="E671" s="73"/>
      <c r="F671" s="73"/>
      <c r="G671" s="24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</row>
    <row r="672" spans="1:19" ht="15.75" customHeight="1">
      <c r="A672" s="24"/>
      <c r="B672" s="73"/>
      <c r="C672" s="73"/>
      <c r="D672" s="73"/>
      <c r="E672" s="73"/>
      <c r="F672" s="73"/>
      <c r="G672" s="24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</row>
    <row r="673" spans="1:19" ht="15.75" customHeight="1">
      <c r="A673" s="24"/>
      <c r="B673" s="73"/>
      <c r="C673" s="73"/>
      <c r="D673" s="73"/>
      <c r="E673" s="73"/>
      <c r="F673" s="73"/>
      <c r="G673" s="24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</row>
    <row r="674" spans="1:19" ht="15.75" customHeight="1">
      <c r="A674" s="24"/>
      <c r="B674" s="73"/>
      <c r="C674" s="73"/>
      <c r="D674" s="73"/>
      <c r="E674" s="73"/>
      <c r="F674" s="73"/>
      <c r="G674" s="24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</row>
    <row r="675" spans="1:19" ht="15.75" customHeight="1">
      <c r="A675" s="24"/>
      <c r="B675" s="73"/>
      <c r="C675" s="73"/>
      <c r="D675" s="73"/>
      <c r="E675" s="73"/>
      <c r="F675" s="73"/>
      <c r="G675" s="24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</row>
    <row r="676" spans="1:19" ht="15.75" customHeight="1">
      <c r="A676" s="24"/>
      <c r="B676" s="73"/>
      <c r="C676" s="73"/>
      <c r="D676" s="73"/>
      <c r="E676" s="73"/>
      <c r="F676" s="73"/>
      <c r="G676" s="24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</row>
    <row r="677" spans="1:19" ht="15.75" customHeight="1">
      <c r="A677" s="24"/>
      <c r="B677" s="73"/>
      <c r="C677" s="73"/>
      <c r="D677" s="73"/>
      <c r="E677" s="73"/>
      <c r="F677" s="73"/>
      <c r="G677" s="24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</row>
    <row r="678" spans="1:19" ht="15.75" customHeight="1">
      <c r="A678" s="24"/>
      <c r="B678" s="73"/>
      <c r="C678" s="73"/>
      <c r="D678" s="73"/>
      <c r="E678" s="73"/>
      <c r="F678" s="73"/>
      <c r="G678" s="24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</row>
    <row r="679" spans="1:19" ht="15.75" customHeight="1">
      <c r="A679" s="24"/>
      <c r="B679" s="73"/>
      <c r="C679" s="73"/>
      <c r="D679" s="73"/>
      <c r="E679" s="73"/>
      <c r="F679" s="73"/>
      <c r="G679" s="24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</row>
    <row r="680" spans="1:19" ht="15.75" customHeight="1">
      <c r="A680" s="24"/>
      <c r="B680" s="73"/>
      <c r="C680" s="73"/>
      <c r="D680" s="73"/>
      <c r="E680" s="73"/>
      <c r="F680" s="73"/>
      <c r="G680" s="24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</row>
    <row r="681" spans="1:19" ht="15.75" customHeight="1">
      <c r="A681" s="24"/>
      <c r="B681" s="73"/>
      <c r="C681" s="73"/>
      <c r="D681" s="73"/>
      <c r="E681" s="73"/>
      <c r="F681" s="73"/>
      <c r="G681" s="24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</row>
    <row r="682" spans="1:19" ht="15.75" customHeight="1">
      <c r="A682" s="24"/>
      <c r="B682" s="73"/>
      <c r="C682" s="73"/>
      <c r="D682" s="73"/>
      <c r="E682" s="73"/>
      <c r="F682" s="73"/>
      <c r="G682" s="24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</row>
    <row r="683" spans="1:19" ht="15.75" customHeight="1">
      <c r="A683" s="24"/>
      <c r="B683" s="73"/>
      <c r="C683" s="73"/>
      <c r="D683" s="73"/>
      <c r="E683" s="73"/>
      <c r="F683" s="73"/>
      <c r="G683" s="24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</row>
    <row r="684" spans="1:19" ht="15.75" customHeight="1">
      <c r="A684" s="24"/>
      <c r="B684" s="73"/>
      <c r="C684" s="73"/>
      <c r="D684" s="73"/>
      <c r="E684" s="73"/>
      <c r="F684" s="73"/>
      <c r="G684" s="24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</row>
    <row r="685" spans="1:19" ht="15.75" customHeight="1">
      <c r="A685" s="24"/>
      <c r="B685" s="73"/>
      <c r="C685" s="73"/>
      <c r="D685" s="73"/>
      <c r="E685" s="73"/>
      <c r="F685" s="73"/>
      <c r="G685" s="24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</row>
    <row r="686" spans="1:19" ht="15.75" customHeight="1">
      <c r="A686" s="24"/>
      <c r="B686" s="73"/>
      <c r="C686" s="73"/>
      <c r="D686" s="73"/>
      <c r="E686" s="73"/>
      <c r="F686" s="73"/>
      <c r="G686" s="24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</row>
    <row r="687" spans="1:19" ht="15.75" customHeight="1">
      <c r="A687" s="24"/>
      <c r="B687" s="73"/>
      <c r="C687" s="73"/>
      <c r="D687" s="73"/>
      <c r="E687" s="73"/>
      <c r="F687" s="73"/>
      <c r="G687" s="24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</row>
    <row r="688" spans="1:19" ht="15.75" customHeight="1">
      <c r="A688" s="24"/>
      <c r="B688" s="73"/>
      <c r="C688" s="73"/>
      <c r="D688" s="73"/>
      <c r="E688" s="73"/>
      <c r="F688" s="73"/>
      <c r="G688" s="24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</row>
    <row r="689" spans="1:19" ht="15.75" customHeight="1">
      <c r="A689" s="24"/>
      <c r="B689" s="73"/>
      <c r="C689" s="73"/>
      <c r="D689" s="73"/>
      <c r="E689" s="73"/>
      <c r="F689" s="73"/>
      <c r="G689" s="24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</row>
    <row r="690" spans="1:19" ht="15.75" customHeight="1">
      <c r="A690" s="24"/>
      <c r="B690" s="73"/>
      <c r="C690" s="73"/>
      <c r="D690" s="73"/>
      <c r="E690" s="73"/>
      <c r="F690" s="73"/>
      <c r="G690" s="24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</row>
    <row r="691" spans="1:19" ht="15.75" customHeight="1">
      <c r="A691" s="24"/>
      <c r="B691" s="73"/>
      <c r="C691" s="73"/>
      <c r="D691" s="73"/>
      <c r="E691" s="73"/>
      <c r="F691" s="73"/>
      <c r="G691" s="24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</row>
    <row r="692" spans="1:19" ht="15.75" customHeight="1">
      <c r="A692" s="24"/>
      <c r="B692" s="73"/>
      <c r="C692" s="73"/>
      <c r="D692" s="73"/>
      <c r="E692" s="73"/>
      <c r="F692" s="73"/>
      <c r="G692" s="24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</row>
    <row r="693" spans="1:19" ht="15.75" customHeight="1">
      <c r="A693" s="24"/>
      <c r="B693" s="73"/>
      <c r="C693" s="73"/>
      <c r="D693" s="73"/>
      <c r="E693" s="73"/>
      <c r="F693" s="73"/>
      <c r="G693" s="24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</row>
    <row r="694" spans="1:19" ht="15.75" customHeight="1">
      <c r="A694" s="24"/>
      <c r="B694" s="73"/>
      <c r="C694" s="73"/>
      <c r="D694" s="73"/>
      <c r="E694" s="73"/>
      <c r="F694" s="73"/>
      <c r="G694" s="24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</row>
    <row r="695" spans="1:19" ht="15.75" customHeight="1">
      <c r="A695" s="24"/>
      <c r="B695" s="73"/>
      <c r="C695" s="73"/>
      <c r="D695" s="73"/>
      <c r="E695" s="73"/>
      <c r="F695" s="73"/>
      <c r="G695" s="24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</row>
    <row r="696" spans="1:19" ht="15.75" customHeight="1">
      <c r="A696" s="24"/>
      <c r="B696" s="73"/>
      <c r="C696" s="73"/>
      <c r="D696" s="73"/>
      <c r="E696" s="73"/>
      <c r="F696" s="73"/>
      <c r="G696" s="24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</row>
    <row r="697" spans="1:19" ht="15.75" customHeight="1">
      <c r="A697" s="24"/>
      <c r="B697" s="73"/>
      <c r="C697" s="73"/>
      <c r="D697" s="73"/>
      <c r="E697" s="73"/>
      <c r="F697" s="73"/>
      <c r="G697" s="24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</row>
    <row r="698" spans="1:19" ht="15.75" customHeight="1">
      <c r="A698" s="24"/>
      <c r="B698" s="73"/>
      <c r="C698" s="73"/>
      <c r="D698" s="73"/>
      <c r="E698" s="73"/>
      <c r="F698" s="73"/>
      <c r="G698" s="24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</row>
    <row r="699" spans="1:19" ht="15.75" customHeight="1">
      <c r="A699" s="24"/>
      <c r="B699" s="73"/>
      <c r="C699" s="73"/>
      <c r="D699" s="73"/>
      <c r="E699" s="73"/>
      <c r="F699" s="73"/>
      <c r="G699" s="24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</row>
    <row r="700" spans="1:19" ht="15.75" customHeight="1">
      <c r="A700" s="24"/>
      <c r="B700" s="73"/>
      <c r="C700" s="73"/>
      <c r="D700" s="73"/>
      <c r="E700" s="73"/>
      <c r="F700" s="73"/>
      <c r="G700" s="24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</row>
    <row r="701" spans="1:19" ht="15.75" customHeight="1">
      <c r="A701" s="24"/>
      <c r="B701" s="73"/>
      <c r="C701" s="73"/>
      <c r="D701" s="73"/>
      <c r="E701" s="73"/>
      <c r="F701" s="73"/>
      <c r="G701" s="24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</row>
    <row r="702" spans="1:19" ht="15.75" customHeight="1">
      <c r="A702" s="24"/>
      <c r="B702" s="73"/>
      <c r="C702" s="73"/>
      <c r="D702" s="73"/>
      <c r="E702" s="73"/>
      <c r="F702" s="73"/>
      <c r="G702" s="24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</row>
    <row r="703" spans="1:19" ht="15.75" customHeight="1">
      <c r="A703" s="24"/>
      <c r="B703" s="73"/>
      <c r="C703" s="73"/>
      <c r="D703" s="73"/>
      <c r="E703" s="73"/>
      <c r="F703" s="73"/>
      <c r="G703" s="24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</row>
    <row r="704" spans="1:19" ht="15.75" customHeight="1">
      <c r="A704" s="24"/>
      <c r="B704" s="73"/>
      <c r="C704" s="73"/>
      <c r="D704" s="73"/>
      <c r="E704" s="73"/>
      <c r="F704" s="73"/>
      <c r="G704" s="24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</row>
    <row r="705" spans="1:19" ht="15.75" customHeight="1">
      <c r="A705" s="24"/>
      <c r="B705" s="73"/>
      <c r="C705" s="73"/>
      <c r="D705" s="73"/>
      <c r="E705" s="73"/>
      <c r="F705" s="73"/>
      <c r="G705" s="24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</row>
    <row r="706" spans="1:19" ht="15.75" customHeight="1">
      <c r="A706" s="24"/>
      <c r="B706" s="73"/>
      <c r="C706" s="73"/>
      <c r="D706" s="73"/>
      <c r="E706" s="73"/>
      <c r="F706" s="73"/>
      <c r="G706" s="24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</row>
    <row r="707" spans="1:19" ht="15.75" customHeight="1">
      <c r="A707" s="24"/>
      <c r="B707" s="73"/>
      <c r="C707" s="73"/>
      <c r="D707" s="73"/>
      <c r="E707" s="73"/>
      <c r="F707" s="73"/>
      <c r="G707" s="24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</row>
    <row r="708" spans="1:19" ht="15.75" customHeight="1">
      <c r="A708" s="24"/>
      <c r="B708" s="73"/>
      <c r="C708" s="73"/>
      <c r="D708" s="73"/>
      <c r="E708" s="73"/>
      <c r="F708" s="73"/>
      <c r="G708" s="24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</row>
    <row r="709" spans="1:19" ht="15.75" customHeight="1">
      <c r="A709" s="24"/>
      <c r="B709" s="73"/>
      <c r="C709" s="73"/>
      <c r="D709" s="73"/>
      <c r="E709" s="73"/>
      <c r="F709" s="73"/>
      <c r="G709" s="24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</row>
    <row r="710" spans="1:19" ht="15.75" customHeight="1">
      <c r="A710" s="24"/>
      <c r="B710" s="73"/>
      <c r="C710" s="73"/>
      <c r="D710" s="73"/>
      <c r="E710" s="73"/>
      <c r="F710" s="73"/>
      <c r="G710" s="24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</row>
    <row r="711" spans="1:19" ht="15.75" customHeight="1">
      <c r="A711" s="24"/>
      <c r="B711" s="73"/>
      <c r="C711" s="73"/>
      <c r="D711" s="73"/>
      <c r="E711" s="73"/>
      <c r="F711" s="73"/>
      <c r="G711" s="24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</row>
    <row r="712" spans="1:19" ht="15.75" customHeight="1">
      <c r="A712" s="24"/>
      <c r="B712" s="73"/>
      <c r="C712" s="73"/>
      <c r="D712" s="73"/>
      <c r="E712" s="73"/>
      <c r="F712" s="73"/>
      <c r="G712" s="24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</row>
    <row r="713" spans="1:19" ht="15.75" customHeight="1">
      <c r="A713" s="24"/>
      <c r="B713" s="73"/>
      <c r="C713" s="73"/>
      <c r="D713" s="73"/>
      <c r="E713" s="73"/>
      <c r="F713" s="73"/>
      <c r="G713" s="24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</row>
    <row r="714" spans="1:19" ht="15.75" customHeight="1">
      <c r="A714" s="24"/>
      <c r="B714" s="73"/>
      <c r="C714" s="73"/>
      <c r="D714" s="73"/>
      <c r="E714" s="73"/>
      <c r="F714" s="73"/>
      <c r="G714" s="24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</row>
    <row r="715" spans="1:19" ht="15.75" customHeight="1">
      <c r="A715" s="24"/>
      <c r="B715" s="73"/>
      <c r="C715" s="73"/>
      <c r="D715" s="73"/>
      <c r="E715" s="73"/>
      <c r="F715" s="73"/>
      <c r="G715" s="24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</row>
    <row r="716" spans="1:19" ht="15.75" customHeight="1">
      <c r="A716" s="24"/>
      <c r="B716" s="73"/>
      <c r="C716" s="73"/>
      <c r="D716" s="73"/>
      <c r="E716" s="73"/>
      <c r="F716" s="73"/>
      <c r="G716" s="24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</row>
    <row r="717" spans="1:19" ht="15.75" customHeight="1">
      <c r="A717" s="24"/>
      <c r="B717" s="73"/>
      <c r="C717" s="73"/>
      <c r="D717" s="73"/>
      <c r="E717" s="73"/>
      <c r="F717" s="73"/>
      <c r="G717" s="24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</row>
    <row r="718" spans="1:19" ht="15.75" customHeight="1">
      <c r="A718" s="24"/>
      <c r="B718" s="73"/>
      <c r="C718" s="73"/>
      <c r="D718" s="73"/>
      <c r="E718" s="73"/>
      <c r="F718" s="73"/>
      <c r="G718" s="24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</row>
    <row r="719" spans="1:19" ht="15.75" customHeight="1">
      <c r="A719" s="24"/>
      <c r="B719" s="73"/>
      <c r="C719" s="73"/>
      <c r="D719" s="73"/>
      <c r="E719" s="73"/>
      <c r="F719" s="73"/>
      <c r="G719" s="24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</row>
    <row r="720" spans="1:19" ht="15.75" customHeight="1">
      <c r="A720" s="24"/>
      <c r="B720" s="73"/>
      <c r="C720" s="73"/>
      <c r="D720" s="73"/>
      <c r="E720" s="73"/>
      <c r="F720" s="73"/>
      <c r="G720" s="24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</row>
    <row r="721" spans="1:19" ht="15.75" customHeight="1">
      <c r="A721" s="24"/>
      <c r="B721" s="73"/>
      <c r="C721" s="73"/>
      <c r="D721" s="73"/>
      <c r="E721" s="73"/>
      <c r="F721" s="73"/>
      <c r="G721" s="24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</row>
    <row r="722" spans="1:19" ht="15.75" customHeight="1">
      <c r="A722" s="24"/>
      <c r="B722" s="73"/>
      <c r="C722" s="73"/>
      <c r="D722" s="73"/>
      <c r="E722" s="73"/>
      <c r="F722" s="73"/>
      <c r="G722" s="24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</row>
    <row r="723" spans="1:19" ht="15.75" customHeight="1">
      <c r="A723" s="24"/>
      <c r="B723" s="73"/>
      <c r="C723" s="73"/>
      <c r="D723" s="73"/>
      <c r="E723" s="73"/>
      <c r="F723" s="73"/>
      <c r="G723" s="24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</row>
    <row r="724" spans="1:19" ht="15.75" customHeight="1">
      <c r="A724" s="24"/>
      <c r="B724" s="73"/>
      <c r="C724" s="73"/>
      <c r="D724" s="73"/>
      <c r="E724" s="73"/>
      <c r="F724" s="73"/>
      <c r="G724" s="24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</row>
    <row r="725" spans="1:19" ht="15.75" customHeight="1">
      <c r="A725" s="24"/>
      <c r="B725" s="73"/>
      <c r="C725" s="73"/>
      <c r="D725" s="73"/>
      <c r="E725" s="73"/>
      <c r="F725" s="73"/>
      <c r="G725" s="24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</row>
    <row r="726" spans="1:19" ht="15.75" customHeight="1">
      <c r="A726" s="24"/>
      <c r="B726" s="73"/>
      <c r="C726" s="73"/>
      <c r="D726" s="73"/>
      <c r="E726" s="73"/>
      <c r="F726" s="73"/>
      <c r="G726" s="24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</row>
    <row r="727" spans="1:19" ht="15.75" customHeight="1">
      <c r="A727" s="24"/>
      <c r="B727" s="73"/>
      <c r="C727" s="73"/>
      <c r="D727" s="73"/>
      <c r="E727" s="73"/>
      <c r="F727" s="73"/>
      <c r="G727" s="24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</row>
    <row r="728" spans="1:19" ht="15.75" customHeight="1">
      <c r="A728" s="24"/>
      <c r="B728" s="73"/>
      <c r="C728" s="73"/>
      <c r="D728" s="73"/>
      <c r="E728" s="73"/>
      <c r="F728" s="73"/>
      <c r="G728" s="24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</row>
    <row r="729" spans="1:19" ht="15.75" customHeight="1">
      <c r="A729" s="24"/>
      <c r="B729" s="73"/>
      <c r="C729" s="73"/>
      <c r="D729" s="73"/>
      <c r="E729" s="73"/>
      <c r="F729" s="73"/>
      <c r="G729" s="24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</row>
    <row r="730" spans="1:19" ht="15.75" customHeight="1">
      <c r="A730" s="24"/>
      <c r="B730" s="73"/>
      <c r="C730" s="73"/>
      <c r="D730" s="73"/>
      <c r="E730" s="73"/>
      <c r="F730" s="73"/>
      <c r="G730" s="24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</row>
    <row r="731" spans="1:19" ht="15.75" customHeight="1">
      <c r="A731" s="24"/>
      <c r="B731" s="73"/>
      <c r="C731" s="73"/>
      <c r="D731" s="73"/>
      <c r="E731" s="73"/>
      <c r="F731" s="73"/>
      <c r="G731" s="24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</row>
    <row r="732" spans="1:19" ht="15.75" customHeight="1">
      <c r="A732" s="24"/>
      <c r="B732" s="73"/>
      <c r="C732" s="73"/>
      <c r="D732" s="73"/>
      <c r="E732" s="73"/>
      <c r="F732" s="73"/>
      <c r="G732" s="24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</row>
    <row r="733" spans="1:19" ht="15.75" customHeight="1">
      <c r="A733" s="24"/>
      <c r="B733" s="73"/>
      <c r="C733" s="73"/>
      <c r="D733" s="73"/>
      <c r="E733" s="73"/>
      <c r="F733" s="73"/>
      <c r="G733" s="24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</row>
    <row r="734" spans="1:19" ht="15.75" customHeight="1">
      <c r="A734" s="24"/>
      <c r="B734" s="73"/>
      <c r="C734" s="73"/>
      <c r="D734" s="73"/>
      <c r="E734" s="73"/>
      <c r="F734" s="73"/>
      <c r="G734" s="24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</row>
    <row r="735" spans="1:19" ht="15.75" customHeight="1">
      <c r="A735" s="24"/>
      <c r="B735" s="73"/>
      <c r="C735" s="73"/>
      <c r="D735" s="73"/>
      <c r="E735" s="73"/>
      <c r="F735" s="73"/>
      <c r="G735" s="24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</row>
    <row r="736" spans="1:19" ht="15.75" customHeight="1">
      <c r="A736" s="24"/>
      <c r="B736" s="73"/>
      <c r="C736" s="73"/>
      <c r="D736" s="73"/>
      <c r="E736" s="73"/>
      <c r="F736" s="73"/>
      <c r="G736" s="24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</row>
    <row r="737" spans="1:19" ht="15.75" customHeight="1">
      <c r="A737" s="24"/>
      <c r="B737" s="73"/>
      <c r="C737" s="73"/>
      <c r="D737" s="73"/>
      <c r="E737" s="73"/>
      <c r="F737" s="73"/>
      <c r="G737" s="24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</row>
    <row r="738" spans="1:19" ht="15.75" customHeight="1">
      <c r="A738" s="24"/>
      <c r="B738" s="73"/>
      <c r="C738" s="73"/>
      <c r="D738" s="73"/>
      <c r="E738" s="73"/>
      <c r="F738" s="73"/>
      <c r="G738" s="24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</row>
    <row r="739" spans="1:19" ht="15.75" customHeight="1">
      <c r="A739" s="24"/>
      <c r="B739" s="73"/>
      <c r="C739" s="73"/>
      <c r="D739" s="73"/>
      <c r="E739" s="73"/>
      <c r="F739" s="73"/>
      <c r="G739" s="24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</row>
    <row r="740" spans="1:19" ht="15.75" customHeight="1">
      <c r="A740" s="24"/>
      <c r="B740" s="73"/>
      <c r="C740" s="73"/>
      <c r="D740" s="73"/>
      <c r="E740" s="73"/>
      <c r="F740" s="73"/>
      <c r="G740" s="24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</row>
    <row r="741" spans="1:19" ht="15.75" customHeight="1">
      <c r="A741" s="24"/>
      <c r="B741" s="73"/>
      <c r="C741" s="73"/>
      <c r="D741" s="73"/>
      <c r="E741" s="73"/>
      <c r="F741" s="73"/>
      <c r="G741" s="24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</row>
    <row r="742" spans="1:19" ht="15.75" customHeight="1">
      <c r="A742" s="24"/>
      <c r="B742" s="73"/>
      <c r="C742" s="73"/>
      <c r="D742" s="73"/>
      <c r="E742" s="73"/>
      <c r="F742" s="73"/>
      <c r="G742" s="24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</row>
    <row r="743" spans="1:19" ht="15.75" customHeight="1">
      <c r="A743" s="24"/>
      <c r="B743" s="73"/>
      <c r="C743" s="73"/>
      <c r="D743" s="73"/>
      <c r="E743" s="73"/>
      <c r="F743" s="73"/>
      <c r="G743" s="24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</row>
    <row r="744" spans="1:19" ht="15.75" customHeight="1">
      <c r="A744" s="24"/>
      <c r="B744" s="73"/>
      <c r="C744" s="73"/>
      <c r="D744" s="73"/>
      <c r="E744" s="73"/>
      <c r="F744" s="73"/>
      <c r="G744" s="24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</row>
    <row r="745" spans="1:19" ht="15.75" customHeight="1">
      <c r="A745" s="24"/>
      <c r="B745" s="73"/>
      <c r="C745" s="73"/>
      <c r="D745" s="73"/>
      <c r="E745" s="73"/>
      <c r="F745" s="73"/>
      <c r="G745" s="24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</row>
    <row r="746" spans="1:19" ht="15.75" customHeight="1">
      <c r="A746" s="24"/>
      <c r="B746" s="73"/>
      <c r="C746" s="73"/>
      <c r="D746" s="73"/>
      <c r="E746" s="73"/>
      <c r="F746" s="73"/>
      <c r="G746" s="24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</row>
    <row r="747" spans="1:19" ht="15.75" customHeight="1">
      <c r="A747" s="24"/>
      <c r="B747" s="73"/>
      <c r="C747" s="73"/>
      <c r="D747" s="73"/>
      <c r="E747" s="73"/>
      <c r="F747" s="73"/>
      <c r="G747" s="24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</row>
    <row r="748" spans="1:19" ht="15.75" customHeight="1">
      <c r="A748" s="24"/>
      <c r="B748" s="73"/>
      <c r="C748" s="73"/>
      <c r="D748" s="73"/>
      <c r="E748" s="73"/>
      <c r="F748" s="73"/>
      <c r="G748" s="24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</row>
    <row r="749" spans="1:19" ht="15.75" customHeight="1">
      <c r="A749" s="24"/>
      <c r="B749" s="73"/>
      <c r="C749" s="73"/>
      <c r="D749" s="73"/>
      <c r="E749" s="73"/>
      <c r="F749" s="73"/>
      <c r="G749" s="24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</row>
    <row r="750" spans="1:19" ht="15.75" customHeight="1">
      <c r="A750" s="24"/>
      <c r="B750" s="73"/>
      <c r="C750" s="73"/>
      <c r="D750" s="73"/>
      <c r="E750" s="73"/>
      <c r="F750" s="73"/>
      <c r="G750" s="24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</row>
    <row r="751" spans="1:19" ht="15.75" customHeight="1">
      <c r="A751" s="24"/>
      <c r="B751" s="73"/>
      <c r="C751" s="73"/>
      <c r="D751" s="73"/>
      <c r="E751" s="73"/>
      <c r="F751" s="73"/>
      <c r="G751" s="24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</row>
    <row r="752" spans="1:19" ht="15.75" customHeight="1">
      <c r="A752" s="24"/>
      <c r="B752" s="73"/>
      <c r="C752" s="73"/>
      <c r="D752" s="73"/>
      <c r="E752" s="73"/>
      <c r="F752" s="73"/>
      <c r="G752" s="24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</row>
    <row r="753" spans="1:19" ht="15.75" customHeight="1">
      <c r="A753" s="24"/>
      <c r="B753" s="73"/>
      <c r="C753" s="73"/>
      <c r="D753" s="73"/>
      <c r="E753" s="73"/>
      <c r="F753" s="73"/>
      <c r="G753" s="24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</row>
    <row r="754" spans="1:19" ht="15.75" customHeight="1">
      <c r="A754" s="24"/>
      <c r="B754" s="73"/>
      <c r="C754" s="73"/>
      <c r="D754" s="73"/>
      <c r="E754" s="73"/>
      <c r="F754" s="73"/>
      <c r="G754" s="24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</row>
    <row r="755" spans="1:19" ht="15.75" customHeight="1">
      <c r="A755" s="24"/>
      <c r="B755" s="73"/>
      <c r="C755" s="73"/>
      <c r="D755" s="73"/>
      <c r="E755" s="73"/>
      <c r="F755" s="73"/>
      <c r="G755" s="24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</row>
    <row r="756" spans="1:19" ht="15.75" customHeight="1">
      <c r="A756" s="24"/>
      <c r="B756" s="73"/>
      <c r="C756" s="73"/>
      <c r="D756" s="73"/>
      <c r="E756" s="73"/>
      <c r="F756" s="73"/>
      <c r="G756" s="24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</row>
    <row r="757" spans="1:19" ht="15.75" customHeight="1">
      <c r="A757" s="24"/>
      <c r="B757" s="73"/>
      <c r="C757" s="73"/>
      <c r="D757" s="73"/>
      <c r="E757" s="73"/>
      <c r="F757" s="73"/>
      <c r="G757" s="24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</row>
    <row r="758" spans="1:19" ht="15.75" customHeight="1">
      <c r="A758" s="24"/>
      <c r="B758" s="73"/>
      <c r="C758" s="73"/>
      <c r="D758" s="73"/>
      <c r="E758" s="73"/>
      <c r="F758" s="73"/>
      <c r="G758" s="24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</row>
    <row r="759" spans="1:19" ht="15.75" customHeight="1">
      <c r="A759" s="24"/>
      <c r="B759" s="73"/>
      <c r="C759" s="73"/>
      <c r="D759" s="73"/>
      <c r="E759" s="73"/>
      <c r="F759" s="73"/>
      <c r="G759" s="24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</row>
    <row r="760" spans="1:19" ht="15.75" customHeight="1">
      <c r="A760" s="24"/>
      <c r="B760" s="73"/>
      <c r="C760" s="73"/>
      <c r="D760" s="73"/>
      <c r="E760" s="73"/>
      <c r="F760" s="73"/>
      <c r="G760" s="24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</row>
    <row r="761" spans="1:19" ht="15.75" customHeight="1">
      <c r="A761" s="24"/>
      <c r="B761" s="73"/>
      <c r="C761" s="73"/>
      <c r="D761" s="73"/>
      <c r="E761" s="73"/>
      <c r="F761" s="73"/>
      <c r="G761" s="24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</row>
    <row r="762" spans="1:19" ht="15.75" customHeight="1">
      <c r="A762" s="24"/>
      <c r="B762" s="73"/>
      <c r="C762" s="73"/>
      <c r="D762" s="73"/>
      <c r="E762" s="73"/>
      <c r="F762" s="73"/>
      <c r="G762" s="24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</row>
    <row r="763" spans="1:19" ht="15.75" customHeight="1">
      <c r="A763" s="24"/>
      <c r="B763" s="73"/>
      <c r="C763" s="73"/>
      <c r="D763" s="73"/>
      <c r="E763" s="73"/>
      <c r="F763" s="73"/>
      <c r="G763" s="24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</row>
    <row r="764" spans="1:19" ht="15.75" customHeight="1">
      <c r="A764" s="24"/>
      <c r="B764" s="73"/>
      <c r="C764" s="73"/>
      <c r="D764" s="73"/>
      <c r="E764" s="73"/>
      <c r="F764" s="73"/>
      <c r="G764" s="24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</row>
    <row r="765" spans="1:19" ht="15.75" customHeight="1">
      <c r="A765" s="24"/>
      <c r="B765" s="73"/>
      <c r="C765" s="73"/>
      <c r="D765" s="73"/>
      <c r="E765" s="73"/>
      <c r="F765" s="73"/>
      <c r="G765" s="24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</row>
    <row r="766" spans="1:19" ht="15.75" customHeight="1">
      <c r="A766" s="24"/>
      <c r="B766" s="73"/>
      <c r="C766" s="73"/>
      <c r="D766" s="73"/>
      <c r="E766" s="73"/>
      <c r="F766" s="73"/>
      <c r="G766" s="24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</row>
    <row r="767" spans="1:19" ht="15.75" customHeight="1">
      <c r="A767" s="24"/>
      <c r="B767" s="73"/>
      <c r="C767" s="73"/>
      <c r="D767" s="73"/>
      <c r="E767" s="73"/>
      <c r="F767" s="73"/>
      <c r="G767" s="24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</row>
    <row r="768" spans="1:19" ht="15.75" customHeight="1">
      <c r="A768" s="24"/>
      <c r="B768" s="73"/>
      <c r="C768" s="73"/>
      <c r="D768" s="73"/>
      <c r="E768" s="73"/>
      <c r="F768" s="73"/>
      <c r="G768" s="24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</row>
    <row r="769" spans="1:19" ht="15.75" customHeight="1">
      <c r="A769" s="24"/>
      <c r="B769" s="73"/>
      <c r="C769" s="73"/>
      <c r="D769" s="73"/>
      <c r="E769" s="73"/>
      <c r="F769" s="73"/>
      <c r="G769" s="24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</row>
    <row r="770" spans="1:19" ht="15.75" customHeight="1">
      <c r="A770" s="24"/>
      <c r="B770" s="73"/>
      <c r="C770" s="73"/>
      <c r="D770" s="73"/>
      <c r="E770" s="73"/>
      <c r="F770" s="73"/>
      <c r="G770" s="24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</row>
    <row r="771" spans="1:19" ht="15.75" customHeight="1">
      <c r="A771" s="24"/>
      <c r="B771" s="73"/>
      <c r="C771" s="73"/>
      <c r="D771" s="73"/>
      <c r="E771" s="73"/>
      <c r="F771" s="73"/>
      <c r="G771" s="24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</row>
    <row r="772" spans="1:19" ht="15.75" customHeight="1">
      <c r="A772" s="24"/>
      <c r="B772" s="73"/>
      <c r="C772" s="73"/>
      <c r="D772" s="73"/>
      <c r="E772" s="73"/>
      <c r="F772" s="73"/>
      <c r="G772" s="24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</row>
    <row r="773" spans="1:19" ht="15.75" customHeight="1">
      <c r="A773" s="24"/>
      <c r="B773" s="73"/>
      <c r="C773" s="73"/>
      <c r="D773" s="73"/>
      <c r="E773" s="73"/>
      <c r="F773" s="73"/>
      <c r="G773" s="24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</row>
    <row r="774" spans="1:19" ht="15.75" customHeight="1">
      <c r="A774" s="24"/>
      <c r="B774" s="73"/>
      <c r="C774" s="73"/>
      <c r="D774" s="73"/>
      <c r="E774" s="73"/>
      <c r="F774" s="73"/>
      <c r="G774" s="24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</row>
    <row r="775" spans="1:19" ht="15.75" customHeight="1">
      <c r="A775" s="24"/>
      <c r="B775" s="73"/>
      <c r="C775" s="73"/>
      <c r="D775" s="73"/>
      <c r="E775" s="73"/>
      <c r="F775" s="73"/>
      <c r="G775" s="24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</row>
    <row r="776" spans="1:19" ht="15.75" customHeight="1">
      <c r="A776" s="24"/>
      <c r="B776" s="73"/>
      <c r="C776" s="73"/>
      <c r="D776" s="73"/>
      <c r="E776" s="73"/>
      <c r="F776" s="73"/>
      <c r="G776" s="24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</row>
    <row r="777" spans="1:19" ht="15.75" customHeight="1">
      <c r="A777" s="24"/>
      <c r="B777" s="73"/>
      <c r="C777" s="73"/>
      <c r="D777" s="73"/>
      <c r="E777" s="73"/>
      <c r="F777" s="73"/>
      <c r="G777" s="24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</row>
    <row r="778" spans="1:19" ht="15.75" customHeight="1">
      <c r="A778" s="24"/>
      <c r="B778" s="73"/>
      <c r="C778" s="73"/>
      <c r="D778" s="73"/>
      <c r="E778" s="73"/>
      <c r="F778" s="73"/>
      <c r="G778" s="24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</row>
    <row r="779" spans="1:19" ht="15.75" customHeight="1">
      <c r="A779" s="24"/>
      <c r="B779" s="73"/>
      <c r="C779" s="73"/>
      <c r="D779" s="73"/>
      <c r="E779" s="73"/>
      <c r="F779" s="73"/>
      <c r="G779" s="24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</row>
    <row r="780" spans="1:19" ht="15.75" customHeight="1">
      <c r="A780" s="24"/>
      <c r="B780" s="73"/>
      <c r="C780" s="73"/>
      <c r="D780" s="73"/>
      <c r="E780" s="73"/>
      <c r="F780" s="73"/>
      <c r="G780" s="24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</row>
    <row r="781" spans="1:19" ht="15.75" customHeight="1">
      <c r="A781" s="24"/>
      <c r="B781" s="73"/>
      <c r="C781" s="73"/>
      <c r="D781" s="73"/>
      <c r="E781" s="73"/>
      <c r="F781" s="73"/>
      <c r="G781" s="24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</row>
    <row r="782" spans="1:19" ht="15.75" customHeight="1">
      <c r="A782" s="24"/>
      <c r="B782" s="73"/>
      <c r="C782" s="73"/>
      <c r="D782" s="73"/>
      <c r="E782" s="73"/>
      <c r="F782" s="73"/>
      <c r="G782" s="24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</row>
    <row r="783" spans="1:19" ht="15.75" customHeight="1">
      <c r="A783" s="24"/>
      <c r="B783" s="73"/>
      <c r="C783" s="73"/>
      <c r="D783" s="73"/>
      <c r="E783" s="73"/>
      <c r="F783" s="73"/>
      <c r="G783" s="24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</row>
    <row r="784" spans="1:19" ht="15.75" customHeight="1">
      <c r="A784" s="24"/>
      <c r="B784" s="73"/>
      <c r="C784" s="73"/>
      <c r="D784" s="73"/>
      <c r="E784" s="73"/>
      <c r="F784" s="73"/>
      <c r="G784" s="24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</row>
    <row r="785" spans="1:19" ht="15.75" customHeight="1">
      <c r="A785" s="24"/>
      <c r="B785" s="73"/>
      <c r="C785" s="73"/>
      <c r="D785" s="73"/>
      <c r="E785" s="73"/>
      <c r="F785" s="73"/>
      <c r="G785" s="24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</row>
    <row r="786" spans="1:19" ht="15.75" customHeight="1">
      <c r="A786" s="24"/>
      <c r="B786" s="73"/>
      <c r="C786" s="73"/>
      <c r="D786" s="73"/>
      <c r="E786" s="73"/>
      <c r="F786" s="73"/>
      <c r="G786" s="24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</row>
    <row r="787" spans="1:19" ht="15.75" customHeight="1">
      <c r="A787" s="24"/>
      <c r="B787" s="73"/>
      <c r="C787" s="73"/>
      <c r="D787" s="73"/>
      <c r="E787" s="73"/>
      <c r="F787" s="73"/>
      <c r="G787" s="24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</row>
    <row r="788" spans="1:19" ht="15.75" customHeight="1">
      <c r="A788" s="24"/>
      <c r="B788" s="73"/>
      <c r="C788" s="73"/>
      <c r="D788" s="73"/>
      <c r="E788" s="73"/>
      <c r="F788" s="73"/>
      <c r="G788" s="24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</row>
    <row r="789" spans="1:19" ht="15.75" customHeight="1">
      <c r="A789" s="24"/>
      <c r="B789" s="73"/>
      <c r="C789" s="73"/>
      <c r="D789" s="73"/>
      <c r="E789" s="73"/>
      <c r="F789" s="73"/>
      <c r="G789" s="24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</row>
    <row r="790" spans="1:19" ht="15.75" customHeight="1">
      <c r="A790" s="24"/>
      <c r="B790" s="73"/>
      <c r="C790" s="73"/>
      <c r="D790" s="73"/>
      <c r="E790" s="73"/>
      <c r="F790" s="73"/>
      <c r="G790" s="24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</row>
    <row r="791" spans="1:19" ht="15.75" customHeight="1">
      <c r="A791" s="24"/>
      <c r="B791" s="73"/>
      <c r="C791" s="73"/>
      <c r="D791" s="73"/>
      <c r="E791" s="73"/>
      <c r="F791" s="73"/>
      <c r="G791" s="24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</row>
    <row r="792" spans="1:19" ht="15.75" customHeight="1">
      <c r="A792" s="24"/>
      <c r="B792" s="73"/>
      <c r="C792" s="73"/>
      <c r="D792" s="73"/>
      <c r="E792" s="73"/>
      <c r="F792" s="73"/>
      <c r="G792" s="24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</row>
    <row r="793" spans="1:19" ht="15.75" customHeight="1">
      <c r="A793" s="24"/>
      <c r="B793" s="73"/>
      <c r="C793" s="73"/>
      <c r="D793" s="73"/>
      <c r="E793" s="73"/>
      <c r="F793" s="73"/>
      <c r="G793" s="24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</row>
    <row r="794" spans="1:19" ht="15.75" customHeight="1">
      <c r="A794" s="24"/>
      <c r="B794" s="73"/>
      <c r="C794" s="73"/>
      <c r="D794" s="73"/>
      <c r="E794" s="73"/>
      <c r="F794" s="73"/>
      <c r="G794" s="24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</row>
    <row r="795" spans="1:19" ht="15.75" customHeight="1">
      <c r="A795" s="24"/>
      <c r="B795" s="73"/>
      <c r="C795" s="73"/>
      <c r="D795" s="73"/>
      <c r="E795" s="73"/>
      <c r="F795" s="73"/>
      <c r="G795" s="24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</row>
    <row r="796" spans="1:19" ht="15.75" customHeight="1">
      <c r="A796" s="24"/>
      <c r="B796" s="73"/>
      <c r="C796" s="73"/>
      <c r="D796" s="73"/>
      <c r="E796" s="73"/>
      <c r="F796" s="73"/>
      <c r="G796" s="24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</row>
    <row r="797" spans="1:19" ht="15.75" customHeight="1">
      <c r="A797" s="24"/>
      <c r="B797" s="73"/>
      <c r="C797" s="73"/>
      <c r="D797" s="73"/>
      <c r="E797" s="73"/>
      <c r="F797" s="73"/>
      <c r="G797" s="24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</row>
    <row r="798" spans="1:19" ht="15.75" customHeight="1">
      <c r="A798" s="24"/>
      <c r="B798" s="73"/>
      <c r="C798" s="73"/>
      <c r="D798" s="73"/>
      <c r="E798" s="73"/>
      <c r="F798" s="73"/>
      <c r="G798" s="24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</row>
    <row r="799" spans="1:19" ht="15.75" customHeight="1">
      <c r="A799" s="24"/>
      <c r="B799" s="73"/>
      <c r="C799" s="73"/>
      <c r="D799" s="73"/>
      <c r="E799" s="73"/>
      <c r="F799" s="73"/>
      <c r="G799" s="24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</row>
    <row r="800" spans="1:19" ht="15.75" customHeight="1">
      <c r="A800" s="24"/>
      <c r="B800" s="73"/>
      <c r="C800" s="73"/>
      <c r="D800" s="73"/>
      <c r="E800" s="73"/>
      <c r="F800" s="73"/>
      <c r="G800" s="24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</row>
    <row r="801" spans="1:19" ht="15.75" customHeight="1">
      <c r="A801" s="24"/>
      <c r="B801" s="73"/>
      <c r="C801" s="73"/>
      <c r="D801" s="73"/>
      <c r="E801" s="73"/>
      <c r="F801" s="73"/>
      <c r="G801" s="24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</row>
    <row r="802" spans="1:19" ht="15.75" customHeight="1">
      <c r="A802" s="24"/>
      <c r="B802" s="73"/>
      <c r="C802" s="73"/>
      <c r="D802" s="73"/>
      <c r="E802" s="73"/>
      <c r="F802" s="73"/>
      <c r="G802" s="24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</row>
    <row r="803" spans="1:19" ht="15.75" customHeight="1">
      <c r="A803" s="24"/>
      <c r="B803" s="73"/>
      <c r="C803" s="73"/>
      <c r="D803" s="73"/>
      <c r="E803" s="73"/>
      <c r="F803" s="73"/>
      <c r="G803" s="24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</row>
    <row r="804" spans="1:19" ht="15.75" customHeight="1">
      <c r="A804" s="24"/>
      <c r="B804" s="73"/>
      <c r="C804" s="73"/>
      <c r="D804" s="73"/>
      <c r="E804" s="73"/>
      <c r="F804" s="73"/>
      <c r="G804" s="24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</row>
    <row r="805" spans="1:19" ht="15.75" customHeight="1">
      <c r="A805" s="24"/>
      <c r="B805" s="73"/>
      <c r="C805" s="73"/>
      <c r="D805" s="73"/>
      <c r="E805" s="73"/>
      <c r="F805" s="73"/>
      <c r="G805" s="24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</row>
    <row r="806" spans="1:19" ht="15.75" customHeight="1">
      <c r="A806" s="24"/>
      <c r="B806" s="73"/>
      <c r="C806" s="73"/>
      <c r="D806" s="73"/>
      <c r="E806" s="73"/>
      <c r="F806" s="73"/>
      <c r="G806" s="24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</row>
    <row r="807" spans="1:19" ht="15.75" customHeight="1">
      <c r="A807" s="24"/>
      <c r="B807" s="73"/>
      <c r="C807" s="73"/>
      <c r="D807" s="73"/>
      <c r="E807" s="73"/>
      <c r="F807" s="73"/>
      <c r="G807" s="24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</row>
    <row r="808" spans="1:19" ht="15.75" customHeight="1">
      <c r="A808" s="24"/>
      <c r="B808" s="73"/>
      <c r="C808" s="73"/>
      <c r="D808" s="73"/>
      <c r="E808" s="73"/>
      <c r="F808" s="73"/>
      <c r="G808" s="24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</row>
    <row r="809" spans="1:19" ht="15.75" customHeight="1">
      <c r="A809" s="24"/>
      <c r="B809" s="73"/>
      <c r="C809" s="73"/>
      <c r="D809" s="73"/>
      <c r="E809" s="73"/>
      <c r="F809" s="73"/>
      <c r="G809" s="24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</row>
    <row r="810" spans="1:19" ht="15.75" customHeight="1">
      <c r="A810" s="24"/>
      <c r="B810" s="73"/>
      <c r="C810" s="73"/>
      <c r="D810" s="73"/>
      <c r="E810" s="73"/>
      <c r="F810" s="73"/>
      <c r="G810" s="24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</row>
    <row r="811" spans="1:19" ht="15.75" customHeight="1">
      <c r="A811" s="24"/>
      <c r="B811" s="73"/>
      <c r="C811" s="73"/>
      <c r="D811" s="73"/>
      <c r="E811" s="73"/>
      <c r="F811" s="73"/>
      <c r="G811" s="24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</row>
    <row r="812" spans="1:19" ht="15.75" customHeight="1">
      <c r="A812" s="24"/>
      <c r="B812" s="73"/>
      <c r="C812" s="73"/>
      <c r="D812" s="73"/>
      <c r="E812" s="73"/>
      <c r="F812" s="73"/>
      <c r="G812" s="24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</row>
    <row r="813" spans="1:19" ht="15.75" customHeight="1">
      <c r="A813" s="24"/>
      <c r="B813" s="73"/>
      <c r="C813" s="73"/>
      <c r="D813" s="73"/>
      <c r="E813" s="73"/>
      <c r="F813" s="73"/>
      <c r="G813" s="24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</row>
    <row r="814" spans="1:19" ht="15.75" customHeight="1">
      <c r="A814" s="24"/>
      <c r="B814" s="73"/>
      <c r="C814" s="73"/>
      <c r="D814" s="73"/>
      <c r="E814" s="73"/>
      <c r="F814" s="73"/>
      <c r="G814" s="24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</row>
    <row r="815" spans="1:19" ht="15.75" customHeight="1">
      <c r="A815" s="24"/>
      <c r="B815" s="73"/>
      <c r="C815" s="73"/>
      <c r="D815" s="73"/>
      <c r="E815" s="73"/>
      <c r="F815" s="73"/>
      <c r="G815" s="24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</row>
    <row r="816" spans="1:19" ht="15.75" customHeight="1">
      <c r="A816" s="24"/>
      <c r="B816" s="73"/>
      <c r="C816" s="73"/>
      <c r="D816" s="73"/>
      <c r="E816" s="73"/>
      <c r="F816" s="73"/>
      <c r="G816" s="24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</row>
    <row r="817" spans="1:19" ht="15.75" customHeight="1">
      <c r="A817" s="24"/>
      <c r="B817" s="73"/>
      <c r="C817" s="73"/>
      <c r="D817" s="73"/>
      <c r="E817" s="73"/>
      <c r="F817" s="73"/>
      <c r="G817" s="24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</row>
    <row r="818" spans="1:19" ht="15.75" customHeight="1">
      <c r="A818" s="24"/>
      <c r="B818" s="73"/>
      <c r="C818" s="73"/>
      <c r="D818" s="73"/>
      <c r="E818" s="73"/>
      <c r="F818" s="73"/>
      <c r="G818" s="24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</row>
    <row r="819" spans="1:19" ht="15.75" customHeight="1">
      <c r="A819" s="24"/>
      <c r="B819" s="73"/>
      <c r="C819" s="73"/>
      <c r="D819" s="73"/>
      <c r="E819" s="73"/>
      <c r="F819" s="73"/>
      <c r="G819" s="24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</row>
    <row r="820" spans="1:19" ht="15.75" customHeight="1">
      <c r="A820" s="24"/>
      <c r="B820" s="73"/>
      <c r="C820" s="73"/>
      <c r="D820" s="73"/>
      <c r="E820" s="73"/>
      <c r="F820" s="73"/>
      <c r="G820" s="24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</row>
    <row r="821" spans="1:19" ht="15.75" customHeight="1">
      <c r="A821" s="24"/>
      <c r="B821" s="73"/>
      <c r="C821" s="73"/>
      <c r="D821" s="73"/>
      <c r="E821" s="73"/>
      <c r="F821" s="73"/>
      <c r="G821" s="24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</row>
    <row r="822" spans="1:19" ht="15.75" customHeight="1">
      <c r="A822" s="24"/>
      <c r="B822" s="73"/>
      <c r="C822" s="73"/>
      <c r="D822" s="73"/>
      <c r="E822" s="73"/>
      <c r="F822" s="73"/>
      <c r="G822" s="24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</row>
    <row r="823" spans="1:19" ht="15.75" customHeight="1">
      <c r="A823" s="24"/>
      <c r="B823" s="73"/>
      <c r="C823" s="73"/>
      <c r="D823" s="73"/>
      <c r="E823" s="73"/>
      <c r="F823" s="73"/>
      <c r="G823" s="24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</row>
    <row r="824" spans="1:19" ht="15.75" customHeight="1">
      <c r="A824" s="24"/>
      <c r="B824" s="73"/>
      <c r="C824" s="73"/>
      <c r="D824" s="73"/>
      <c r="E824" s="73"/>
      <c r="F824" s="73"/>
      <c r="G824" s="24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</row>
    <row r="825" spans="1:19" ht="15.75" customHeight="1">
      <c r="A825" s="24"/>
      <c r="B825" s="73"/>
      <c r="C825" s="73"/>
      <c r="D825" s="73"/>
      <c r="E825" s="73"/>
      <c r="F825" s="73"/>
      <c r="G825" s="24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</row>
    <row r="826" spans="1:19" ht="15.75" customHeight="1">
      <c r="A826" s="24"/>
      <c r="B826" s="73"/>
      <c r="C826" s="73"/>
      <c r="D826" s="73"/>
      <c r="E826" s="73"/>
      <c r="F826" s="73"/>
      <c r="G826" s="24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</row>
    <row r="827" spans="1:19" ht="15.75" customHeight="1">
      <c r="A827" s="24"/>
      <c r="B827" s="73"/>
      <c r="C827" s="73"/>
      <c r="D827" s="73"/>
      <c r="E827" s="73"/>
      <c r="F827" s="73"/>
      <c r="G827" s="24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</row>
    <row r="828" spans="1:19" ht="15.75" customHeight="1">
      <c r="A828" s="24"/>
      <c r="B828" s="73"/>
      <c r="C828" s="73"/>
      <c r="D828" s="73"/>
      <c r="E828" s="73"/>
      <c r="F828" s="73"/>
      <c r="G828" s="24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</row>
    <row r="829" spans="1:19" ht="15.75" customHeight="1">
      <c r="A829" s="24"/>
      <c r="B829" s="73"/>
      <c r="C829" s="73"/>
      <c r="D829" s="73"/>
      <c r="E829" s="73"/>
      <c r="F829" s="73"/>
      <c r="G829" s="24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</row>
    <row r="830" spans="1:19" ht="15.75" customHeight="1">
      <c r="A830" s="24"/>
      <c r="B830" s="73"/>
      <c r="C830" s="73"/>
      <c r="D830" s="73"/>
      <c r="E830" s="73"/>
      <c r="F830" s="73"/>
      <c r="G830" s="24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</row>
    <row r="831" spans="1:19" ht="15.75" customHeight="1">
      <c r="A831" s="24"/>
      <c r="B831" s="73"/>
      <c r="C831" s="73"/>
      <c r="D831" s="73"/>
      <c r="E831" s="73"/>
      <c r="F831" s="73"/>
      <c r="G831" s="24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</row>
    <row r="832" spans="1:19" ht="15.75" customHeight="1">
      <c r="A832" s="24"/>
      <c r="B832" s="73"/>
      <c r="C832" s="73"/>
      <c r="D832" s="73"/>
      <c r="E832" s="73"/>
      <c r="F832" s="73"/>
      <c r="G832" s="24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</row>
    <row r="833" spans="1:19" ht="15.75" customHeight="1">
      <c r="A833" s="24"/>
      <c r="B833" s="73"/>
      <c r="C833" s="73"/>
      <c r="D833" s="73"/>
      <c r="E833" s="73"/>
      <c r="F833" s="73"/>
      <c r="G833" s="24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</row>
    <row r="834" spans="1:19" ht="15.75" customHeight="1">
      <c r="A834" s="24"/>
      <c r="B834" s="73"/>
      <c r="C834" s="73"/>
      <c r="D834" s="73"/>
      <c r="E834" s="73"/>
      <c r="F834" s="73"/>
      <c r="G834" s="24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</row>
    <row r="835" spans="1:19" ht="15.75" customHeight="1">
      <c r="A835" s="24"/>
      <c r="B835" s="73"/>
      <c r="C835" s="73"/>
      <c r="D835" s="73"/>
      <c r="E835" s="73"/>
      <c r="F835" s="73"/>
      <c r="G835" s="24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</row>
    <row r="836" spans="1:19" ht="15.75" customHeight="1">
      <c r="A836" s="24"/>
      <c r="B836" s="73"/>
      <c r="C836" s="73"/>
      <c r="D836" s="73"/>
      <c r="E836" s="73"/>
      <c r="F836" s="73"/>
      <c r="G836" s="24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</row>
    <row r="837" spans="1:19" ht="15.75" customHeight="1">
      <c r="A837" s="24"/>
      <c r="B837" s="73"/>
      <c r="C837" s="73"/>
      <c r="D837" s="73"/>
      <c r="E837" s="73"/>
      <c r="F837" s="73"/>
      <c r="G837" s="24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</row>
    <row r="838" spans="1:19" ht="15.75" customHeight="1">
      <c r="A838" s="24"/>
      <c r="B838" s="73"/>
      <c r="C838" s="73"/>
      <c r="D838" s="73"/>
      <c r="E838" s="73"/>
      <c r="F838" s="73"/>
      <c r="G838" s="24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</row>
    <row r="839" spans="1:19" ht="15.75" customHeight="1">
      <c r="A839" s="24"/>
      <c r="B839" s="73"/>
      <c r="C839" s="73"/>
      <c r="D839" s="73"/>
      <c r="E839" s="73"/>
      <c r="F839" s="73"/>
      <c r="G839" s="24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</row>
    <row r="840" spans="1:19" ht="15.75" customHeight="1">
      <c r="A840" s="24"/>
      <c r="B840" s="73"/>
      <c r="C840" s="73"/>
      <c r="D840" s="73"/>
      <c r="E840" s="73"/>
      <c r="F840" s="73"/>
      <c r="G840" s="24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</row>
    <row r="841" spans="1:19" ht="15.75" customHeight="1">
      <c r="A841" s="24"/>
      <c r="B841" s="73"/>
      <c r="C841" s="73"/>
      <c r="D841" s="73"/>
      <c r="E841" s="73"/>
      <c r="F841" s="73"/>
      <c r="G841" s="24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</row>
    <row r="842" spans="1:19" ht="15.75" customHeight="1">
      <c r="A842" s="24"/>
      <c r="B842" s="73"/>
      <c r="C842" s="73"/>
      <c r="D842" s="73"/>
      <c r="E842" s="73"/>
      <c r="F842" s="73"/>
      <c r="G842" s="24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</row>
    <row r="843" spans="1:19" ht="15.75" customHeight="1">
      <c r="A843" s="24"/>
      <c r="B843" s="73"/>
      <c r="C843" s="73"/>
      <c r="D843" s="73"/>
      <c r="E843" s="73"/>
      <c r="F843" s="73"/>
      <c r="G843" s="24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</row>
    <row r="844" spans="1:19" ht="15.75" customHeight="1">
      <c r="A844" s="24"/>
      <c r="B844" s="73"/>
      <c r="C844" s="73"/>
      <c r="D844" s="73"/>
      <c r="E844" s="73"/>
      <c r="F844" s="73"/>
      <c r="G844" s="24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</row>
    <row r="845" spans="1:19" ht="15.75" customHeight="1">
      <c r="A845" s="24"/>
      <c r="B845" s="73"/>
      <c r="C845" s="73"/>
      <c r="D845" s="73"/>
      <c r="E845" s="73"/>
      <c r="F845" s="73"/>
      <c r="G845" s="24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</row>
    <row r="846" spans="1:19" ht="15.75" customHeight="1">
      <c r="A846" s="24"/>
      <c r="B846" s="73"/>
      <c r="C846" s="73"/>
      <c r="D846" s="73"/>
      <c r="E846" s="73"/>
      <c r="F846" s="73"/>
      <c r="G846" s="24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</row>
    <row r="847" spans="1:19" ht="15.75" customHeight="1">
      <c r="A847" s="24"/>
      <c r="B847" s="73"/>
      <c r="C847" s="73"/>
      <c r="D847" s="73"/>
      <c r="E847" s="73"/>
      <c r="F847" s="73"/>
      <c r="G847" s="24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</row>
    <row r="848" spans="1:19" ht="15.75" customHeight="1">
      <c r="A848" s="24"/>
      <c r="B848" s="73"/>
      <c r="C848" s="73"/>
      <c r="D848" s="73"/>
      <c r="E848" s="73"/>
      <c r="F848" s="73"/>
      <c r="G848" s="24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</row>
    <row r="849" spans="1:19" ht="15.75" customHeight="1">
      <c r="A849" s="24"/>
      <c r="B849" s="73"/>
      <c r="C849" s="73"/>
      <c r="D849" s="73"/>
      <c r="E849" s="73"/>
      <c r="F849" s="73"/>
      <c r="G849" s="24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</row>
    <row r="850" spans="1:19" ht="15.75" customHeight="1">
      <c r="A850" s="24"/>
      <c r="B850" s="73"/>
      <c r="C850" s="73"/>
      <c r="D850" s="73"/>
      <c r="E850" s="73"/>
      <c r="F850" s="73"/>
      <c r="G850" s="24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</row>
    <row r="851" spans="1:19" ht="15.75" customHeight="1">
      <c r="A851" s="24"/>
      <c r="B851" s="73"/>
      <c r="C851" s="73"/>
      <c r="D851" s="73"/>
      <c r="E851" s="73"/>
      <c r="F851" s="73"/>
      <c r="G851" s="24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</row>
    <row r="852" spans="1:19" ht="15.75" customHeight="1">
      <c r="A852" s="24"/>
      <c r="B852" s="73"/>
      <c r="C852" s="73"/>
      <c r="D852" s="73"/>
      <c r="E852" s="73"/>
      <c r="F852" s="73"/>
      <c r="G852" s="24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</row>
    <row r="853" spans="1:19" ht="15.75" customHeight="1">
      <c r="A853" s="24"/>
      <c r="B853" s="73"/>
      <c r="C853" s="73"/>
      <c r="D853" s="73"/>
      <c r="E853" s="73"/>
      <c r="F853" s="73"/>
      <c r="G853" s="24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</row>
    <row r="854" spans="1:19" ht="15.75" customHeight="1">
      <c r="A854" s="24"/>
      <c r="B854" s="73"/>
      <c r="C854" s="73"/>
      <c r="D854" s="73"/>
      <c r="E854" s="73"/>
      <c r="F854" s="73"/>
      <c r="G854" s="24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</row>
    <row r="855" spans="1:19" ht="15.75" customHeight="1">
      <c r="A855" s="24"/>
      <c r="B855" s="73"/>
      <c r="C855" s="73"/>
      <c r="D855" s="73"/>
      <c r="E855" s="73"/>
      <c r="F855" s="73"/>
      <c r="G855" s="24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</row>
    <row r="856" spans="1:19" ht="15.75" customHeight="1">
      <c r="A856" s="24"/>
      <c r="B856" s="73"/>
      <c r="C856" s="73"/>
      <c r="D856" s="73"/>
      <c r="E856" s="73"/>
      <c r="F856" s="73"/>
      <c r="G856" s="24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</row>
    <row r="857" spans="1:19" ht="15.75" customHeight="1">
      <c r="A857" s="24"/>
      <c r="B857" s="73"/>
      <c r="C857" s="73"/>
      <c r="D857" s="73"/>
      <c r="E857" s="73"/>
      <c r="F857" s="73"/>
      <c r="G857" s="24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</row>
    <row r="858" spans="1:19" ht="15.75" customHeight="1">
      <c r="A858" s="24"/>
      <c r="B858" s="73"/>
      <c r="C858" s="73"/>
      <c r="D858" s="73"/>
      <c r="E858" s="73"/>
      <c r="F858" s="73"/>
      <c r="G858" s="24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</row>
    <row r="859" spans="1:19" ht="15.75" customHeight="1">
      <c r="A859" s="24"/>
      <c r="B859" s="73"/>
      <c r="C859" s="73"/>
      <c r="D859" s="73"/>
      <c r="E859" s="73"/>
      <c r="F859" s="73"/>
      <c r="G859" s="24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</row>
    <row r="860" spans="1:19" ht="15.75" customHeight="1">
      <c r="A860" s="24"/>
      <c r="B860" s="73"/>
      <c r="C860" s="73"/>
      <c r="D860" s="73"/>
      <c r="E860" s="73"/>
      <c r="F860" s="73"/>
      <c r="G860" s="24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</row>
    <row r="861" spans="1:19" ht="15.75" customHeight="1">
      <c r="A861" s="24"/>
      <c r="B861" s="73"/>
      <c r="C861" s="73"/>
      <c r="D861" s="73"/>
      <c r="E861" s="73"/>
      <c r="F861" s="73"/>
      <c r="G861" s="24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</row>
    <row r="862" spans="1:19" ht="15.75" customHeight="1">
      <c r="A862" s="24"/>
      <c r="B862" s="73"/>
      <c r="C862" s="73"/>
      <c r="D862" s="73"/>
      <c r="E862" s="73"/>
      <c r="F862" s="73"/>
      <c r="G862" s="24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</row>
    <row r="863" spans="1:19" ht="15.75" customHeight="1">
      <c r="A863" s="24"/>
      <c r="B863" s="73"/>
      <c r="C863" s="73"/>
      <c r="D863" s="73"/>
      <c r="E863" s="73"/>
      <c r="F863" s="73"/>
      <c r="G863" s="24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</row>
    <row r="864" spans="1:19" ht="15.75" customHeight="1">
      <c r="A864" s="24"/>
      <c r="B864" s="73"/>
      <c r="C864" s="73"/>
      <c r="D864" s="73"/>
      <c r="E864" s="73"/>
      <c r="F864" s="73"/>
      <c r="G864" s="24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</row>
    <row r="865" spans="1:19" ht="15.75" customHeight="1">
      <c r="A865" s="24"/>
      <c r="B865" s="73"/>
      <c r="C865" s="73"/>
      <c r="D865" s="73"/>
      <c r="E865" s="73"/>
      <c r="F865" s="73"/>
      <c r="G865" s="24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</row>
    <row r="866" spans="1:19" ht="15.75" customHeight="1">
      <c r="A866" s="24"/>
      <c r="B866" s="73"/>
      <c r="C866" s="73"/>
      <c r="D866" s="73"/>
      <c r="E866" s="73"/>
      <c r="F866" s="73"/>
      <c r="G866" s="24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</row>
    <row r="867" spans="1:19" ht="15.75" customHeight="1">
      <c r="A867" s="24"/>
      <c r="B867" s="73"/>
      <c r="C867" s="73"/>
      <c r="D867" s="73"/>
      <c r="E867" s="73"/>
      <c r="F867" s="73"/>
      <c r="G867" s="24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</row>
    <row r="868" spans="1:19" ht="15.75" customHeight="1">
      <c r="A868" s="24"/>
      <c r="B868" s="73"/>
      <c r="C868" s="73"/>
      <c r="D868" s="73"/>
      <c r="E868" s="73"/>
      <c r="F868" s="73"/>
      <c r="G868" s="24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</row>
    <row r="869" spans="1:19" ht="15.75" customHeight="1">
      <c r="A869" s="24"/>
      <c r="B869" s="73"/>
      <c r="C869" s="73"/>
      <c r="D869" s="73"/>
      <c r="E869" s="73"/>
      <c r="F869" s="73"/>
      <c r="G869" s="24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</row>
    <row r="870" spans="1:19" ht="15.75" customHeight="1">
      <c r="A870" s="24"/>
      <c r="B870" s="73"/>
      <c r="C870" s="73"/>
      <c r="D870" s="73"/>
      <c r="E870" s="73"/>
      <c r="F870" s="73"/>
      <c r="G870" s="24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</row>
    <row r="871" spans="1:19" ht="15.75" customHeight="1">
      <c r="A871" s="24"/>
      <c r="B871" s="73"/>
      <c r="C871" s="73"/>
      <c r="D871" s="73"/>
      <c r="E871" s="73"/>
      <c r="F871" s="73"/>
      <c r="G871" s="24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</row>
    <row r="872" spans="1:19" ht="15.75" customHeight="1">
      <c r="A872" s="24"/>
      <c r="B872" s="73"/>
      <c r="C872" s="73"/>
      <c r="D872" s="73"/>
      <c r="E872" s="73"/>
      <c r="F872" s="73"/>
      <c r="G872" s="24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</row>
    <row r="873" spans="1:19" ht="15.75" customHeight="1">
      <c r="A873" s="24"/>
      <c r="B873" s="73"/>
      <c r="C873" s="73"/>
      <c r="D873" s="73"/>
      <c r="E873" s="73"/>
      <c r="F873" s="73"/>
      <c r="G873" s="24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</row>
    <row r="874" spans="1:19" ht="15.75" customHeight="1">
      <c r="A874" s="24"/>
      <c r="B874" s="73"/>
      <c r="C874" s="73"/>
      <c r="D874" s="73"/>
      <c r="E874" s="73"/>
      <c r="F874" s="73"/>
      <c r="G874" s="24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</row>
    <row r="875" spans="1:19" ht="15.75" customHeight="1">
      <c r="A875" s="24"/>
      <c r="B875" s="73"/>
      <c r="C875" s="73"/>
      <c r="D875" s="73"/>
      <c r="E875" s="73"/>
      <c r="F875" s="73"/>
      <c r="G875" s="24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</row>
    <row r="876" spans="1:19" ht="15.75" customHeight="1">
      <c r="A876" s="24"/>
      <c r="B876" s="73"/>
      <c r="C876" s="73"/>
      <c r="D876" s="73"/>
      <c r="E876" s="73"/>
      <c r="F876" s="73"/>
      <c r="G876" s="24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</row>
    <row r="877" spans="1:19" ht="15.75" customHeight="1">
      <c r="A877" s="24"/>
      <c r="B877" s="73"/>
      <c r="C877" s="73"/>
      <c r="D877" s="73"/>
      <c r="E877" s="73"/>
      <c r="F877" s="73"/>
      <c r="G877" s="24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</row>
    <row r="878" spans="1:19" ht="15.75" customHeight="1">
      <c r="A878" s="24"/>
      <c r="B878" s="73"/>
      <c r="C878" s="73"/>
      <c r="D878" s="73"/>
      <c r="E878" s="73"/>
      <c r="F878" s="73"/>
      <c r="G878" s="24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</row>
    <row r="879" spans="1:19" ht="15.75" customHeight="1">
      <c r="A879" s="24"/>
      <c r="B879" s="73"/>
      <c r="C879" s="73"/>
      <c r="D879" s="73"/>
      <c r="E879" s="73"/>
      <c r="F879" s="73"/>
      <c r="G879" s="24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</row>
    <row r="880" spans="1:19" ht="15.75" customHeight="1">
      <c r="A880" s="24"/>
      <c r="B880" s="73"/>
      <c r="C880" s="73"/>
      <c r="D880" s="73"/>
      <c r="E880" s="73"/>
      <c r="F880" s="73"/>
      <c r="G880" s="24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</row>
    <row r="881" spans="1:19" ht="15.75" customHeight="1">
      <c r="A881" s="24"/>
      <c r="B881" s="73"/>
      <c r="C881" s="73"/>
      <c r="D881" s="73"/>
      <c r="E881" s="73"/>
      <c r="F881" s="73"/>
      <c r="G881" s="24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</row>
    <row r="882" spans="1:19" ht="15.75" customHeight="1">
      <c r="A882" s="24"/>
      <c r="B882" s="73"/>
      <c r="C882" s="73"/>
      <c r="D882" s="73"/>
      <c r="E882" s="73"/>
      <c r="F882" s="73"/>
      <c r="G882" s="24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</row>
    <row r="883" spans="1:19" ht="15.75" customHeight="1">
      <c r="A883" s="24"/>
      <c r="B883" s="73"/>
      <c r="C883" s="73"/>
      <c r="D883" s="73"/>
      <c r="E883" s="73"/>
      <c r="F883" s="73"/>
      <c r="G883" s="24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</row>
    <row r="884" spans="1:19" ht="15.75" customHeight="1">
      <c r="A884" s="24"/>
      <c r="B884" s="73"/>
      <c r="C884" s="73"/>
      <c r="D884" s="73"/>
      <c r="E884" s="73"/>
      <c r="F884" s="73"/>
      <c r="G884" s="24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</row>
    <row r="885" spans="1:19" ht="15.75" customHeight="1">
      <c r="A885" s="24"/>
      <c r="B885" s="73"/>
      <c r="C885" s="73"/>
      <c r="D885" s="73"/>
      <c r="E885" s="73"/>
      <c r="F885" s="73"/>
      <c r="G885" s="24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</row>
    <row r="886" spans="1:19" ht="15.75" customHeight="1">
      <c r="A886" s="24"/>
      <c r="B886" s="73"/>
      <c r="C886" s="73"/>
      <c r="D886" s="73"/>
      <c r="E886" s="73"/>
      <c r="F886" s="73"/>
      <c r="G886" s="24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</row>
    <row r="887" spans="1:19" ht="15.75" customHeight="1">
      <c r="A887" s="24"/>
      <c r="B887" s="73"/>
      <c r="C887" s="73"/>
      <c r="D887" s="73"/>
      <c r="E887" s="73"/>
      <c r="F887" s="73"/>
      <c r="G887" s="24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</row>
    <row r="888" spans="1:19" ht="15.75" customHeight="1">
      <c r="A888" s="24"/>
      <c r="B888" s="73"/>
      <c r="C888" s="73"/>
      <c r="D888" s="73"/>
      <c r="E888" s="73"/>
      <c r="F888" s="73"/>
      <c r="G888" s="24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</row>
    <row r="889" spans="1:19" ht="15.75" customHeight="1">
      <c r="A889" s="24"/>
      <c r="B889" s="73"/>
      <c r="C889" s="73"/>
      <c r="D889" s="73"/>
      <c r="E889" s="73"/>
      <c r="F889" s="73"/>
      <c r="G889" s="24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</row>
    <row r="890" spans="1:19" ht="15.75" customHeight="1">
      <c r="A890" s="24"/>
      <c r="B890" s="73"/>
      <c r="C890" s="73"/>
      <c r="D890" s="73"/>
      <c r="E890" s="73"/>
      <c r="F890" s="73"/>
      <c r="G890" s="24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</row>
    <row r="891" spans="1:19" ht="15.75" customHeight="1">
      <c r="A891" s="24"/>
      <c r="B891" s="73"/>
      <c r="C891" s="73"/>
      <c r="D891" s="73"/>
      <c r="E891" s="73"/>
      <c r="F891" s="73"/>
      <c r="G891" s="24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</row>
    <row r="892" spans="1:19" ht="15.75" customHeight="1">
      <c r="A892" s="24"/>
      <c r="B892" s="73"/>
      <c r="C892" s="73"/>
      <c r="D892" s="73"/>
      <c r="E892" s="73"/>
      <c r="F892" s="73"/>
      <c r="G892" s="24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</row>
    <row r="893" spans="1:19" ht="15.75" customHeight="1">
      <c r="A893" s="24"/>
      <c r="B893" s="73"/>
      <c r="C893" s="73"/>
      <c r="D893" s="73"/>
      <c r="E893" s="73"/>
      <c r="F893" s="73"/>
      <c r="G893" s="24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</row>
    <row r="894" spans="1:19" ht="15.75" customHeight="1">
      <c r="A894" s="24"/>
      <c r="B894" s="73"/>
      <c r="C894" s="73"/>
      <c r="D894" s="73"/>
      <c r="E894" s="73"/>
      <c r="F894" s="73"/>
      <c r="G894" s="24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</row>
    <row r="895" spans="1:19" ht="15.75" customHeight="1">
      <c r="A895" s="24"/>
      <c r="B895" s="73"/>
      <c r="C895" s="73"/>
      <c r="D895" s="73"/>
      <c r="E895" s="73"/>
      <c r="F895" s="73"/>
      <c r="G895" s="24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</row>
    <row r="896" spans="1:19" ht="15.75" customHeight="1">
      <c r="A896" s="24"/>
      <c r="B896" s="73"/>
      <c r="C896" s="73"/>
      <c r="D896" s="73"/>
      <c r="E896" s="73"/>
      <c r="F896" s="73"/>
      <c r="G896" s="24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</row>
    <row r="897" spans="1:19" ht="15.75" customHeight="1">
      <c r="A897" s="24"/>
      <c r="B897" s="73"/>
      <c r="C897" s="73"/>
      <c r="D897" s="73"/>
      <c r="E897" s="73"/>
      <c r="F897" s="73"/>
      <c r="G897" s="24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</row>
    <row r="898" spans="1:19" ht="15.75" customHeight="1">
      <c r="A898" s="24"/>
      <c r="B898" s="73"/>
      <c r="C898" s="73"/>
      <c r="D898" s="73"/>
      <c r="E898" s="73"/>
      <c r="F898" s="73"/>
      <c r="G898" s="24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</row>
    <row r="899" spans="1:19" ht="15.75" customHeight="1">
      <c r="A899" s="24"/>
      <c r="B899" s="73"/>
      <c r="C899" s="73"/>
      <c r="D899" s="73"/>
      <c r="E899" s="73"/>
      <c r="F899" s="73"/>
      <c r="G899" s="24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</row>
    <row r="900" spans="1:19" ht="15.75" customHeight="1">
      <c r="A900" s="24"/>
      <c r="B900" s="73"/>
      <c r="C900" s="73"/>
      <c r="D900" s="73"/>
      <c r="E900" s="73"/>
      <c r="F900" s="73"/>
      <c r="G900" s="24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</row>
    <row r="901" spans="1:19" ht="15.75" customHeight="1">
      <c r="A901" s="24"/>
      <c r="B901" s="73"/>
      <c r="C901" s="73"/>
      <c r="D901" s="73"/>
      <c r="E901" s="73"/>
      <c r="F901" s="73"/>
      <c r="G901" s="24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</row>
    <row r="902" spans="1:19" ht="15.75" customHeight="1">
      <c r="A902" s="24"/>
      <c r="B902" s="73"/>
      <c r="C902" s="73"/>
      <c r="D902" s="73"/>
      <c r="E902" s="73"/>
      <c r="F902" s="73"/>
      <c r="G902" s="24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</row>
    <row r="903" spans="1:19" ht="15.75" customHeight="1">
      <c r="A903" s="24"/>
      <c r="B903" s="73"/>
      <c r="C903" s="73"/>
      <c r="D903" s="73"/>
      <c r="E903" s="73"/>
      <c r="F903" s="73"/>
      <c r="G903" s="24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</row>
    <row r="904" spans="1:19" ht="15.75" customHeight="1">
      <c r="A904" s="24"/>
      <c r="B904" s="73"/>
      <c r="C904" s="73"/>
      <c r="D904" s="73"/>
      <c r="E904" s="73"/>
      <c r="F904" s="73"/>
      <c r="G904" s="24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</row>
    <row r="905" spans="1:19" ht="15.75" customHeight="1">
      <c r="A905" s="24"/>
      <c r="B905" s="73"/>
      <c r="C905" s="73"/>
      <c r="D905" s="73"/>
      <c r="E905" s="73"/>
      <c r="F905" s="73"/>
      <c r="G905" s="24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</row>
    <row r="906" spans="1:19" ht="15.75" customHeight="1">
      <c r="A906" s="24"/>
      <c r="B906" s="73"/>
      <c r="C906" s="73"/>
      <c r="D906" s="73"/>
      <c r="E906" s="73"/>
      <c r="F906" s="73"/>
      <c r="G906" s="24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</row>
    <row r="907" spans="1:19" ht="15.75" customHeight="1">
      <c r="A907" s="24"/>
      <c r="B907" s="73"/>
      <c r="C907" s="73"/>
      <c r="D907" s="73"/>
      <c r="E907" s="73"/>
      <c r="F907" s="73"/>
      <c r="G907" s="24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</row>
    <row r="908" spans="1:19" ht="15.75" customHeight="1">
      <c r="A908" s="24"/>
      <c r="B908" s="73"/>
      <c r="C908" s="73"/>
      <c r="D908" s="73"/>
      <c r="E908" s="73"/>
      <c r="F908" s="73"/>
      <c r="G908" s="24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</row>
    <row r="909" spans="1:19" ht="15.75" customHeight="1">
      <c r="A909" s="24"/>
      <c r="B909" s="73"/>
      <c r="C909" s="73"/>
      <c r="D909" s="73"/>
      <c r="E909" s="73"/>
      <c r="F909" s="73"/>
      <c r="G909" s="24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</row>
    <row r="910" spans="1:19" ht="15.75" customHeight="1">
      <c r="A910" s="24"/>
      <c r="B910" s="73"/>
      <c r="C910" s="73"/>
      <c r="D910" s="73"/>
      <c r="E910" s="73"/>
      <c r="F910" s="73"/>
      <c r="G910" s="24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</row>
    <row r="911" spans="1:19" ht="15.75" customHeight="1">
      <c r="A911" s="24"/>
      <c r="B911" s="73"/>
      <c r="C911" s="73"/>
      <c r="D911" s="73"/>
      <c r="E911" s="73"/>
      <c r="F911" s="73"/>
      <c r="G911" s="24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</row>
    <row r="912" spans="1:19" ht="15.75" customHeight="1">
      <c r="A912" s="24"/>
      <c r="B912" s="73"/>
      <c r="C912" s="73"/>
      <c r="D912" s="73"/>
      <c r="E912" s="73"/>
      <c r="F912" s="73"/>
      <c r="G912" s="24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</row>
    <row r="913" spans="1:19" ht="15.75" customHeight="1">
      <c r="A913" s="24"/>
      <c r="B913" s="73"/>
      <c r="C913" s="73"/>
      <c r="D913" s="73"/>
      <c r="E913" s="73"/>
      <c r="F913" s="73"/>
      <c r="G913" s="24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</row>
    <row r="914" spans="1:19" ht="15.75" customHeight="1">
      <c r="A914" s="24"/>
      <c r="B914" s="73"/>
      <c r="C914" s="73"/>
      <c r="D914" s="73"/>
      <c r="E914" s="73"/>
      <c r="F914" s="73"/>
      <c r="G914" s="24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</row>
    <row r="915" spans="1:19" ht="15.75" customHeight="1">
      <c r="A915" s="24"/>
      <c r="B915" s="73"/>
      <c r="C915" s="73"/>
      <c r="D915" s="73"/>
      <c r="E915" s="73"/>
      <c r="F915" s="73"/>
      <c r="G915" s="24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</row>
    <row r="916" spans="1:19" ht="15.75" customHeight="1">
      <c r="A916" s="24"/>
      <c r="B916" s="73"/>
      <c r="C916" s="73"/>
      <c r="D916" s="73"/>
      <c r="E916" s="73"/>
      <c r="F916" s="73"/>
      <c r="G916" s="24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</row>
    <row r="917" spans="1:19" ht="15.75" customHeight="1">
      <c r="A917" s="24"/>
      <c r="B917" s="73"/>
      <c r="C917" s="73"/>
      <c r="D917" s="73"/>
      <c r="E917" s="73"/>
      <c r="F917" s="73"/>
      <c r="G917" s="24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</row>
    <row r="918" spans="1:19" ht="15.75" customHeight="1">
      <c r="A918" s="24"/>
      <c r="B918" s="73"/>
      <c r="C918" s="73"/>
      <c r="D918" s="73"/>
      <c r="E918" s="73"/>
      <c r="F918" s="73"/>
      <c r="G918" s="24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</row>
    <row r="919" spans="1:19" ht="15.75" customHeight="1">
      <c r="A919" s="24"/>
      <c r="B919" s="73"/>
      <c r="C919" s="73"/>
      <c r="D919" s="73"/>
      <c r="E919" s="73"/>
      <c r="F919" s="73"/>
      <c r="G919" s="24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</row>
    <row r="920" spans="1:19" ht="15.75" customHeight="1">
      <c r="A920" s="24"/>
      <c r="B920" s="73"/>
      <c r="C920" s="73"/>
      <c r="D920" s="73"/>
      <c r="E920" s="73"/>
      <c r="F920" s="73"/>
      <c r="G920" s="24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</row>
    <row r="921" spans="1:19" ht="15.75" customHeight="1">
      <c r="A921" s="24"/>
      <c r="B921" s="73"/>
      <c r="C921" s="73"/>
      <c r="D921" s="73"/>
      <c r="E921" s="73"/>
      <c r="F921" s="73"/>
      <c r="G921" s="24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</row>
    <row r="922" spans="1:19" ht="15.75" customHeight="1">
      <c r="A922" s="24"/>
      <c r="B922" s="73"/>
      <c r="C922" s="73"/>
      <c r="D922" s="73"/>
      <c r="E922" s="73"/>
      <c r="F922" s="73"/>
      <c r="G922" s="24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</row>
    <row r="923" spans="1:19" ht="15.75" customHeight="1">
      <c r="A923" s="24"/>
      <c r="B923" s="73"/>
      <c r="C923" s="73"/>
      <c r="D923" s="73"/>
      <c r="E923" s="73"/>
      <c r="F923" s="73"/>
      <c r="G923" s="24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</row>
    <row r="924" spans="1:19" ht="15.75" customHeight="1">
      <c r="A924" s="24"/>
      <c r="B924" s="73"/>
      <c r="C924" s="73"/>
      <c r="D924" s="73"/>
      <c r="E924" s="73"/>
      <c r="F924" s="73"/>
      <c r="G924" s="24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</row>
    <row r="925" spans="1:19" ht="15.75" customHeight="1">
      <c r="A925" s="24"/>
      <c r="B925" s="73"/>
      <c r="C925" s="73"/>
      <c r="D925" s="73"/>
      <c r="E925" s="73"/>
      <c r="F925" s="73"/>
      <c r="G925" s="24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</row>
    <row r="926" spans="1:19" ht="15.75" customHeight="1">
      <c r="A926" s="24"/>
      <c r="B926" s="73"/>
      <c r="C926" s="73"/>
      <c r="D926" s="73"/>
      <c r="E926" s="73"/>
      <c r="F926" s="73"/>
      <c r="G926" s="24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</row>
    <row r="927" spans="1:19" ht="15.75" customHeight="1">
      <c r="A927" s="24"/>
      <c r="B927" s="73"/>
      <c r="C927" s="73"/>
      <c r="D927" s="73"/>
      <c r="E927" s="73"/>
      <c r="F927" s="73"/>
      <c r="G927" s="24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</row>
    <row r="928" spans="1:19" ht="15.75" customHeight="1">
      <c r="A928" s="24"/>
      <c r="B928" s="73"/>
      <c r="C928" s="73"/>
      <c r="D928" s="73"/>
      <c r="E928" s="73"/>
      <c r="F928" s="73"/>
      <c r="G928" s="24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</row>
    <row r="929" spans="1:19" ht="15.75" customHeight="1">
      <c r="A929" s="24"/>
      <c r="B929" s="73"/>
      <c r="C929" s="73"/>
      <c r="D929" s="73"/>
      <c r="E929" s="73"/>
      <c r="F929" s="73"/>
      <c r="G929" s="24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</row>
    <row r="930" spans="1:19" ht="15.75" customHeight="1">
      <c r="A930" s="24"/>
      <c r="B930" s="73"/>
      <c r="C930" s="73"/>
      <c r="D930" s="73"/>
      <c r="E930" s="73"/>
      <c r="F930" s="73"/>
      <c r="G930" s="24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</row>
    <row r="931" spans="1:19" ht="15.75" customHeight="1">
      <c r="A931" s="24"/>
      <c r="B931" s="73"/>
      <c r="C931" s="73"/>
      <c r="D931" s="73"/>
      <c r="E931" s="73"/>
      <c r="F931" s="73"/>
      <c r="G931" s="24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</row>
    <row r="932" spans="1:19" ht="15.75" customHeight="1">
      <c r="A932" s="24"/>
      <c r="B932" s="73"/>
      <c r="C932" s="73"/>
      <c r="D932" s="73"/>
      <c r="E932" s="73"/>
      <c r="F932" s="73"/>
      <c r="G932" s="24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</row>
    <row r="933" spans="1:19" ht="15.75" customHeight="1">
      <c r="A933" s="24"/>
      <c r="B933" s="73"/>
      <c r="C933" s="73"/>
      <c r="D933" s="73"/>
      <c r="E933" s="73"/>
      <c r="F933" s="73"/>
      <c r="G933" s="24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</row>
    <row r="934" spans="1:19" ht="15.75" customHeight="1">
      <c r="A934" s="24"/>
      <c r="B934" s="73"/>
      <c r="C934" s="73"/>
      <c r="D934" s="73"/>
      <c r="E934" s="73"/>
      <c r="F934" s="73"/>
      <c r="G934" s="24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</row>
    <row r="935" spans="1:19" ht="15.75" customHeight="1">
      <c r="A935" s="24"/>
      <c r="B935" s="73"/>
      <c r="C935" s="73"/>
      <c r="D935" s="73"/>
      <c r="E935" s="73"/>
      <c r="F935" s="73"/>
      <c r="G935" s="24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</row>
    <row r="936" spans="1:19" ht="15.75" customHeight="1">
      <c r="A936" s="24"/>
      <c r="B936" s="73"/>
      <c r="C936" s="73"/>
      <c r="D936" s="73"/>
      <c r="E936" s="73"/>
      <c r="F936" s="73"/>
      <c r="G936" s="24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</row>
    <row r="937" spans="1:19" ht="15.75" customHeight="1">
      <c r="A937" s="24"/>
      <c r="B937" s="73"/>
      <c r="C937" s="73"/>
      <c r="D937" s="73"/>
      <c r="E937" s="73"/>
      <c r="F937" s="73"/>
      <c r="G937" s="24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</row>
    <row r="938" spans="1:19" ht="15.75" customHeight="1">
      <c r="A938" s="24"/>
      <c r="B938" s="73"/>
      <c r="C938" s="73"/>
      <c r="D938" s="73"/>
      <c r="E938" s="73"/>
      <c r="F938" s="73"/>
      <c r="G938" s="24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</row>
    <row r="939" spans="1:19" ht="15.75" customHeight="1">
      <c r="A939" s="24"/>
      <c r="B939" s="73"/>
      <c r="C939" s="73"/>
      <c r="D939" s="73"/>
      <c r="E939" s="73"/>
      <c r="F939" s="73"/>
      <c r="G939" s="24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</row>
    <row r="940" spans="1:19" ht="15.75" customHeight="1">
      <c r="A940" s="24"/>
      <c r="B940" s="73"/>
      <c r="C940" s="73"/>
      <c r="D940" s="73"/>
      <c r="E940" s="73"/>
      <c r="F940" s="73"/>
      <c r="G940" s="24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</row>
    <row r="941" spans="1:19" ht="15.75" customHeight="1">
      <c r="A941" s="24"/>
      <c r="B941" s="73"/>
      <c r="C941" s="73"/>
      <c r="D941" s="73"/>
      <c r="E941" s="73"/>
      <c r="F941" s="73"/>
      <c r="G941" s="24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</row>
    <row r="942" spans="1:19" ht="15.75" customHeight="1">
      <c r="A942" s="24"/>
      <c r="B942" s="73"/>
      <c r="C942" s="73"/>
      <c r="D942" s="73"/>
      <c r="E942" s="73"/>
      <c r="F942" s="73"/>
      <c r="G942" s="24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</row>
    <row r="943" spans="1:19" ht="15.75" customHeight="1">
      <c r="A943" s="24"/>
      <c r="B943" s="73"/>
      <c r="C943" s="73"/>
      <c r="D943" s="73"/>
      <c r="E943" s="73"/>
      <c r="F943" s="73"/>
      <c r="G943" s="24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</row>
    <row r="944" spans="1:19" ht="15.75" customHeight="1">
      <c r="A944" s="24"/>
      <c r="B944" s="73"/>
      <c r="C944" s="73"/>
      <c r="D944" s="73"/>
      <c r="E944" s="73"/>
      <c r="F944" s="73"/>
      <c r="G944" s="24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</row>
    <row r="945" spans="1:19" ht="15.75" customHeight="1">
      <c r="A945" s="24"/>
      <c r="B945" s="73"/>
      <c r="C945" s="73"/>
      <c r="D945" s="73"/>
      <c r="E945" s="73"/>
      <c r="F945" s="73"/>
      <c r="G945" s="24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</row>
    <row r="946" spans="1:19" ht="15.75" customHeight="1">
      <c r="A946" s="24"/>
      <c r="B946" s="73"/>
      <c r="C946" s="73"/>
      <c r="D946" s="73"/>
      <c r="E946" s="73"/>
      <c r="F946" s="73"/>
      <c r="G946" s="24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</row>
    <row r="947" spans="1:19" ht="15.75" customHeight="1">
      <c r="A947" s="24"/>
      <c r="B947" s="73"/>
      <c r="C947" s="73"/>
      <c r="D947" s="73"/>
      <c r="E947" s="73"/>
      <c r="F947" s="73"/>
      <c r="G947" s="24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</row>
    <row r="948" spans="1:19" ht="15.75" customHeight="1">
      <c r="A948" s="24"/>
      <c r="B948" s="73"/>
      <c r="C948" s="73"/>
      <c r="D948" s="73"/>
      <c r="E948" s="73"/>
      <c r="F948" s="73"/>
      <c r="G948" s="24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</row>
    <row r="949" spans="1:19" ht="15.75" customHeight="1">
      <c r="A949" s="24"/>
      <c r="B949" s="73"/>
      <c r="C949" s="73"/>
      <c r="D949" s="73"/>
      <c r="E949" s="73"/>
      <c r="F949" s="73"/>
      <c r="G949" s="24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</row>
    <row r="950" spans="1:19" ht="15.75" customHeight="1">
      <c r="A950" s="24"/>
      <c r="B950" s="73"/>
      <c r="C950" s="73"/>
      <c r="D950" s="73"/>
      <c r="E950" s="73"/>
      <c r="F950" s="73"/>
      <c r="G950" s="24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</row>
    <row r="951" spans="1:19" ht="15.75" customHeight="1">
      <c r="A951" s="24"/>
      <c r="B951" s="73"/>
      <c r="C951" s="73"/>
      <c r="D951" s="73"/>
      <c r="E951" s="73"/>
      <c r="F951" s="73"/>
      <c r="G951" s="24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</row>
    <row r="952" spans="1:19" ht="15.75" customHeight="1">
      <c r="A952" s="24"/>
      <c r="B952" s="73"/>
      <c r="C952" s="73"/>
      <c r="D952" s="73"/>
      <c r="E952" s="73"/>
      <c r="F952" s="73"/>
      <c r="G952" s="24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</row>
    <row r="953" spans="1:19" ht="15.75" customHeight="1">
      <c r="A953" s="24"/>
      <c r="B953" s="73"/>
      <c r="C953" s="73"/>
      <c r="D953" s="73"/>
      <c r="E953" s="73"/>
      <c r="F953" s="73"/>
      <c r="G953" s="24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</row>
    <row r="954" spans="1:19" ht="15.75" customHeight="1">
      <c r="A954" s="24"/>
      <c r="B954" s="73"/>
      <c r="C954" s="73"/>
      <c r="D954" s="73"/>
      <c r="E954" s="73"/>
      <c r="F954" s="73"/>
      <c r="G954" s="24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</row>
    <row r="955" spans="1:19" ht="15.75" customHeight="1">
      <c r="A955" s="24"/>
      <c r="B955" s="73"/>
      <c r="C955" s="73"/>
      <c r="D955" s="73"/>
      <c r="E955" s="73"/>
      <c r="F955" s="73"/>
      <c r="G955" s="24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</row>
    <row r="956" spans="1:19" ht="15.75" customHeight="1">
      <c r="A956" s="24"/>
      <c r="B956" s="73"/>
      <c r="C956" s="73"/>
      <c r="D956" s="73"/>
      <c r="E956" s="73"/>
      <c r="F956" s="73"/>
      <c r="G956" s="24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</row>
    <row r="957" spans="1:19" ht="15.75" customHeight="1">
      <c r="A957" s="24"/>
      <c r="B957" s="73"/>
      <c r="C957" s="73"/>
      <c r="D957" s="73"/>
      <c r="E957" s="73"/>
      <c r="F957" s="73"/>
      <c r="G957" s="24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</row>
    <row r="958" spans="1:19" ht="15.75" customHeight="1">
      <c r="A958" s="24"/>
      <c r="B958" s="73"/>
      <c r="C958" s="73"/>
      <c r="D958" s="73"/>
      <c r="E958" s="73"/>
      <c r="F958" s="73"/>
      <c r="G958" s="24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</row>
    <row r="959" spans="1:19" ht="15.75" customHeight="1">
      <c r="A959" s="24"/>
      <c r="B959" s="73"/>
      <c r="C959" s="73"/>
      <c r="D959" s="73"/>
      <c r="E959" s="73"/>
      <c r="F959" s="73"/>
      <c r="G959" s="24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</row>
    <row r="960" spans="1:19" ht="15.75" customHeight="1">
      <c r="A960" s="24"/>
      <c r="B960" s="73"/>
      <c r="C960" s="73"/>
      <c r="D960" s="73"/>
      <c r="E960" s="73"/>
      <c r="F960" s="73"/>
      <c r="G960" s="24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</row>
    <row r="961" spans="1:19" ht="15.75" customHeight="1">
      <c r="A961" s="24"/>
      <c r="B961" s="73"/>
      <c r="C961" s="73"/>
      <c r="D961" s="73"/>
      <c r="E961" s="73"/>
      <c r="F961" s="73"/>
      <c r="G961" s="24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</row>
    <row r="962" spans="1:19" ht="15.75" customHeight="1">
      <c r="A962" s="24"/>
      <c r="B962" s="73"/>
      <c r="C962" s="73"/>
      <c r="D962" s="73"/>
      <c r="E962" s="73"/>
      <c r="F962" s="73"/>
      <c r="G962" s="24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</row>
    <row r="963" spans="1:19" ht="15.75" customHeight="1">
      <c r="A963" s="24"/>
      <c r="B963" s="73"/>
      <c r="C963" s="73"/>
      <c r="D963" s="73"/>
      <c r="E963" s="73"/>
      <c r="F963" s="73"/>
      <c r="G963" s="24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</row>
    <row r="964" spans="1:19" ht="15.75" customHeight="1">
      <c r="A964" s="24"/>
      <c r="B964" s="73"/>
      <c r="C964" s="73"/>
      <c r="D964" s="73"/>
      <c r="E964" s="73"/>
      <c r="F964" s="73"/>
      <c r="G964" s="24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</row>
    <row r="965" spans="1:19" ht="15.75" customHeight="1">
      <c r="A965" s="24"/>
      <c r="B965" s="73"/>
      <c r="C965" s="73"/>
      <c r="D965" s="73"/>
      <c r="E965" s="73"/>
      <c r="F965" s="73"/>
      <c r="G965" s="24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</row>
    <row r="966" spans="1:19" ht="15.75" customHeight="1">
      <c r="A966" s="24"/>
      <c r="B966" s="73"/>
      <c r="C966" s="73"/>
      <c r="D966" s="73"/>
      <c r="E966" s="73"/>
      <c r="F966" s="73"/>
      <c r="G966" s="24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</row>
    <row r="967" spans="1:19" ht="15.75" customHeight="1">
      <c r="A967" s="24"/>
      <c r="B967" s="73"/>
      <c r="C967" s="73"/>
      <c r="D967" s="73"/>
      <c r="E967" s="73"/>
      <c r="F967" s="73"/>
      <c r="G967" s="24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</row>
    <row r="968" spans="1:19" ht="15.75" customHeight="1">
      <c r="A968" s="24"/>
      <c r="B968" s="73"/>
      <c r="C968" s="73"/>
      <c r="D968" s="73"/>
      <c r="E968" s="73"/>
      <c r="F968" s="73"/>
      <c r="G968" s="24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</row>
    <row r="969" spans="1:19" ht="15.75" customHeight="1">
      <c r="A969" s="24"/>
      <c r="B969" s="73"/>
      <c r="C969" s="73"/>
      <c r="D969" s="73"/>
      <c r="E969" s="73"/>
      <c r="F969" s="73"/>
      <c r="G969" s="24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</row>
    <row r="970" spans="1:19" ht="15.75" customHeight="1">
      <c r="A970" s="24"/>
      <c r="B970" s="73"/>
      <c r="C970" s="73"/>
      <c r="D970" s="73"/>
      <c r="E970" s="73"/>
      <c r="F970" s="73"/>
      <c r="G970" s="24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</row>
    <row r="971" spans="1:19" ht="15.75" customHeight="1">
      <c r="A971" s="24"/>
      <c r="B971" s="73"/>
      <c r="C971" s="73"/>
      <c r="D971" s="73"/>
      <c r="E971" s="73"/>
      <c r="F971" s="73"/>
      <c r="G971" s="24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</row>
    <row r="972" spans="1:19" ht="15.75" customHeight="1">
      <c r="A972" s="24"/>
      <c r="B972" s="73"/>
      <c r="C972" s="73"/>
      <c r="D972" s="73"/>
      <c r="E972" s="73"/>
      <c r="F972" s="73"/>
      <c r="G972" s="24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</row>
    <row r="973" spans="1:19" ht="15.75" customHeight="1">
      <c r="A973" s="24"/>
      <c r="B973" s="73"/>
      <c r="C973" s="73"/>
      <c r="D973" s="73"/>
      <c r="E973" s="73"/>
      <c r="F973" s="73"/>
      <c r="G973" s="24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</row>
    <row r="974" spans="1:19" ht="15.75" customHeight="1">
      <c r="A974" s="24"/>
      <c r="B974" s="73"/>
      <c r="C974" s="73"/>
      <c r="D974" s="73"/>
      <c r="E974" s="73"/>
      <c r="F974" s="73"/>
      <c r="G974" s="24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</row>
    <row r="975" spans="1:19" ht="15.75" customHeight="1">
      <c r="A975" s="24"/>
      <c r="B975" s="73"/>
      <c r="C975" s="73"/>
      <c r="D975" s="73"/>
      <c r="E975" s="73"/>
      <c r="F975" s="73"/>
      <c r="G975" s="24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</row>
    <row r="976" spans="1:19" ht="15.75" customHeight="1">
      <c r="A976" s="24"/>
      <c r="B976" s="73"/>
      <c r="C976" s="73"/>
      <c r="D976" s="73"/>
      <c r="E976" s="73"/>
      <c r="F976" s="73"/>
      <c r="G976" s="24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</row>
    <row r="977" spans="1:19" ht="15.75" customHeight="1">
      <c r="A977" s="24"/>
      <c r="B977" s="73"/>
      <c r="C977" s="73"/>
      <c r="D977" s="73"/>
      <c r="E977" s="73"/>
      <c r="F977" s="73"/>
      <c r="G977" s="24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</row>
    <row r="978" spans="1:19" ht="15.75" customHeight="1">
      <c r="A978" s="24"/>
      <c r="B978" s="73"/>
      <c r="C978" s="73"/>
      <c r="D978" s="73"/>
      <c r="E978" s="73"/>
      <c r="F978" s="73"/>
      <c r="G978" s="24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</row>
    <row r="979" spans="1:19" ht="15.75" customHeight="1">
      <c r="A979" s="24"/>
      <c r="B979" s="73"/>
      <c r="C979" s="73"/>
      <c r="D979" s="73"/>
      <c r="E979" s="73"/>
      <c r="F979" s="73"/>
      <c r="G979" s="24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</row>
    <row r="980" spans="1:19" ht="15.75" customHeight="1">
      <c r="A980" s="24"/>
      <c r="B980" s="73"/>
      <c r="C980" s="73"/>
      <c r="D980" s="73"/>
      <c r="E980" s="73"/>
      <c r="F980" s="73"/>
      <c r="G980" s="24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</row>
    <row r="981" spans="1:19" ht="15.75" customHeight="1">
      <c r="A981" s="24"/>
      <c r="B981" s="73"/>
      <c r="C981" s="73"/>
      <c r="D981" s="73"/>
      <c r="E981" s="73"/>
      <c r="F981" s="73"/>
      <c r="G981" s="24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</row>
    <row r="982" spans="1:19" ht="15.75" customHeight="1">
      <c r="A982" s="24"/>
      <c r="B982" s="73"/>
      <c r="C982" s="73"/>
      <c r="D982" s="73"/>
      <c r="E982" s="73"/>
      <c r="F982" s="73"/>
      <c r="G982" s="24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</row>
  </sheetData>
  <mergeCells count="32">
    <mergeCell ref="P31:Q32"/>
    <mergeCell ref="A28:A30"/>
    <mergeCell ref="A39:A45"/>
    <mergeCell ref="B39:B45"/>
    <mergeCell ref="C3:F3"/>
    <mergeCell ref="B31:B36"/>
    <mergeCell ref="A15:A27"/>
    <mergeCell ref="B15:B27"/>
    <mergeCell ref="A31:A36"/>
    <mergeCell ref="C10:C11"/>
    <mergeCell ref="C4:F4"/>
    <mergeCell ref="B28:B30"/>
    <mergeCell ref="C32:C33"/>
    <mergeCell ref="B10:B14"/>
    <mergeCell ref="A4:A6"/>
    <mergeCell ref="A10:A14"/>
    <mergeCell ref="D10:G10"/>
    <mergeCell ref="D38:G38"/>
    <mergeCell ref="C15:G27"/>
    <mergeCell ref="H32:I32"/>
    <mergeCell ref="J32:K32"/>
    <mergeCell ref="D32:E32"/>
    <mergeCell ref="F32:G32"/>
    <mergeCell ref="D28:F28"/>
    <mergeCell ref="D29:F29"/>
    <mergeCell ref="D30:F30"/>
    <mergeCell ref="C31:O31"/>
    <mergeCell ref="L32:M32"/>
    <mergeCell ref="N32:O32"/>
    <mergeCell ref="H29:K29"/>
    <mergeCell ref="H30:K30"/>
    <mergeCell ref="H28:K28"/>
  </mergeCells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955"/>
  <sheetViews>
    <sheetView workbookViewId="0">
      <selection activeCell="D20" sqref="D20"/>
    </sheetView>
  </sheetViews>
  <sheetFormatPr defaultColWidth="14.42578125" defaultRowHeight="15" customHeight="1"/>
  <cols>
    <col min="1" max="1" width="8.7109375" customWidth="1"/>
    <col min="2" max="2" width="28.85546875" customWidth="1"/>
    <col min="3" max="3" width="3.85546875" style="202" customWidth="1"/>
    <col min="4" max="4" width="26.42578125" customWidth="1"/>
    <col min="5" max="5" width="3.42578125" hidden="1" customWidth="1"/>
    <col min="6" max="6" width="5.85546875" hidden="1" customWidth="1"/>
    <col min="7" max="7" width="15.7109375" customWidth="1"/>
    <col min="8" max="8" width="4.7109375" customWidth="1"/>
    <col min="9" max="9" width="10.85546875" customWidth="1"/>
    <col min="10" max="10" width="1.42578125" customWidth="1"/>
    <col min="11" max="11" width="16.42578125" customWidth="1"/>
    <col min="12" max="16" width="8.7109375" customWidth="1"/>
    <col min="17" max="17" width="10.140625" customWidth="1"/>
    <col min="18" max="25" width="8.7109375" customWidth="1"/>
  </cols>
  <sheetData>
    <row r="1" spans="1:25" s="346" customFormat="1" ht="33.75" customHeight="1">
      <c r="A1" s="490" t="s">
        <v>116</v>
      </c>
      <c r="B1" s="491"/>
      <c r="C1" s="492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293"/>
      <c r="S1" s="293"/>
      <c r="T1" s="293"/>
      <c r="U1" s="293"/>
      <c r="V1" s="293"/>
      <c r="W1" s="293"/>
      <c r="X1" s="293"/>
      <c r="Y1" s="293"/>
    </row>
    <row r="2" spans="1:25" s="232" customFormat="1" ht="40.5" customHeight="1">
      <c r="A2" s="493" t="s">
        <v>117</v>
      </c>
      <c r="B2" s="494"/>
      <c r="C2" s="495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6"/>
      <c r="S2" s="496"/>
      <c r="T2" s="496"/>
      <c r="U2" s="496"/>
      <c r="V2" s="496"/>
      <c r="W2" s="496"/>
      <c r="X2" s="496"/>
      <c r="Y2" s="496"/>
    </row>
    <row r="3" spans="1:25" s="223" customFormat="1" ht="27.75" customHeight="1">
      <c r="A3" s="221" t="s">
        <v>4</v>
      </c>
      <c r="B3" s="221" t="s">
        <v>9</v>
      </c>
      <c r="C3" s="663" t="s">
        <v>97</v>
      </c>
      <c r="D3" s="833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222"/>
      <c r="S3" s="222"/>
      <c r="T3" s="222"/>
      <c r="U3" s="222"/>
      <c r="V3" s="222"/>
      <c r="W3" s="222"/>
      <c r="X3" s="222"/>
      <c r="Y3" s="222"/>
    </row>
    <row r="4" spans="1:25" ht="33.75" customHeight="1">
      <c r="A4" s="220">
        <v>1</v>
      </c>
      <c r="B4" s="148" t="s">
        <v>462</v>
      </c>
      <c r="C4" s="839">
        <f>612+4115+599+4150</f>
        <v>9476</v>
      </c>
      <c r="D4" s="840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90"/>
      <c r="S4" s="90"/>
      <c r="T4" s="90"/>
      <c r="U4" s="90"/>
      <c r="V4" s="90"/>
      <c r="W4" s="90"/>
      <c r="X4" s="90"/>
      <c r="Y4" s="90"/>
    </row>
    <row r="5" spans="1:25" ht="51" customHeight="1">
      <c r="A5" s="238">
        <v>2</v>
      </c>
      <c r="B5" s="477" t="s">
        <v>121</v>
      </c>
      <c r="C5" s="837">
        <v>16000</v>
      </c>
      <c r="D5" s="838"/>
      <c r="E5" s="93"/>
      <c r="F5" s="93"/>
      <c r="G5" s="93"/>
      <c r="H5" s="93"/>
      <c r="I5" s="93"/>
      <c r="J5" s="93"/>
      <c r="K5" s="89"/>
      <c r="L5" s="89"/>
      <c r="M5" s="95"/>
      <c r="N5" s="95"/>
      <c r="O5" s="95"/>
      <c r="P5" s="95"/>
      <c r="Q5" s="95"/>
      <c r="R5" s="96"/>
      <c r="S5" s="96"/>
      <c r="T5" s="96"/>
      <c r="U5" s="96"/>
      <c r="V5" s="90"/>
      <c r="W5" s="90"/>
      <c r="X5" s="90"/>
      <c r="Y5" s="90"/>
    </row>
    <row r="6" spans="1:25" s="252" customFormat="1" ht="51" customHeight="1">
      <c r="A6" s="826">
        <v>3</v>
      </c>
      <c r="B6" s="828" t="s">
        <v>123</v>
      </c>
      <c r="C6" s="1395" t="s">
        <v>89</v>
      </c>
      <c r="D6" s="843" t="s">
        <v>124</v>
      </c>
      <c r="E6" s="1396"/>
      <c r="F6" s="844"/>
      <c r="G6" s="843" t="s">
        <v>125</v>
      </c>
      <c r="H6" s="844"/>
      <c r="I6" s="843" t="s">
        <v>126</v>
      </c>
      <c r="J6" s="844"/>
      <c r="M6" s="497"/>
      <c r="N6" s="497"/>
      <c r="O6" s="497"/>
      <c r="P6" s="497"/>
      <c r="Q6" s="497"/>
      <c r="R6" s="497"/>
      <c r="S6" s="497"/>
      <c r="T6" s="497"/>
      <c r="U6" s="497"/>
      <c r="V6" s="498"/>
      <c r="W6" s="498"/>
      <c r="X6" s="498"/>
      <c r="Y6" s="498"/>
    </row>
    <row r="7" spans="1:25" s="252" customFormat="1" ht="12.75">
      <c r="A7" s="827"/>
      <c r="B7" s="827"/>
      <c r="C7" s="641">
        <v>1</v>
      </c>
      <c r="D7" s="828" t="s">
        <v>463</v>
      </c>
      <c r="E7" s="827"/>
      <c r="F7" s="827"/>
      <c r="G7" s="1399">
        <v>970</v>
      </c>
      <c r="H7" s="1400"/>
      <c r="I7" s="831">
        <f>G7/9476*100</f>
        <v>10.236386661038413</v>
      </c>
      <c r="J7" s="832"/>
      <c r="M7" s="258"/>
      <c r="N7" s="258"/>
      <c r="O7" s="258"/>
      <c r="P7" s="258"/>
      <c r="Q7" s="258"/>
      <c r="R7" s="258"/>
      <c r="S7" s="258"/>
      <c r="T7" s="258"/>
      <c r="U7" s="258"/>
      <c r="V7" s="498"/>
      <c r="W7" s="498"/>
      <c r="X7" s="498"/>
      <c r="Y7" s="498"/>
    </row>
    <row r="8" spans="1:25" s="252" customFormat="1" ht="19.5" customHeight="1">
      <c r="A8" s="827"/>
      <c r="B8" s="827"/>
      <c r="C8" s="641">
        <v>2</v>
      </c>
      <c r="D8" s="828" t="s">
        <v>592</v>
      </c>
      <c r="E8" s="827"/>
      <c r="F8" s="827"/>
      <c r="G8" s="1394">
        <v>74</v>
      </c>
      <c r="H8" s="857"/>
      <c r="I8" s="831">
        <f t="shared" ref="I8:I11" si="0">G8/9476*100</f>
        <v>0.78092021950189949</v>
      </c>
      <c r="J8" s="832"/>
      <c r="M8" s="258"/>
      <c r="N8" s="258"/>
      <c r="O8" s="258"/>
      <c r="P8" s="258"/>
      <c r="Q8" s="258"/>
      <c r="R8" s="258"/>
      <c r="S8" s="258"/>
      <c r="T8" s="258"/>
      <c r="U8" s="258"/>
      <c r="V8" s="498"/>
      <c r="W8" s="498"/>
      <c r="X8" s="498"/>
      <c r="Y8" s="498"/>
    </row>
    <row r="9" spans="1:25" s="252" customFormat="1" ht="12.75">
      <c r="A9" s="827"/>
      <c r="B9" s="827"/>
      <c r="C9" s="641">
        <v>3</v>
      </c>
      <c r="D9" s="828" t="s">
        <v>140</v>
      </c>
      <c r="E9" s="827"/>
      <c r="F9" s="827"/>
      <c r="G9" s="1394">
        <v>471</v>
      </c>
      <c r="H9" s="857"/>
      <c r="I9" s="831">
        <f t="shared" si="0"/>
        <v>4.9704516673701988</v>
      </c>
      <c r="J9" s="832"/>
      <c r="M9" s="258"/>
      <c r="N9" s="258"/>
      <c r="O9" s="258"/>
      <c r="P9" s="258"/>
      <c r="Q9" s="258"/>
      <c r="R9" s="258"/>
      <c r="S9" s="258"/>
      <c r="T9" s="258"/>
      <c r="U9" s="258"/>
      <c r="V9" s="498"/>
      <c r="W9" s="498"/>
      <c r="X9" s="498"/>
      <c r="Y9" s="498"/>
    </row>
    <row r="10" spans="1:25" s="252" customFormat="1" ht="19.5" customHeight="1">
      <c r="A10" s="827"/>
      <c r="B10" s="827"/>
      <c r="C10" s="641">
        <v>4</v>
      </c>
      <c r="D10" s="828" t="s">
        <v>464</v>
      </c>
      <c r="E10" s="827"/>
      <c r="F10" s="827"/>
      <c r="G10" s="1394">
        <v>59</v>
      </c>
      <c r="H10" s="857"/>
      <c r="I10" s="831">
        <f t="shared" si="0"/>
        <v>0.62262558041367666</v>
      </c>
      <c r="J10" s="832"/>
      <c r="M10" s="497"/>
      <c r="N10" s="497"/>
      <c r="O10" s="497"/>
      <c r="P10" s="497"/>
      <c r="Q10" s="497"/>
      <c r="R10" s="497"/>
      <c r="S10" s="497"/>
      <c r="T10" s="497"/>
      <c r="U10" s="497"/>
      <c r="V10" s="498"/>
      <c r="W10" s="498"/>
      <c r="X10" s="498"/>
      <c r="Y10" s="498"/>
    </row>
    <row r="11" spans="1:25" s="252" customFormat="1" ht="19.5" customHeight="1">
      <c r="A11" s="827"/>
      <c r="B11" s="827"/>
      <c r="C11" s="641">
        <v>5</v>
      </c>
      <c r="D11" s="643" t="s">
        <v>593</v>
      </c>
      <c r="E11" s="642"/>
      <c r="F11" s="642"/>
      <c r="G11" s="1400">
        <v>79</v>
      </c>
      <c r="H11" s="1399"/>
      <c r="I11" s="831">
        <f t="shared" si="0"/>
        <v>0.83368509919797373</v>
      </c>
      <c r="J11" s="832"/>
      <c r="M11" s="497"/>
      <c r="N11" s="497"/>
      <c r="O11" s="497"/>
      <c r="P11" s="497"/>
      <c r="Q11" s="497"/>
      <c r="R11" s="497"/>
      <c r="S11" s="497"/>
      <c r="T11" s="497"/>
      <c r="U11" s="497"/>
      <c r="V11" s="498"/>
      <c r="W11" s="498"/>
      <c r="X11" s="498"/>
      <c r="Y11" s="498"/>
    </row>
    <row r="12" spans="1:25" s="252" customFormat="1" ht="19.5" customHeight="1">
      <c r="A12" s="827"/>
      <c r="B12" s="827"/>
      <c r="C12" s="641">
        <v>6</v>
      </c>
      <c r="D12" s="828" t="s">
        <v>465</v>
      </c>
      <c r="E12" s="827"/>
      <c r="F12" s="827"/>
      <c r="G12" s="1399">
        <v>203</v>
      </c>
      <c r="H12" s="1400"/>
      <c r="I12" s="831">
        <f>G12/9476*100</f>
        <v>2.1422541156606161</v>
      </c>
      <c r="J12" s="832"/>
      <c r="M12" s="497"/>
      <c r="N12" s="497"/>
      <c r="O12" s="497"/>
      <c r="P12" s="497"/>
      <c r="Q12" s="497"/>
      <c r="R12" s="497"/>
      <c r="S12" s="497"/>
      <c r="T12" s="497"/>
      <c r="U12" s="497"/>
      <c r="V12" s="498"/>
      <c r="W12" s="498"/>
      <c r="X12" s="498"/>
      <c r="Y12" s="498"/>
    </row>
    <row r="13" spans="1:25" s="252" customFormat="1" ht="22.5" customHeight="1">
      <c r="A13" s="827"/>
      <c r="B13" s="827"/>
      <c r="C13" s="641">
        <v>7</v>
      </c>
      <c r="D13" s="643" t="s">
        <v>1083</v>
      </c>
      <c r="E13" s="642"/>
      <c r="F13" s="642"/>
      <c r="G13" s="1399">
        <v>66</v>
      </c>
      <c r="H13" s="987"/>
      <c r="I13" s="831">
        <f>G13/9476*100</f>
        <v>0.69649641198818069</v>
      </c>
      <c r="J13" s="832"/>
      <c r="M13" s="497"/>
      <c r="N13" s="497"/>
      <c r="O13" s="497"/>
      <c r="P13" s="497"/>
      <c r="Q13" s="497"/>
      <c r="R13" s="497"/>
      <c r="S13" s="497"/>
      <c r="T13" s="497"/>
      <c r="U13" s="497"/>
      <c r="V13" s="498"/>
      <c r="W13" s="498"/>
      <c r="X13" s="498"/>
      <c r="Y13" s="498"/>
    </row>
    <row r="14" spans="1:25" s="252" customFormat="1" ht="22.5" customHeight="1">
      <c r="A14" s="827"/>
      <c r="B14" s="827"/>
      <c r="C14" s="641">
        <v>8</v>
      </c>
      <c r="D14" s="643" t="s">
        <v>1084</v>
      </c>
      <c r="E14" s="642"/>
      <c r="F14" s="642"/>
      <c r="G14" s="1399">
        <f>C4-5322</f>
        <v>4154</v>
      </c>
      <c r="H14" s="987"/>
      <c r="I14" s="831">
        <f>G14/9476*100</f>
        <v>43.837062051498521</v>
      </c>
      <c r="J14" s="832"/>
      <c r="M14" s="497"/>
      <c r="N14" s="497"/>
      <c r="O14" s="497"/>
      <c r="P14" s="497"/>
      <c r="Q14" s="497"/>
      <c r="R14" s="497"/>
      <c r="S14" s="497"/>
      <c r="T14" s="497"/>
      <c r="U14" s="497"/>
      <c r="V14" s="498"/>
      <c r="W14" s="498"/>
      <c r="X14" s="498"/>
      <c r="Y14" s="498"/>
    </row>
    <row r="15" spans="1:25" s="252" customFormat="1" ht="30" customHeight="1">
      <c r="A15" s="827"/>
      <c r="B15" s="827"/>
      <c r="C15" s="1401">
        <v>9</v>
      </c>
      <c r="D15" s="643" t="s">
        <v>1085</v>
      </c>
      <c r="E15" s="641"/>
      <c r="F15" s="641"/>
      <c r="G15" s="1394">
        <v>3400</v>
      </c>
      <c r="H15" s="1394"/>
      <c r="I15" s="831">
        <f>G15/9476*100</f>
        <v>35.880118193330517</v>
      </c>
      <c r="J15" s="832"/>
      <c r="M15" s="497"/>
      <c r="N15" s="497"/>
      <c r="O15" s="497"/>
      <c r="P15" s="497"/>
      <c r="Q15" s="497"/>
      <c r="R15" s="497"/>
      <c r="S15" s="497"/>
      <c r="T15" s="497"/>
      <c r="U15" s="497"/>
      <c r="V15" s="498"/>
      <c r="W15" s="498"/>
      <c r="X15" s="498"/>
      <c r="Y15" s="498"/>
    </row>
    <row r="16" spans="1:25" s="252" customFormat="1" ht="17.25" customHeight="1">
      <c r="A16" s="500"/>
      <c r="B16" s="500"/>
      <c r="C16" s="503"/>
      <c r="D16" s="504" t="s">
        <v>981</v>
      </c>
      <c r="E16" s="504"/>
      <c r="F16" s="504"/>
      <c r="G16" s="1397">
        <f>SUM(G7:G15)</f>
        <v>9476</v>
      </c>
      <c r="H16" s="1398"/>
      <c r="I16" s="505">
        <f>SUM(I7:I15)</f>
        <v>100</v>
      </c>
      <c r="J16" s="501">
        <f>SUM(I16)</f>
        <v>100</v>
      </c>
      <c r="M16" s="497"/>
      <c r="N16" s="497"/>
      <c r="O16" s="497"/>
      <c r="P16" s="497"/>
      <c r="Q16" s="497"/>
      <c r="R16" s="497"/>
      <c r="S16" s="497"/>
      <c r="T16" s="497"/>
      <c r="U16" s="497"/>
      <c r="V16" s="498"/>
      <c r="W16" s="498"/>
      <c r="X16" s="498"/>
      <c r="Y16" s="498"/>
    </row>
    <row r="17" spans="1:25" s="216" customFormat="1" ht="27.75" customHeight="1">
      <c r="A17" s="217" t="s">
        <v>128</v>
      </c>
      <c r="B17" s="217"/>
      <c r="C17" s="489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102"/>
      <c r="S17" s="102"/>
      <c r="T17" s="102"/>
      <c r="U17" s="102"/>
      <c r="V17" s="102"/>
      <c r="W17" s="102"/>
      <c r="X17" s="102"/>
      <c r="Y17" s="102"/>
    </row>
    <row r="18" spans="1:25" ht="15.75" customHeight="1">
      <c r="A18" s="574" t="s">
        <v>4</v>
      </c>
      <c r="B18" s="571" t="s">
        <v>9</v>
      </c>
      <c r="C18" s="819" t="s">
        <v>97</v>
      </c>
      <c r="D18" s="780"/>
      <c r="E18" s="79"/>
      <c r="F18" s="79"/>
      <c r="G18" s="79"/>
      <c r="H18" s="79"/>
      <c r="I18" s="89"/>
      <c r="J18" s="89"/>
      <c r="K18" s="89"/>
      <c r="L18" s="89"/>
      <c r="M18" s="89"/>
      <c r="N18" s="89"/>
      <c r="O18" s="89"/>
      <c r="P18" s="89"/>
      <c r="Q18" s="89"/>
      <c r="R18" s="90"/>
      <c r="S18" s="90"/>
      <c r="T18" s="90"/>
      <c r="U18" s="90"/>
      <c r="V18" s="90"/>
      <c r="W18" s="90"/>
      <c r="X18" s="90"/>
      <c r="Y18" s="90"/>
    </row>
    <row r="19" spans="1:25" ht="36" customHeight="1">
      <c r="A19" s="192">
        <v>1</v>
      </c>
      <c r="B19" s="159" t="s">
        <v>982</v>
      </c>
      <c r="C19" s="829">
        <v>443</v>
      </c>
      <c r="D19" s="830"/>
      <c r="E19" s="103"/>
      <c r="F19" s="89"/>
      <c r="G19" s="89"/>
      <c r="H19" s="89"/>
      <c r="I19" s="103"/>
      <c r="J19" s="89"/>
      <c r="K19" s="89"/>
      <c r="L19" s="89"/>
      <c r="M19" s="89"/>
      <c r="N19" s="89"/>
      <c r="O19" s="89"/>
      <c r="P19" s="89"/>
      <c r="Q19" s="89"/>
      <c r="R19" s="90"/>
      <c r="S19" s="90"/>
      <c r="T19" s="90"/>
      <c r="U19" s="90"/>
      <c r="V19" s="90"/>
      <c r="W19" s="90"/>
      <c r="X19" s="90"/>
      <c r="Y19" s="90"/>
    </row>
    <row r="20" spans="1:25" ht="15.75" customHeight="1">
      <c r="A20" s="107"/>
      <c r="B20" s="90"/>
      <c r="C20" s="36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ht="15.75" customHeight="1">
      <c r="A21" s="90"/>
      <c r="B21" s="90"/>
      <c r="C21" s="36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ht="15.75" customHeight="1">
      <c r="A22" s="90"/>
      <c r="B22" s="90"/>
      <c r="C22" s="36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ht="15.75" customHeight="1">
      <c r="A23" s="90"/>
      <c r="B23" s="90"/>
      <c r="C23" s="36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ht="15.75" customHeight="1">
      <c r="A24" s="90"/>
      <c r="B24" s="90"/>
      <c r="C24" s="36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ht="15.75" customHeight="1">
      <c r="A25" s="90"/>
      <c r="B25" s="90"/>
      <c r="C25" s="36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ht="15.75" customHeight="1">
      <c r="A26" s="90"/>
      <c r="B26" s="90"/>
      <c r="C26" s="36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ht="15.75" customHeight="1">
      <c r="A27" s="90"/>
      <c r="B27" s="90"/>
      <c r="C27" s="36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ht="15.75" customHeight="1">
      <c r="A28" s="90"/>
      <c r="B28" s="90"/>
      <c r="C28" s="36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ht="15.75" customHeight="1">
      <c r="A29" s="90"/>
      <c r="B29" s="90"/>
      <c r="C29" s="36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ht="15.75" customHeight="1">
      <c r="A30" s="90"/>
      <c r="B30" s="90"/>
      <c r="C30" s="36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ht="15.75" customHeight="1">
      <c r="A31" s="90"/>
      <c r="B31" s="90"/>
      <c r="C31" s="36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ht="15.75" customHeight="1">
      <c r="A32" s="90"/>
      <c r="B32" s="90"/>
      <c r="C32" s="36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25" ht="15.75" customHeight="1">
      <c r="A33" s="90"/>
      <c r="B33" s="90"/>
      <c r="C33" s="36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</row>
    <row r="34" spans="1:25" ht="15.75" customHeight="1">
      <c r="A34" s="90"/>
      <c r="B34" s="90"/>
      <c r="C34" s="36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</row>
    <row r="35" spans="1:25" ht="15.75" customHeight="1">
      <c r="A35" s="90"/>
      <c r="B35" s="90"/>
      <c r="C35" s="36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ht="15.75" customHeight="1">
      <c r="A36" s="90"/>
      <c r="B36" s="90"/>
      <c r="C36" s="36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1:25" ht="15.75" customHeight="1">
      <c r="A37" s="90"/>
      <c r="B37" s="90"/>
      <c r="C37" s="36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</row>
    <row r="38" spans="1:25" ht="15.75" customHeight="1">
      <c r="A38" s="90"/>
      <c r="B38" s="90"/>
      <c r="C38" s="36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</row>
    <row r="39" spans="1:25" ht="15.75" customHeight="1">
      <c r="A39" s="90"/>
      <c r="B39" s="90"/>
      <c r="C39" s="36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1:25" ht="15.75" customHeight="1">
      <c r="A40" s="90"/>
      <c r="B40" s="90"/>
      <c r="C40" s="36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ht="15.75" customHeight="1">
      <c r="A41" s="90"/>
      <c r="B41" s="90"/>
      <c r="C41" s="36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</row>
    <row r="42" spans="1:25" ht="15.75" customHeight="1">
      <c r="A42" s="90"/>
      <c r="B42" s="90"/>
      <c r="C42" s="36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</row>
    <row r="43" spans="1:25" ht="15.75" customHeight="1">
      <c r="A43" s="90"/>
      <c r="B43" s="90"/>
      <c r="C43" s="36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</row>
    <row r="44" spans="1:25" ht="15.75" customHeight="1">
      <c r="A44" s="90"/>
      <c r="B44" s="90"/>
      <c r="C44" s="36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</row>
    <row r="45" spans="1:25" ht="15.75" customHeight="1">
      <c r="A45" s="90"/>
      <c r="B45" s="90"/>
      <c r="C45" s="36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</row>
    <row r="46" spans="1:25" ht="15.75" customHeight="1">
      <c r="A46" s="90"/>
      <c r="B46" s="90"/>
      <c r="C46" s="36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</row>
    <row r="47" spans="1:25" ht="15.75" customHeight="1">
      <c r="A47" s="90"/>
      <c r="B47" s="90"/>
      <c r="C47" s="36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</row>
    <row r="48" spans="1:25" ht="15.75" customHeight="1">
      <c r="A48" s="90"/>
      <c r="B48" s="90"/>
      <c r="C48" s="36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</row>
    <row r="49" spans="1:25" ht="15.75" customHeight="1">
      <c r="A49" s="90"/>
      <c r="B49" s="90"/>
      <c r="C49" s="36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</row>
    <row r="50" spans="1:25" ht="15.75" customHeight="1">
      <c r="A50" s="90"/>
      <c r="B50" s="90"/>
      <c r="C50" s="36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</row>
    <row r="51" spans="1:25" ht="15.75" customHeight="1">
      <c r="A51" s="90"/>
      <c r="B51" s="90"/>
      <c r="C51" s="36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</row>
    <row r="52" spans="1:25" ht="15.75" customHeight="1">
      <c r="A52" s="90"/>
      <c r="B52" s="90"/>
      <c r="C52" s="36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</row>
    <row r="53" spans="1:25" ht="15.75" customHeight="1">
      <c r="A53" s="90"/>
      <c r="B53" s="90"/>
      <c r="C53" s="36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</row>
    <row r="54" spans="1:25" ht="15.75" customHeight="1">
      <c r="A54" s="90"/>
      <c r="B54" s="90"/>
      <c r="C54" s="36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</row>
    <row r="55" spans="1:25" ht="15.75" customHeight="1">
      <c r="A55" s="90"/>
      <c r="B55" s="90"/>
      <c r="C55" s="36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1:25" ht="15.75" customHeight="1">
      <c r="A56" s="90"/>
      <c r="B56" s="90"/>
      <c r="C56" s="36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</row>
    <row r="57" spans="1:25" ht="15.75" customHeight="1">
      <c r="A57" s="90"/>
      <c r="B57" s="90"/>
      <c r="C57" s="36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</row>
    <row r="58" spans="1:25" ht="15.75" customHeight="1">
      <c r="A58" s="90"/>
      <c r="B58" s="90"/>
      <c r="C58" s="36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</row>
    <row r="59" spans="1:25" ht="15.75" customHeight="1">
      <c r="A59" s="90"/>
      <c r="B59" s="90"/>
      <c r="C59" s="36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</row>
    <row r="60" spans="1:25" ht="15.75" customHeight="1">
      <c r="A60" s="90"/>
      <c r="B60" s="90"/>
      <c r="C60" s="36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</row>
    <row r="61" spans="1:25" ht="15.75" customHeight="1">
      <c r="A61" s="90"/>
      <c r="B61" s="90"/>
      <c r="C61" s="36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</row>
    <row r="62" spans="1:25" ht="15.75" customHeight="1">
      <c r="A62" s="90"/>
      <c r="B62" s="90"/>
      <c r="C62" s="36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</row>
    <row r="63" spans="1:25" ht="15.75" customHeight="1">
      <c r="A63" s="90"/>
      <c r="B63" s="90"/>
      <c r="C63" s="36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</row>
    <row r="64" spans="1:25" ht="15.75" customHeight="1">
      <c r="A64" s="90"/>
      <c r="B64" s="90"/>
      <c r="C64" s="36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</row>
    <row r="65" spans="1:25" ht="15.75" customHeight="1">
      <c r="A65" s="90"/>
      <c r="B65" s="90"/>
      <c r="C65" s="36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</row>
    <row r="66" spans="1:25" ht="15.75" customHeight="1">
      <c r="A66" s="90"/>
      <c r="B66" s="90"/>
      <c r="C66" s="36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</row>
    <row r="67" spans="1:25" ht="15.75" customHeight="1">
      <c r="A67" s="90"/>
      <c r="B67" s="90"/>
      <c r="C67" s="36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</row>
    <row r="68" spans="1:25" ht="15.75" customHeight="1">
      <c r="A68" s="90"/>
      <c r="B68" s="90"/>
      <c r="C68" s="36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1:25" ht="15.75" customHeight="1">
      <c r="A69" s="90"/>
      <c r="B69" s="90"/>
      <c r="C69" s="36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</row>
    <row r="70" spans="1:25" ht="15.75" customHeight="1">
      <c r="A70" s="90"/>
      <c r="B70" s="90"/>
      <c r="C70" s="36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ht="15.75" customHeight="1">
      <c r="A71" s="90"/>
      <c r="B71" s="90"/>
      <c r="C71" s="36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</row>
    <row r="72" spans="1:25" ht="15.75" customHeight="1">
      <c r="A72" s="90"/>
      <c r="B72" s="90"/>
      <c r="C72" s="36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</row>
    <row r="73" spans="1:25" ht="15.75" customHeight="1">
      <c r="A73" s="90"/>
      <c r="B73" s="90"/>
      <c r="C73" s="36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</row>
    <row r="74" spans="1:25" ht="15.75" customHeight="1">
      <c r="A74" s="90"/>
      <c r="B74" s="90"/>
      <c r="C74" s="36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</row>
    <row r="75" spans="1:25" ht="15.75" customHeight="1">
      <c r="A75" s="90"/>
      <c r="B75" s="90"/>
      <c r="C75" s="36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</row>
    <row r="76" spans="1:25" ht="15.75" customHeight="1">
      <c r="A76" s="90"/>
      <c r="B76" s="90"/>
      <c r="C76" s="36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</row>
    <row r="77" spans="1:25" ht="15.75" customHeight="1">
      <c r="A77" s="90"/>
      <c r="B77" s="90"/>
      <c r="C77" s="36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</row>
    <row r="78" spans="1:25" ht="15.75" customHeight="1">
      <c r="A78" s="90"/>
      <c r="B78" s="90"/>
      <c r="C78" s="36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</row>
    <row r="79" spans="1:25" ht="15.75" customHeight="1">
      <c r="A79" s="90"/>
      <c r="B79" s="90"/>
      <c r="C79" s="36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</row>
    <row r="80" spans="1:25" ht="15.75" customHeight="1">
      <c r="A80" s="90"/>
      <c r="B80" s="90"/>
      <c r="C80" s="36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5" ht="15.75" customHeight="1">
      <c r="A81" s="90"/>
      <c r="B81" s="90"/>
      <c r="C81" s="36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</row>
    <row r="82" spans="1:25" ht="15.75" customHeight="1">
      <c r="A82" s="90"/>
      <c r="B82" s="90"/>
      <c r="C82" s="36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</row>
    <row r="83" spans="1:25" ht="15.75" customHeight="1">
      <c r="A83" s="90"/>
      <c r="B83" s="90"/>
      <c r="C83" s="36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5" ht="15.75" customHeight="1">
      <c r="A84" s="90"/>
      <c r="B84" s="90"/>
      <c r="C84" s="36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</row>
    <row r="85" spans="1:25" ht="15.75" customHeight="1">
      <c r="A85" s="90"/>
      <c r="B85" s="90"/>
      <c r="C85" s="36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</row>
    <row r="86" spans="1:25" ht="15.75" customHeight="1">
      <c r="A86" s="90"/>
      <c r="B86" s="90"/>
      <c r="C86" s="36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</row>
    <row r="87" spans="1:25" ht="15.75" customHeight="1">
      <c r="A87" s="90"/>
      <c r="B87" s="90"/>
      <c r="C87" s="36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</row>
    <row r="88" spans="1:25" ht="15.75" customHeight="1">
      <c r="A88" s="90"/>
      <c r="B88" s="90"/>
      <c r="C88" s="36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</row>
    <row r="89" spans="1:25" ht="15.75" customHeight="1">
      <c r="A89" s="90"/>
      <c r="B89" s="90"/>
      <c r="C89" s="36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</row>
    <row r="90" spans="1:25" ht="15.75" customHeight="1">
      <c r="A90" s="90"/>
      <c r="B90" s="90"/>
      <c r="C90" s="36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</row>
    <row r="91" spans="1:25" ht="15.75" customHeight="1">
      <c r="A91" s="90"/>
      <c r="B91" s="90"/>
      <c r="C91" s="36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</row>
    <row r="92" spans="1:25" ht="15.75" customHeight="1">
      <c r="A92" s="90"/>
      <c r="B92" s="90"/>
      <c r="C92" s="36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</row>
    <row r="93" spans="1:25" ht="15.75" customHeight="1">
      <c r="A93" s="90"/>
      <c r="B93" s="90"/>
      <c r="C93" s="36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</row>
    <row r="94" spans="1:25" ht="15.75" customHeight="1">
      <c r="A94" s="90"/>
      <c r="B94" s="90"/>
      <c r="C94" s="36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</row>
    <row r="95" spans="1:25" ht="15.75" customHeight="1">
      <c r="A95" s="90"/>
      <c r="B95" s="90"/>
      <c r="C95" s="36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</row>
    <row r="96" spans="1:25" ht="15.75" customHeight="1">
      <c r="A96" s="90"/>
      <c r="B96" s="90"/>
      <c r="C96" s="36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</row>
    <row r="97" spans="1:25" ht="15.75" customHeight="1">
      <c r="A97" s="90"/>
      <c r="B97" s="90"/>
      <c r="C97" s="36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</row>
    <row r="98" spans="1:25" ht="15.75" customHeight="1">
      <c r="A98" s="90"/>
      <c r="B98" s="90"/>
      <c r="C98" s="36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</row>
    <row r="99" spans="1:25" ht="15.75" customHeight="1">
      <c r="A99" s="90"/>
      <c r="B99" s="90"/>
      <c r="C99" s="36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</row>
    <row r="100" spans="1:25" ht="15.75" customHeight="1">
      <c r="A100" s="90"/>
      <c r="B100" s="90"/>
      <c r="C100" s="36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</row>
    <row r="101" spans="1:25" ht="15.75" customHeight="1">
      <c r="A101" s="90"/>
      <c r="B101" s="90"/>
      <c r="C101" s="36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</row>
    <row r="102" spans="1:25" ht="15.75" customHeight="1">
      <c r="A102" s="90"/>
      <c r="B102" s="90"/>
      <c r="C102" s="36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</row>
    <row r="103" spans="1:25" ht="15.75" customHeight="1">
      <c r="A103" s="90"/>
      <c r="B103" s="90"/>
      <c r="C103" s="36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</row>
    <row r="104" spans="1:25" ht="15.75" customHeight="1">
      <c r="A104" s="90"/>
      <c r="B104" s="90"/>
      <c r="C104" s="36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</row>
    <row r="105" spans="1:25" ht="15.75" customHeight="1">
      <c r="A105" s="90"/>
      <c r="B105" s="90"/>
      <c r="C105" s="36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</row>
    <row r="106" spans="1:25" ht="15.75" customHeight="1">
      <c r="A106" s="90"/>
      <c r="B106" s="90"/>
      <c r="C106" s="36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</row>
    <row r="107" spans="1:25" ht="15.75" customHeight="1">
      <c r="A107" s="90"/>
      <c r="B107" s="90"/>
      <c r="C107" s="36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</row>
    <row r="108" spans="1:25" ht="15.75" customHeight="1">
      <c r="A108" s="90"/>
      <c r="B108" s="90"/>
      <c r="C108" s="36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</row>
    <row r="109" spans="1:25" ht="15.75" customHeight="1">
      <c r="A109" s="90"/>
      <c r="B109" s="90"/>
      <c r="C109" s="36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</row>
    <row r="110" spans="1:25" ht="15.75" customHeight="1">
      <c r="A110" s="90"/>
      <c r="B110" s="90"/>
      <c r="C110" s="36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1:25" ht="15.75" customHeight="1">
      <c r="A111" s="90"/>
      <c r="B111" s="90"/>
      <c r="C111" s="36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</row>
    <row r="112" spans="1:25" ht="15.75" customHeight="1">
      <c r="A112" s="90"/>
      <c r="B112" s="90"/>
      <c r="C112" s="36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</row>
    <row r="113" spans="1:25" ht="15.75" customHeight="1">
      <c r="A113" s="90"/>
      <c r="B113" s="90"/>
      <c r="C113" s="36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</row>
    <row r="114" spans="1:25" ht="15.75" customHeight="1">
      <c r="A114" s="90"/>
      <c r="B114" s="90"/>
      <c r="C114" s="36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5" ht="15.75" customHeight="1">
      <c r="A115" s="90"/>
      <c r="B115" s="90"/>
      <c r="C115" s="36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</row>
    <row r="116" spans="1:25" ht="15.75" customHeight="1">
      <c r="A116" s="90"/>
      <c r="B116" s="90"/>
      <c r="C116" s="36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</row>
    <row r="117" spans="1:25" ht="15.75" customHeight="1">
      <c r="A117" s="90"/>
      <c r="B117" s="90"/>
      <c r="C117" s="36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</row>
    <row r="118" spans="1:25" ht="15.75" customHeight="1">
      <c r="A118" s="90"/>
      <c r="B118" s="90"/>
      <c r="C118" s="36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</row>
    <row r="119" spans="1:25" ht="15.75" customHeight="1">
      <c r="A119" s="90"/>
      <c r="B119" s="90"/>
      <c r="C119" s="36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</row>
    <row r="120" spans="1:25" ht="15.75" customHeight="1">
      <c r="A120" s="90"/>
      <c r="B120" s="90"/>
      <c r="C120" s="36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5" ht="15.75" customHeight="1">
      <c r="A121" s="90"/>
      <c r="B121" s="90"/>
      <c r="C121" s="36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ht="15.75" customHeight="1">
      <c r="A122" s="90"/>
      <c r="B122" s="90"/>
      <c r="C122" s="36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</row>
    <row r="123" spans="1:25" ht="15.75" customHeight="1">
      <c r="A123" s="90"/>
      <c r="B123" s="90"/>
      <c r="C123" s="36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ht="15.75" customHeight="1">
      <c r="A124" s="90"/>
      <c r="B124" s="90"/>
      <c r="C124" s="36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</row>
    <row r="125" spans="1:25" ht="15.75" customHeight="1">
      <c r="A125" s="90"/>
      <c r="B125" s="90"/>
      <c r="C125" s="36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</row>
    <row r="126" spans="1:25" ht="15.75" customHeight="1">
      <c r="A126" s="90"/>
      <c r="B126" s="90"/>
      <c r="C126" s="36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</row>
    <row r="127" spans="1:25" ht="15.75" customHeight="1">
      <c r="A127" s="90"/>
      <c r="B127" s="90"/>
      <c r="C127" s="36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</row>
    <row r="128" spans="1:25" ht="15.75" customHeight="1">
      <c r="A128" s="90"/>
      <c r="B128" s="90"/>
      <c r="C128" s="36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ht="15.75" customHeight="1">
      <c r="A129" s="90"/>
      <c r="B129" s="90"/>
      <c r="C129" s="36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</row>
    <row r="130" spans="1:25" ht="15.75" customHeight="1">
      <c r="A130" s="90"/>
      <c r="B130" s="90"/>
      <c r="C130" s="36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ht="15.75" customHeight="1">
      <c r="A131" s="90"/>
      <c r="B131" s="90"/>
      <c r="C131" s="36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</row>
    <row r="132" spans="1:25" ht="15.75" customHeight="1">
      <c r="A132" s="90"/>
      <c r="B132" s="90"/>
      <c r="C132" s="36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</row>
    <row r="133" spans="1:25" ht="15.75" customHeight="1">
      <c r="A133" s="90"/>
      <c r="B133" s="90"/>
      <c r="C133" s="36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</row>
    <row r="134" spans="1:25" ht="15.75" customHeight="1">
      <c r="A134" s="90"/>
      <c r="B134" s="90"/>
      <c r="C134" s="36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</row>
    <row r="135" spans="1:25" ht="15.75" customHeight="1">
      <c r="A135" s="90"/>
      <c r="B135" s="90"/>
      <c r="C135" s="36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</row>
    <row r="136" spans="1:25" ht="15.75" customHeight="1">
      <c r="A136" s="90"/>
      <c r="B136" s="90"/>
      <c r="C136" s="36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</row>
    <row r="137" spans="1:25" ht="15.75" customHeight="1">
      <c r="A137" s="90"/>
      <c r="B137" s="90"/>
      <c r="C137" s="36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</row>
    <row r="138" spans="1:25" ht="15.75" customHeight="1">
      <c r="A138" s="90"/>
      <c r="B138" s="90"/>
      <c r="C138" s="36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</row>
    <row r="139" spans="1:25" ht="15.75" customHeight="1">
      <c r="A139" s="90"/>
      <c r="B139" s="90"/>
      <c r="C139" s="36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</row>
    <row r="140" spans="1:25" ht="15.75" customHeight="1">
      <c r="A140" s="90"/>
      <c r="B140" s="90"/>
      <c r="C140" s="36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</row>
    <row r="141" spans="1:25" ht="15.75" customHeight="1">
      <c r="A141" s="90"/>
      <c r="B141" s="90"/>
      <c r="C141" s="36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</row>
    <row r="142" spans="1:25" ht="15.75" customHeight="1">
      <c r="A142" s="90"/>
      <c r="B142" s="90"/>
      <c r="C142" s="36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</row>
    <row r="143" spans="1:25" ht="15.75" customHeight="1">
      <c r="A143" s="90"/>
      <c r="B143" s="90"/>
      <c r="C143" s="36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</row>
    <row r="144" spans="1:25" ht="15.75" customHeight="1">
      <c r="A144" s="90"/>
      <c r="B144" s="90"/>
      <c r="C144" s="36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</row>
    <row r="145" spans="1:25" ht="15.75" customHeight="1">
      <c r="A145" s="90"/>
      <c r="B145" s="90"/>
      <c r="C145" s="36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</row>
    <row r="146" spans="1:25" ht="15.75" customHeight="1">
      <c r="A146" s="90"/>
      <c r="B146" s="90"/>
      <c r="C146" s="36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</row>
    <row r="147" spans="1:25" ht="15.75" customHeight="1">
      <c r="A147" s="90"/>
      <c r="B147" s="90"/>
      <c r="C147" s="36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</row>
    <row r="148" spans="1:25" ht="15.75" customHeight="1">
      <c r="A148" s="90"/>
      <c r="B148" s="90"/>
      <c r="C148" s="36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5" ht="15.75" customHeight="1">
      <c r="A149" s="90"/>
      <c r="B149" s="90"/>
      <c r="C149" s="36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</row>
    <row r="150" spans="1:25" ht="15.75" customHeight="1">
      <c r="A150" s="90"/>
      <c r="B150" s="90"/>
      <c r="C150" s="36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</row>
    <row r="151" spans="1:25" ht="15.75" customHeight="1">
      <c r="A151" s="90"/>
      <c r="B151" s="90"/>
      <c r="C151" s="36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</row>
    <row r="152" spans="1:25" ht="15.75" customHeight="1">
      <c r="A152" s="90"/>
      <c r="B152" s="90"/>
      <c r="C152" s="36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</row>
    <row r="153" spans="1:25" ht="15.75" customHeight="1">
      <c r="A153" s="90"/>
      <c r="B153" s="90"/>
      <c r="C153" s="36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</row>
    <row r="154" spans="1:25" ht="15.75" customHeight="1">
      <c r="A154" s="90"/>
      <c r="B154" s="90"/>
      <c r="C154" s="36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</row>
    <row r="155" spans="1:25" ht="15.75" customHeight="1">
      <c r="A155" s="90"/>
      <c r="B155" s="90"/>
      <c r="C155" s="36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</row>
    <row r="156" spans="1:25" ht="15.75" customHeight="1">
      <c r="A156" s="90"/>
      <c r="B156" s="90"/>
      <c r="C156" s="36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</row>
    <row r="157" spans="1:25" ht="15.75" customHeight="1">
      <c r="A157" s="90"/>
      <c r="B157" s="90"/>
      <c r="C157" s="36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5" ht="15.75" customHeight="1">
      <c r="A158" s="90"/>
      <c r="B158" s="90"/>
      <c r="C158" s="36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</row>
    <row r="159" spans="1:25" ht="15.75" customHeight="1">
      <c r="A159" s="90"/>
      <c r="B159" s="90"/>
      <c r="C159" s="36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</row>
    <row r="160" spans="1:25" ht="15.75" customHeight="1">
      <c r="A160" s="90"/>
      <c r="B160" s="90"/>
      <c r="C160" s="36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</row>
    <row r="161" spans="1:25" ht="15.75" customHeight="1">
      <c r="A161" s="90"/>
      <c r="B161" s="90"/>
      <c r="C161" s="36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</row>
    <row r="162" spans="1:25" ht="15.75" customHeight="1">
      <c r="A162" s="90"/>
      <c r="B162" s="90"/>
      <c r="C162" s="36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</row>
    <row r="163" spans="1:25" ht="15.75" customHeight="1">
      <c r="A163" s="90"/>
      <c r="B163" s="90"/>
      <c r="C163" s="36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</row>
    <row r="164" spans="1:25" ht="15.75" customHeight="1">
      <c r="A164" s="90"/>
      <c r="B164" s="90"/>
      <c r="C164" s="36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</row>
    <row r="165" spans="1:25" ht="15.75" customHeight="1">
      <c r="A165" s="90"/>
      <c r="B165" s="90"/>
      <c r="C165" s="36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1:25" ht="15.75" customHeight="1">
      <c r="A166" s="90"/>
      <c r="B166" s="90"/>
      <c r="C166" s="36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1:25" ht="15.75" customHeight="1">
      <c r="A167" s="90"/>
      <c r="B167" s="90"/>
      <c r="C167" s="36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</row>
    <row r="168" spans="1:25" ht="15.75" customHeight="1">
      <c r="A168" s="90"/>
      <c r="B168" s="90"/>
      <c r="C168" s="36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</row>
    <row r="169" spans="1:25" ht="15.75" customHeight="1">
      <c r="A169" s="90"/>
      <c r="B169" s="90"/>
      <c r="C169" s="36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</row>
    <row r="170" spans="1:25" ht="15.75" customHeight="1">
      <c r="A170" s="90"/>
      <c r="B170" s="90"/>
      <c r="C170" s="36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</row>
    <row r="171" spans="1:25" ht="15.75" customHeight="1">
      <c r="A171" s="90"/>
      <c r="B171" s="90"/>
      <c r="C171" s="36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</row>
    <row r="172" spans="1:25" ht="15.75" customHeight="1">
      <c r="A172" s="90"/>
      <c r="B172" s="90"/>
      <c r="C172" s="36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</row>
    <row r="173" spans="1:25" ht="15.75" customHeight="1">
      <c r="A173" s="90"/>
      <c r="B173" s="90"/>
      <c r="C173" s="36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</row>
    <row r="174" spans="1:25" ht="15.75" customHeight="1">
      <c r="A174" s="90"/>
      <c r="B174" s="90"/>
      <c r="C174" s="36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</row>
    <row r="175" spans="1:25" ht="15.75" customHeight="1">
      <c r="A175" s="90"/>
      <c r="B175" s="90"/>
      <c r="C175" s="36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</row>
    <row r="176" spans="1:25" ht="15.75" customHeight="1">
      <c r="A176" s="90"/>
      <c r="B176" s="90"/>
      <c r="C176" s="36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</row>
    <row r="177" spans="1:25" ht="15.75" customHeight="1">
      <c r="A177" s="90"/>
      <c r="B177" s="90"/>
      <c r="C177" s="36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</row>
    <row r="178" spans="1:25" ht="15.75" customHeight="1">
      <c r="A178" s="90"/>
      <c r="B178" s="90"/>
      <c r="C178" s="36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</row>
    <row r="179" spans="1:25" ht="15.75" customHeight="1">
      <c r="A179" s="90"/>
      <c r="B179" s="90"/>
      <c r="C179" s="36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</row>
    <row r="180" spans="1:25" ht="15.75" customHeight="1">
      <c r="A180" s="90"/>
      <c r="B180" s="90"/>
      <c r="C180" s="36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</row>
    <row r="181" spans="1:25" ht="15.75" customHeight="1">
      <c r="A181" s="90"/>
      <c r="B181" s="90"/>
      <c r="C181" s="36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</row>
    <row r="182" spans="1:25" ht="15.75" customHeight="1">
      <c r="A182" s="90"/>
      <c r="B182" s="90"/>
      <c r="C182" s="36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</row>
    <row r="183" spans="1:25" ht="15.75" customHeight="1">
      <c r="A183" s="90"/>
      <c r="B183" s="90"/>
      <c r="C183" s="36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</row>
    <row r="184" spans="1:25" ht="15.75" customHeight="1">
      <c r="A184" s="90"/>
      <c r="B184" s="90"/>
      <c r="C184" s="36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</row>
    <row r="185" spans="1:25" ht="15.75" customHeight="1">
      <c r="A185" s="90"/>
      <c r="B185" s="90"/>
      <c r="C185" s="36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</row>
    <row r="186" spans="1:25" ht="15.75" customHeight="1">
      <c r="A186" s="90"/>
      <c r="B186" s="90"/>
      <c r="C186" s="36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</row>
    <row r="187" spans="1:25" ht="15.75" customHeight="1">
      <c r="A187" s="90"/>
      <c r="B187" s="90"/>
      <c r="C187" s="36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</row>
    <row r="188" spans="1:25" ht="15.75" customHeight="1">
      <c r="A188" s="90"/>
      <c r="B188" s="90"/>
      <c r="C188" s="36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</row>
    <row r="189" spans="1:25" ht="15.75" customHeight="1">
      <c r="A189" s="90"/>
      <c r="B189" s="90"/>
      <c r="C189" s="36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</row>
    <row r="190" spans="1:25" ht="15.75" customHeight="1">
      <c r="A190" s="90"/>
      <c r="B190" s="90"/>
      <c r="C190" s="36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</row>
    <row r="191" spans="1:25" ht="15.75" customHeight="1">
      <c r="A191" s="90"/>
      <c r="B191" s="90"/>
      <c r="C191" s="36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</row>
    <row r="192" spans="1:25" ht="15.75" customHeight="1">
      <c r="A192" s="90"/>
      <c r="B192" s="90"/>
      <c r="C192" s="36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</row>
    <row r="193" spans="1:25" ht="15.75" customHeight="1">
      <c r="A193" s="90"/>
      <c r="B193" s="90"/>
      <c r="C193" s="36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</row>
    <row r="194" spans="1:25" ht="15.75" customHeight="1">
      <c r="A194" s="90"/>
      <c r="B194" s="90"/>
      <c r="C194" s="36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</row>
    <row r="195" spans="1:25" ht="15.75" customHeight="1">
      <c r="A195" s="90"/>
      <c r="B195" s="90"/>
      <c r="C195" s="36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</row>
    <row r="196" spans="1:25" ht="15.75" customHeight="1">
      <c r="A196" s="90"/>
      <c r="B196" s="90"/>
      <c r="C196" s="36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</row>
    <row r="197" spans="1:25" ht="15.75" customHeight="1">
      <c r="A197" s="90"/>
      <c r="B197" s="90"/>
      <c r="C197" s="36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</row>
    <row r="198" spans="1:25" ht="15.75" customHeight="1">
      <c r="A198" s="90"/>
      <c r="B198" s="90"/>
      <c r="C198" s="36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</row>
    <row r="199" spans="1:25" ht="15.75" customHeight="1">
      <c r="A199" s="90"/>
      <c r="B199" s="90"/>
      <c r="C199" s="36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</row>
    <row r="200" spans="1:25" ht="15.75" customHeight="1">
      <c r="A200" s="90"/>
      <c r="B200" s="90"/>
      <c r="C200" s="36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</row>
    <row r="201" spans="1:25" ht="15.75" customHeight="1">
      <c r="A201" s="90"/>
      <c r="B201" s="90"/>
      <c r="C201" s="36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</row>
    <row r="202" spans="1:25" ht="15.75" customHeight="1">
      <c r="A202" s="90"/>
      <c r="B202" s="90"/>
      <c r="C202" s="36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</row>
    <row r="203" spans="1:25" ht="15.75" customHeight="1">
      <c r="A203" s="90"/>
      <c r="B203" s="90"/>
      <c r="C203" s="36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</row>
    <row r="204" spans="1:25" ht="15.75" customHeight="1">
      <c r="A204" s="90"/>
      <c r="B204" s="90"/>
      <c r="C204" s="36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</row>
    <row r="205" spans="1:25" ht="15.75" customHeight="1">
      <c r="A205" s="90"/>
      <c r="B205" s="90"/>
      <c r="C205" s="36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</row>
    <row r="206" spans="1:25" ht="15.75" customHeight="1">
      <c r="A206" s="90"/>
      <c r="B206" s="90"/>
      <c r="C206" s="36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</row>
    <row r="207" spans="1:25" ht="15.75" customHeight="1">
      <c r="A207" s="90"/>
      <c r="B207" s="90"/>
      <c r="C207" s="36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</row>
    <row r="208" spans="1:25" ht="15.75" customHeight="1">
      <c r="A208" s="90"/>
      <c r="B208" s="90"/>
      <c r="C208" s="36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</row>
    <row r="209" spans="1:25" ht="15.75" customHeight="1">
      <c r="A209" s="90"/>
      <c r="B209" s="90"/>
      <c r="C209" s="36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1:25" ht="15.75" customHeight="1">
      <c r="A210" s="90"/>
      <c r="B210" s="90"/>
      <c r="C210" s="36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1:25" ht="15.75" customHeight="1">
      <c r="A211" s="90"/>
      <c r="B211" s="90"/>
      <c r="C211" s="36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</row>
    <row r="212" spans="1:25" ht="15.75" customHeight="1">
      <c r="A212" s="90"/>
      <c r="B212" s="90"/>
      <c r="C212" s="36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</row>
    <row r="213" spans="1:25" ht="15.75" customHeight="1">
      <c r="A213" s="90"/>
      <c r="B213" s="90"/>
      <c r="C213" s="36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</row>
    <row r="214" spans="1:25" ht="15.75" customHeight="1">
      <c r="A214" s="90"/>
      <c r="B214" s="90"/>
      <c r="C214" s="36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</row>
    <row r="215" spans="1:25" ht="15.75" customHeight="1">
      <c r="A215" s="90"/>
      <c r="B215" s="90"/>
      <c r="C215" s="36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</row>
    <row r="216" spans="1:25" ht="15.75" customHeight="1">
      <c r="A216" s="90"/>
      <c r="B216" s="90"/>
      <c r="C216" s="36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</row>
    <row r="217" spans="1:25" ht="15.75" customHeight="1">
      <c r="A217" s="90"/>
      <c r="B217" s="90"/>
      <c r="C217" s="36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</row>
    <row r="218" spans="1:25" ht="15.75" customHeight="1">
      <c r="A218" s="90"/>
      <c r="B218" s="90"/>
      <c r="C218" s="36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</row>
    <row r="219" spans="1:25" ht="15.75" customHeight="1">
      <c r="A219" s="90"/>
      <c r="B219" s="90"/>
      <c r="C219" s="36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</row>
    <row r="220" spans="1:25" ht="15.75" customHeight="1">
      <c r="A220" s="90"/>
      <c r="B220" s="90"/>
      <c r="C220" s="36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</row>
    <row r="221" spans="1:25" ht="15.75" customHeight="1">
      <c r="A221" s="90"/>
      <c r="B221" s="90"/>
      <c r="C221" s="36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</row>
    <row r="222" spans="1:25" ht="15.75" customHeight="1">
      <c r="A222" s="90"/>
      <c r="B222" s="90"/>
      <c r="C222" s="36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</row>
    <row r="223" spans="1:25" ht="15.75" customHeight="1">
      <c r="A223" s="90"/>
      <c r="B223" s="90"/>
      <c r="C223" s="36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</row>
    <row r="224" spans="1:25" ht="15.75" customHeight="1">
      <c r="A224" s="90"/>
      <c r="B224" s="90"/>
      <c r="C224" s="36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</row>
    <row r="225" spans="1:25" ht="15.75" customHeight="1">
      <c r="A225" s="90"/>
      <c r="B225" s="90"/>
      <c r="C225" s="36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</row>
    <row r="226" spans="1:25" ht="15.75" customHeight="1">
      <c r="A226" s="90"/>
      <c r="B226" s="90"/>
      <c r="C226" s="36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</row>
    <row r="227" spans="1:25" ht="15.75" customHeight="1">
      <c r="A227" s="90"/>
      <c r="B227" s="90"/>
      <c r="C227" s="36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</row>
    <row r="228" spans="1:25" ht="15.75" customHeight="1">
      <c r="A228" s="90"/>
      <c r="B228" s="90"/>
      <c r="C228" s="36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</row>
    <row r="229" spans="1:25" ht="15.75" customHeight="1">
      <c r="A229" s="90"/>
      <c r="B229" s="90"/>
      <c r="C229" s="36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</row>
    <row r="230" spans="1:25" ht="15.75" customHeight="1">
      <c r="A230" s="90"/>
      <c r="B230" s="90"/>
      <c r="C230" s="36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</row>
    <row r="231" spans="1:25" ht="15.75" customHeight="1">
      <c r="A231" s="90"/>
      <c r="B231" s="90"/>
      <c r="C231" s="36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</row>
    <row r="232" spans="1:25" ht="15.75" customHeight="1">
      <c r="A232" s="90"/>
      <c r="B232" s="90"/>
      <c r="C232" s="36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5" ht="15.75" customHeight="1">
      <c r="A233" s="90"/>
      <c r="B233" s="90"/>
      <c r="C233" s="36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</row>
    <row r="234" spans="1:25" ht="15.75" customHeight="1">
      <c r="A234" s="90"/>
      <c r="B234" s="90"/>
      <c r="C234" s="36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</row>
    <row r="235" spans="1:25" ht="15.75" customHeight="1">
      <c r="A235" s="90"/>
      <c r="B235" s="90"/>
      <c r="C235" s="36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</row>
    <row r="236" spans="1:25" ht="15.75" customHeight="1">
      <c r="A236" s="90"/>
      <c r="B236" s="90"/>
      <c r="C236" s="36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</row>
    <row r="237" spans="1:25" ht="15.75" customHeight="1">
      <c r="A237" s="90"/>
      <c r="B237" s="90"/>
      <c r="C237" s="36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1:25" ht="15.75" customHeight="1">
      <c r="A238" s="90"/>
      <c r="B238" s="90"/>
      <c r="C238" s="36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</row>
    <row r="239" spans="1:25" ht="15.75" customHeight="1">
      <c r="A239" s="90"/>
      <c r="B239" s="90"/>
      <c r="C239" s="36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</row>
    <row r="240" spans="1:25" ht="15.75" customHeight="1">
      <c r="A240" s="90"/>
      <c r="B240" s="90"/>
      <c r="C240" s="36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</row>
    <row r="241" spans="1:25" ht="15.75" customHeight="1">
      <c r="A241" s="90"/>
      <c r="B241" s="90"/>
      <c r="C241" s="36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</row>
    <row r="242" spans="1:25" ht="15.75" customHeight="1">
      <c r="A242" s="90"/>
      <c r="B242" s="90"/>
      <c r="C242" s="36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</row>
    <row r="243" spans="1:25" ht="15.75" customHeight="1">
      <c r="A243" s="90"/>
      <c r="B243" s="90"/>
      <c r="C243" s="36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</row>
    <row r="244" spans="1:25" ht="15.75" customHeight="1">
      <c r="A244" s="90"/>
      <c r="B244" s="90"/>
      <c r="C244" s="36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</row>
    <row r="245" spans="1:25" ht="15.75" customHeight="1">
      <c r="A245" s="90"/>
      <c r="B245" s="90"/>
      <c r="C245" s="36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</row>
    <row r="246" spans="1:25" ht="15.75" customHeight="1">
      <c r="A246" s="90"/>
      <c r="B246" s="90"/>
      <c r="C246" s="36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</row>
    <row r="247" spans="1:25" ht="15.75" customHeight="1">
      <c r="A247" s="90"/>
      <c r="B247" s="90"/>
      <c r="C247" s="36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</row>
    <row r="248" spans="1:25" ht="15.75" customHeight="1">
      <c r="A248" s="90"/>
      <c r="B248" s="90"/>
      <c r="C248" s="36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</row>
    <row r="249" spans="1:25" ht="15.75" customHeight="1">
      <c r="A249" s="90"/>
      <c r="B249" s="90"/>
      <c r="C249" s="36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</row>
    <row r="250" spans="1:25" ht="15.75" customHeight="1">
      <c r="A250" s="90"/>
      <c r="B250" s="90"/>
      <c r="C250" s="36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</row>
    <row r="251" spans="1:25" ht="15.75" customHeight="1">
      <c r="A251" s="90"/>
      <c r="B251" s="90"/>
      <c r="C251" s="36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</row>
    <row r="252" spans="1:25" ht="15.75" customHeight="1">
      <c r="A252" s="90"/>
      <c r="B252" s="90"/>
      <c r="C252" s="36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</row>
    <row r="253" spans="1:25" ht="15.75" customHeight="1">
      <c r="A253" s="90"/>
      <c r="B253" s="90"/>
      <c r="C253" s="36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</row>
    <row r="254" spans="1:25" ht="15.75" customHeight="1">
      <c r="A254" s="90"/>
      <c r="B254" s="90"/>
      <c r="C254" s="36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</row>
    <row r="255" spans="1:25" ht="15.75" customHeight="1">
      <c r="A255" s="90"/>
      <c r="B255" s="90"/>
      <c r="C255" s="36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</row>
    <row r="256" spans="1:25" ht="15.75" customHeight="1">
      <c r="A256" s="90"/>
      <c r="B256" s="90"/>
      <c r="C256" s="36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</row>
    <row r="257" spans="1:25" ht="15.75" customHeight="1">
      <c r="A257" s="90"/>
      <c r="B257" s="90"/>
      <c r="C257" s="36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</row>
    <row r="258" spans="1:25" ht="15.75" customHeight="1">
      <c r="A258" s="90"/>
      <c r="B258" s="90"/>
      <c r="C258" s="36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</row>
    <row r="259" spans="1:25" ht="15.75" customHeight="1">
      <c r="A259" s="90"/>
      <c r="B259" s="90"/>
      <c r="C259" s="36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</row>
    <row r="260" spans="1:25" ht="15.75" customHeight="1">
      <c r="A260" s="90"/>
      <c r="B260" s="90"/>
      <c r="C260" s="36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</row>
    <row r="261" spans="1:25" ht="15.75" customHeight="1">
      <c r="A261" s="90"/>
      <c r="B261" s="90"/>
      <c r="C261" s="36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</row>
    <row r="262" spans="1:25" ht="15.75" customHeight="1">
      <c r="A262" s="90"/>
      <c r="B262" s="90"/>
      <c r="C262" s="36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</row>
    <row r="263" spans="1:25" ht="15.75" customHeight="1">
      <c r="A263" s="90"/>
      <c r="B263" s="90"/>
      <c r="C263" s="36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1:25" ht="15.75" customHeight="1">
      <c r="A264" s="90"/>
      <c r="B264" s="90"/>
      <c r="C264" s="36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1:25" ht="15.75" customHeight="1">
      <c r="A265" s="90"/>
      <c r="B265" s="90"/>
      <c r="C265" s="36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1:25" ht="15.75" customHeight="1">
      <c r="A266" s="90"/>
      <c r="B266" s="90"/>
      <c r="C266" s="36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</row>
    <row r="267" spans="1:25" ht="15.75" customHeight="1">
      <c r="A267" s="90"/>
      <c r="B267" s="90"/>
      <c r="C267" s="36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</row>
    <row r="268" spans="1:25" ht="15.75" customHeight="1">
      <c r="A268" s="90"/>
      <c r="B268" s="90"/>
      <c r="C268" s="36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1:25" ht="15.75" customHeight="1">
      <c r="A269" s="90"/>
      <c r="B269" s="90"/>
      <c r="C269" s="36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5" ht="15.75" customHeight="1">
      <c r="A270" s="90"/>
      <c r="B270" s="90"/>
      <c r="C270" s="36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</row>
    <row r="271" spans="1:25" ht="15.75" customHeight="1">
      <c r="A271" s="90"/>
      <c r="B271" s="90"/>
      <c r="C271" s="36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</row>
    <row r="272" spans="1:25" ht="15.75" customHeight="1">
      <c r="A272" s="90"/>
      <c r="B272" s="90"/>
      <c r="C272" s="36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</row>
    <row r="273" spans="1:25" ht="15.75" customHeight="1">
      <c r="A273" s="90"/>
      <c r="B273" s="90"/>
      <c r="C273" s="36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</row>
    <row r="274" spans="1:25" ht="15.75" customHeight="1">
      <c r="A274" s="90"/>
      <c r="B274" s="90"/>
      <c r="C274" s="36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</row>
    <row r="275" spans="1:25" ht="15.75" customHeight="1">
      <c r="A275" s="90"/>
      <c r="B275" s="90"/>
      <c r="C275" s="36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</row>
    <row r="276" spans="1:25" ht="15.75" customHeight="1">
      <c r="A276" s="90"/>
      <c r="B276" s="90"/>
      <c r="C276" s="36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</row>
    <row r="277" spans="1:25" ht="15.75" customHeight="1">
      <c r="A277" s="90"/>
      <c r="B277" s="90"/>
      <c r="C277" s="36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</row>
    <row r="278" spans="1:25" ht="15.75" customHeight="1">
      <c r="A278" s="90"/>
      <c r="B278" s="90"/>
      <c r="C278" s="36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</row>
    <row r="279" spans="1:25" ht="15.75" customHeight="1">
      <c r="A279" s="90"/>
      <c r="B279" s="90"/>
      <c r="C279" s="36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</row>
    <row r="280" spans="1:25" ht="15.75" customHeight="1">
      <c r="A280" s="90"/>
      <c r="B280" s="90"/>
      <c r="C280" s="36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</row>
    <row r="281" spans="1:25" ht="15.75" customHeight="1">
      <c r="A281" s="90"/>
      <c r="B281" s="90"/>
      <c r="C281" s="36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</row>
    <row r="282" spans="1:25" ht="15.75" customHeight="1">
      <c r="A282" s="90"/>
      <c r="B282" s="90"/>
      <c r="C282" s="36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</row>
    <row r="283" spans="1:25" ht="15.75" customHeight="1">
      <c r="A283" s="90"/>
      <c r="B283" s="90"/>
      <c r="C283" s="36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</row>
    <row r="284" spans="1:25" ht="15.75" customHeight="1">
      <c r="A284" s="90"/>
      <c r="B284" s="90"/>
      <c r="C284" s="36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</row>
    <row r="285" spans="1:25" ht="15.75" customHeight="1">
      <c r="A285" s="90"/>
      <c r="B285" s="90"/>
      <c r="C285" s="36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</row>
    <row r="286" spans="1:25" ht="15.75" customHeight="1">
      <c r="A286" s="90"/>
      <c r="B286" s="90"/>
      <c r="C286" s="36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</row>
    <row r="287" spans="1:25" ht="15.75" customHeight="1">
      <c r="A287" s="90"/>
      <c r="B287" s="90"/>
      <c r="C287" s="36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</row>
    <row r="288" spans="1:25" ht="15.75" customHeight="1">
      <c r="A288" s="90"/>
      <c r="B288" s="90"/>
      <c r="C288" s="36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</row>
    <row r="289" spans="1:25" ht="15.75" customHeight="1">
      <c r="A289" s="90"/>
      <c r="B289" s="90"/>
      <c r="C289" s="36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</row>
    <row r="290" spans="1:25" ht="15.75" customHeight="1">
      <c r="A290" s="90"/>
      <c r="B290" s="90"/>
      <c r="C290" s="36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</row>
    <row r="291" spans="1:25" ht="15.75" customHeight="1">
      <c r="A291" s="90"/>
      <c r="B291" s="90"/>
      <c r="C291" s="36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</row>
    <row r="292" spans="1:25" ht="15.75" customHeight="1">
      <c r="A292" s="90"/>
      <c r="B292" s="90"/>
      <c r="C292" s="36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</row>
    <row r="293" spans="1:25" ht="15.75" customHeight="1">
      <c r="A293" s="90"/>
      <c r="B293" s="90"/>
      <c r="C293" s="36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</row>
    <row r="294" spans="1:25" ht="15.75" customHeight="1">
      <c r="A294" s="90"/>
      <c r="B294" s="90"/>
      <c r="C294" s="36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</row>
    <row r="295" spans="1:25" ht="15.75" customHeight="1">
      <c r="A295" s="90"/>
      <c r="B295" s="90"/>
      <c r="C295" s="36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</row>
    <row r="296" spans="1:25" ht="15.75" customHeight="1">
      <c r="A296" s="90"/>
      <c r="B296" s="90"/>
      <c r="C296" s="36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</row>
    <row r="297" spans="1:25" ht="15.75" customHeight="1">
      <c r="A297" s="90"/>
      <c r="B297" s="90"/>
      <c r="C297" s="36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</row>
    <row r="298" spans="1:25" ht="15.75" customHeight="1">
      <c r="A298" s="90"/>
      <c r="B298" s="90"/>
      <c r="C298" s="36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</row>
    <row r="299" spans="1:25" ht="15.75" customHeight="1">
      <c r="A299" s="90"/>
      <c r="B299" s="90"/>
      <c r="C299" s="36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</row>
    <row r="300" spans="1:25" ht="15.75" customHeight="1">
      <c r="A300" s="90"/>
      <c r="B300" s="90"/>
      <c r="C300" s="36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</row>
    <row r="301" spans="1:25" ht="15.75" customHeight="1">
      <c r="A301" s="90"/>
      <c r="B301" s="90"/>
      <c r="C301" s="36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</row>
    <row r="302" spans="1:25" ht="15.75" customHeight="1">
      <c r="A302" s="90"/>
      <c r="B302" s="90"/>
      <c r="C302" s="36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</row>
    <row r="303" spans="1:25" ht="15.75" customHeight="1">
      <c r="A303" s="90"/>
      <c r="B303" s="90"/>
      <c r="C303" s="36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</row>
    <row r="304" spans="1:25" ht="15.75" customHeight="1">
      <c r="A304" s="90"/>
      <c r="B304" s="90"/>
      <c r="C304" s="36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</row>
    <row r="305" spans="1:25" ht="15.75" customHeight="1">
      <c r="A305" s="90"/>
      <c r="B305" s="90"/>
      <c r="C305" s="36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</row>
    <row r="306" spans="1:25" ht="15.75" customHeight="1">
      <c r="A306" s="90"/>
      <c r="B306" s="90"/>
      <c r="C306" s="36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</row>
    <row r="307" spans="1:25" ht="15.75" customHeight="1">
      <c r="A307" s="90"/>
      <c r="B307" s="90"/>
      <c r="C307" s="36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</row>
    <row r="308" spans="1:25" ht="15.75" customHeight="1">
      <c r="A308" s="90"/>
      <c r="B308" s="90"/>
      <c r="C308" s="36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</row>
    <row r="309" spans="1:25" ht="15.75" customHeight="1">
      <c r="A309" s="90"/>
      <c r="B309" s="90"/>
      <c r="C309" s="36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</row>
    <row r="310" spans="1:25" ht="15.75" customHeight="1">
      <c r="A310" s="90"/>
      <c r="B310" s="90"/>
      <c r="C310" s="36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</row>
    <row r="311" spans="1:25" ht="15.75" customHeight="1">
      <c r="A311" s="90"/>
      <c r="B311" s="90"/>
      <c r="C311" s="36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</row>
    <row r="312" spans="1:25" ht="15.75" customHeight="1">
      <c r="A312" s="90"/>
      <c r="B312" s="90"/>
      <c r="C312" s="36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</row>
    <row r="313" spans="1:25" ht="15.75" customHeight="1">
      <c r="A313" s="90"/>
      <c r="B313" s="90"/>
      <c r="C313" s="36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</row>
    <row r="314" spans="1:25" ht="15.75" customHeight="1">
      <c r="A314" s="90"/>
      <c r="B314" s="90"/>
      <c r="C314" s="36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</row>
    <row r="315" spans="1:25" ht="15.75" customHeight="1">
      <c r="A315" s="90"/>
      <c r="B315" s="90"/>
      <c r="C315" s="36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</row>
    <row r="316" spans="1:25" ht="15.75" customHeight="1">
      <c r="A316" s="90"/>
      <c r="B316" s="90"/>
      <c r="C316" s="36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</row>
    <row r="317" spans="1:25" ht="15.75" customHeight="1">
      <c r="A317" s="90"/>
      <c r="B317" s="90"/>
      <c r="C317" s="36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</row>
    <row r="318" spans="1:25" ht="15.75" customHeight="1">
      <c r="A318" s="90"/>
      <c r="B318" s="90"/>
      <c r="C318" s="36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</row>
    <row r="319" spans="1:25" ht="15.75" customHeight="1">
      <c r="A319" s="90"/>
      <c r="B319" s="90"/>
      <c r="C319" s="36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</row>
    <row r="320" spans="1:25" ht="15.75" customHeight="1">
      <c r="A320" s="90"/>
      <c r="B320" s="90"/>
      <c r="C320" s="36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</row>
    <row r="321" spans="1:25" ht="15.75" customHeight="1">
      <c r="A321" s="90"/>
      <c r="B321" s="90"/>
      <c r="C321" s="36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</row>
    <row r="322" spans="1:25" ht="15.75" customHeight="1">
      <c r="A322" s="90"/>
      <c r="B322" s="90"/>
      <c r="C322" s="36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</row>
    <row r="323" spans="1:25" ht="15.75" customHeight="1">
      <c r="A323" s="90"/>
      <c r="B323" s="90"/>
      <c r="C323" s="36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</row>
    <row r="324" spans="1:25" ht="15.75" customHeight="1">
      <c r="A324" s="90"/>
      <c r="B324" s="90"/>
      <c r="C324" s="36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</row>
    <row r="325" spans="1:25" ht="15.75" customHeight="1">
      <c r="A325" s="90"/>
      <c r="B325" s="90"/>
      <c r="C325" s="36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</row>
    <row r="326" spans="1:25" ht="15.75" customHeight="1">
      <c r="A326" s="90"/>
      <c r="B326" s="90"/>
      <c r="C326" s="36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</row>
    <row r="327" spans="1:25" ht="15.75" customHeight="1">
      <c r="A327" s="90"/>
      <c r="B327" s="90"/>
      <c r="C327" s="36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</row>
    <row r="328" spans="1:25" ht="15.75" customHeight="1">
      <c r="A328" s="90"/>
      <c r="B328" s="90"/>
      <c r="C328" s="36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</row>
    <row r="329" spans="1:25" ht="15.75" customHeight="1">
      <c r="A329" s="90"/>
      <c r="B329" s="90"/>
      <c r="C329" s="36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</row>
    <row r="330" spans="1:25" ht="15.75" customHeight="1">
      <c r="A330" s="90"/>
      <c r="B330" s="90"/>
      <c r="C330" s="36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</row>
    <row r="331" spans="1:25" ht="15.75" customHeight="1">
      <c r="A331" s="90"/>
      <c r="B331" s="90"/>
      <c r="C331" s="36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</row>
    <row r="332" spans="1:25" ht="15.75" customHeight="1">
      <c r="A332" s="90"/>
      <c r="B332" s="90"/>
      <c r="C332" s="36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</row>
    <row r="333" spans="1:25" ht="15.75" customHeight="1">
      <c r="A333" s="90"/>
      <c r="B333" s="90"/>
      <c r="C333" s="36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</row>
    <row r="334" spans="1:25" ht="15.75" customHeight="1">
      <c r="A334" s="90"/>
      <c r="B334" s="90"/>
      <c r="C334" s="36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</row>
    <row r="335" spans="1:25" ht="15.75" customHeight="1">
      <c r="A335" s="90"/>
      <c r="B335" s="90"/>
      <c r="C335" s="36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</row>
    <row r="336" spans="1:25" ht="15.75" customHeight="1">
      <c r="A336" s="90"/>
      <c r="B336" s="90"/>
      <c r="C336" s="36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</row>
    <row r="337" spans="1:25" ht="15.75" customHeight="1">
      <c r="A337" s="90"/>
      <c r="B337" s="90"/>
      <c r="C337" s="36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</row>
    <row r="338" spans="1:25" ht="15.75" customHeight="1">
      <c r="A338" s="90"/>
      <c r="B338" s="90"/>
      <c r="C338" s="36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</row>
    <row r="339" spans="1:25" ht="15.75" customHeight="1">
      <c r="A339" s="90"/>
      <c r="B339" s="90"/>
      <c r="C339" s="36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</row>
    <row r="340" spans="1:25" ht="15.75" customHeight="1">
      <c r="A340" s="90"/>
      <c r="B340" s="90"/>
      <c r="C340" s="36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</row>
    <row r="341" spans="1:25" ht="15.75" customHeight="1">
      <c r="A341" s="90"/>
      <c r="B341" s="90"/>
      <c r="C341" s="36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</row>
    <row r="342" spans="1:25" ht="15.75" customHeight="1">
      <c r="A342" s="90"/>
      <c r="B342" s="90"/>
      <c r="C342" s="36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</row>
    <row r="343" spans="1:25" ht="15.75" customHeight="1">
      <c r="A343" s="90"/>
      <c r="B343" s="90"/>
      <c r="C343" s="36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</row>
    <row r="344" spans="1:25" ht="15.75" customHeight="1">
      <c r="A344" s="90"/>
      <c r="B344" s="90"/>
      <c r="C344" s="36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</row>
    <row r="345" spans="1:25" ht="15.75" customHeight="1">
      <c r="A345" s="90"/>
      <c r="B345" s="90"/>
      <c r="C345" s="36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</row>
    <row r="346" spans="1:25" ht="15.75" customHeight="1">
      <c r="A346" s="90"/>
      <c r="B346" s="90"/>
      <c r="C346" s="36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</row>
    <row r="347" spans="1:25" ht="15.75" customHeight="1">
      <c r="A347" s="90"/>
      <c r="B347" s="90"/>
      <c r="C347" s="36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</row>
    <row r="348" spans="1:25" ht="15.75" customHeight="1">
      <c r="A348" s="90"/>
      <c r="B348" s="90"/>
      <c r="C348" s="36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</row>
    <row r="349" spans="1:25" ht="15.75" customHeight="1">
      <c r="A349" s="90"/>
      <c r="B349" s="90"/>
      <c r="C349" s="36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</row>
    <row r="350" spans="1:25" ht="15.75" customHeight="1">
      <c r="A350" s="90"/>
      <c r="B350" s="90"/>
      <c r="C350" s="36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</row>
    <row r="351" spans="1:25" ht="15.75" customHeight="1">
      <c r="A351" s="90"/>
      <c r="B351" s="90"/>
      <c r="C351" s="36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</row>
    <row r="352" spans="1:25" ht="15.75" customHeight="1">
      <c r="A352" s="90"/>
      <c r="B352" s="90"/>
      <c r="C352" s="36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</row>
    <row r="353" spans="1:25" ht="15.75" customHeight="1">
      <c r="A353" s="90"/>
      <c r="B353" s="90"/>
      <c r="C353" s="36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</row>
    <row r="354" spans="1:25" ht="15.75" customHeight="1">
      <c r="A354" s="90"/>
      <c r="B354" s="90"/>
      <c r="C354" s="36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</row>
    <row r="355" spans="1:25" ht="15.75" customHeight="1">
      <c r="A355" s="90"/>
      <c r="B355" s="90"/>
      <c r="C355" s="36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</row>
    <row r="356" spans="1:25" ht="15.75" customHeight="1">
      <c r="A356" s="90"/>
      <c r="B356" s="90"/>
      <c r="C356" s="36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</row>
    <row r="357" spans="1:25" ht="15.75" customHeight="1">
      <c r="A357" s="90"/>
      <c r="B357" s="90"/>
      <c r="C357" s="36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</row>
    <row r="358" spans="1:25" ht="15.75" customHeight="1">
      <c r="A358" s="90"/>
      <c r="B358" s="90"/>
      <c r="C358" s="36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</row>
    <row r="359" spans="1:25" ht="15.75" customHeight="1">
      <c r="A359" s="90"/>
      <c r="B359" s="90"/>
      <c r="C359" s="36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</row>
    <row r="360" spans="1:25" ht="15.75" customHeight="1">
      <c r="A360" s="90"/>
      <c r="B360" s="90"/>
      <c r="C360" s="36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</row>
    <row r="361" spans="1:25" ht="15.75" customHeight="1">
      <c r="A361" s="90"/>
      <c r="B361" s="90"/>
      <c r="C361" s="36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</row>
    <row r="362" spans="1:25" ht="15.75" customHeight="1">
      <c r="A362" s="90"/>
      <c r="B362" s="90"/>
      <c r="C362" s="36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</row>
    <row r="363" spans="1:25" ht="15.75" customHeight="1">
      <c r="A363" s="90"/>
      <c r="B363" s="90"/>
      <c r="C363" s="36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</row>
    <row r="364" spans="1:25" ht="15.75" customHeight="1">
      <c r="A364" s="90"/>
      <c r="B364" s="90"/>
      <c r="C364" s="36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</row>
    <row r="365" spans="1:25" ht="15.75" customHeight="1">
      <c r="A365" s="90"/>
      <c r="B365" s="90"/>
      <c r="C365" s="36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</row>
    <row r="366" spans="1:25" ht="15.75" customHeight="1">
      <c r="A366" s="90"/>
      <c r="B366" s="90"/>
      <c r="C366" s="36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</row>
    <row r="367" spans="1:25" ht="15.75" customHeight="1">
      <c r="A367" s="90"/>
      <c r="B367" s="90"/>
      <c r="C367" s="36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</row>
    <row r="368" spans="1:25" ht="15.75" customHeight="1">
      <c r="A368" s="90"/>
      <c r="B368" s="90"/>
      <c r="C368" s="36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</row>
    <row r="369" spans="1:25" ht="15.75" customHeight="1">
      <c r="A369" s="90"/>
      <c r="B369" s="90"/>
      <c r="C369" s="36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</row>
    <row r="370" spans="1:25" ht="15.75" customHeight="1">
      <c r="A370" s="90"/>
      <c r="B370" s="90"/>
      <c r="C370" s="36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</row>
    <row r="371" spans="1:25" ht="15.75" customHeight="1">
      <c r="A371" s="90"/>
      <c r="B371" s="90"/>
      <c r="C371" s="36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</row>
    <row r="372" spans="1:25" ht="15.75" customHeight="1">
      <c r="A372" s="90"/>
      <c r="B372" s="90"/>
      <c r="C372" s="36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</row>
    <row r="373" spans="1:25" ht="15.75" customHeight="1">
      <c r="A373" s="90"/>
      <c r="B373" s="90"/>
      <c r="C373" s="36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</row>
    <row r="374" spans="1:25" ht="15.75" customHeight="1">
      <c r="A374" s="90"/>
      <c r="B374" s="90"/>
      <c r="C374" s="36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</row>
    <row r="375" spans="1:25" ht="15.75" customHeight="1">
      <c r="A375" s="90"/>
      <c r="B375" s="90"/>
      <c r="C375" s="36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</row>
    <row r="376" spans="1:25" ht="15.75" customHeight="1">
      <c r="A376" s="90"/>
      <c r="B376" s="90"/>
      <c r="C376" s="36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</row>
    <row r="377" spans="1:25" ht="15.75" customHeight="1">
      <c r="A377" s="90"/>
      <c r="B377" s="90"/>
      <c r="C377" s="36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</row>
    <row r="378" spans="1:25" ht="15.75" customHeight="1">
      <c r="A378" s="90"/>
      <c r="B378" s="90"/>
      <c r="C378" s="36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</row>
    <row r="379" spans="1:25" ht="15.75" customHeight="1">
      <c r="A379" s="90"/>
      <c r="B379" s="90"/>
      <c r="C379" s="36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</row>
    <row r="380" spans="1:25" ht="15.75" customHeight="1">
      <c r="A380" s="90"/>
      <c r="B380" s="90"/>
      <c r="C380" s="36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</row>
    <row r="381" spans="1:25" ht="15.75" customHeight="1">
      <c r="A381" s="90"/>
      <c r="B381" s="90"/>
      <c r="C381" s="36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5" ht="15.75" customHeight="1">
      <c r="A382" s="90"/>
      <c r="B382" s="90"/>
      <c r="C382" s="36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</row>
    <row r="383" spans="1:25" ht="15.75" customHeight="1">
      <c r="A383" s="90"/>
      <c r="B383" s="90"/>
      <c r="C383" s="36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</row>
    <row r="384" spans="1:25" ht="15.75" customHeight="1">
      <c r="A384" s="90"/>
      <c r="B384" s="90"/>
      <c r="C384" s="36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</row>
    <row r="385" spans="1:25" ht="15.75" customHeight="1">
      <c r="A385" s="90"/>
      <c r="B385" s="90"/>
      <c r="C385" s="36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</row>
    <row r="386" spans="1:25" ht="15.75" customHeight="1">
      <c r="A386" s="90"/>
      <c r="B386" s="90"/>
      <c r="C386" s="36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</row>
    <row r="387" spans="1:25" ht="15.75" customHeight="1">
      <c r="A387" s="90"/>
      <c r="B387" s="90"/>
      <c r="C387" s="36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</row>
    <row r="388" spans="1:25" ht="15.75" customHeight="1">
      <c r="A388" s="90"/>
      <c r="B388" s="90"/>
      <c r="C388" s="36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</row>
    <row r="389" spans="1:25" ht="15.75" customHeight="1">
      <c r="A389" s="90"/>
      <c r="B389" s="90"/>
      <c r="C389" s="36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</row>
    <row r="390" spans="1:25" ht="15.75" customHeight="1">
      <c r="A390" s="90"/>
      <c r="B390" s="90"/>
      <c r="C390" s="36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</row>
    <row r="391" spans="1:25" ht="15.75" customHeight="1">
      <c r="A391" s="90"/>
      <c r="B391" s="90"/>
      <c r="C391" s="36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</row>
    <row r="392" spans="1:25" ht="15.75" customHeight="1">
      <c r="A392" s="90"/>
      <c r="B392" s="90"/>
      <c r="C392" s="36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</row>
    <row r="393" spans="1:25" ht="15.75" customHeight="1">
      <c r="A393" s="90"/>
      <c r="B393" s="90"/>
      <c r="C393" s="36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</row>
    <row r="394" spans="1:25" ht="15.75" customHeight="1">
      <c r="A394" s="90"/>
      <c r="B394" s="90"/>
      <c r="C394" s="36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</row>
    <row r="395" spans="1:25" ht="15.75" customHeight="1">
      <c r="A395" s="90"/>
      <c r="B395" s="90"/>
      <c r="C395" s="36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</row>
    <row r="396" spans="1:25" ht="15.75" customHeight="1">
      <c r="A396" s="90"/>
      <c r="B396" s="90"/>
      <c r="C396" s="36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</row>
    <row r="397" spans="1:25" ht="15.75" customHeight="1">
      <c r="A397" s="90"/>
      <c r="B397" s="90"/>
      <c r="C397" s="36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</row>
    <row r="398" spans="1:25" ht="15.75" customHeight="1">
      <c r="A398" s="90"/>
      <c r="B398" s="90"/>
      <c r="C398" s="36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</row>
    <row r="399" spans="1:25" ht="15.75" customHeight="1">
      <c r="A399" s="90"/>
      <c r="B399" s="90"/>
      <c r="C399" s="36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</row>
    <row r="400" spans="1:25" ht="15.75" customHeight="1">
      <c r="A400" s="90"/>
      <c r="B400" s="90"/>
      <c r="C400" s="36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</row>
    <row r="401" spans="1:25" ht="15.75" customHeight="1">
      <c r="A401" s="90"/>
      <c r="B401" s="90"/>
      <c r="C401" s="36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</row>
    <row r="402" spans="1:25" ht="15.75" customHeight="1">
      <c r="A402" s="90"/>
      <c r="B402" s="90"/>
      <c r="C402" s="36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</row>
    <row r="403" spans="1:25" ht="15.75" customHeight="1">
      <c r="A403" s="90"/>
      <c r="B403" s="90"/>
      <c r="C403" s="36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</row>
    <row r="404" spans="1:25" ht="15.75" customHeight="1">
      <c r="A404" s="90"/>
      <c r="B404" s="90"/>
      <c r="C404" s="36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</row>
    <row r="405" spans="1:25" ht="15.75" customHeight="1">
      <c r="A405" s="90"/>
      <c r="B405" s="90"/>
      <c r="C405" s="36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</row>
    <row r="406" spans="1:25" ht="15.75" customHeight="1">
      <c r="A406" s="90"/>
      <c r="B406" s="90"/>
      <c r="C406" s="36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</row>
    <row r="407" spans="1:25" ht="15.75" customHeight="1">
      <c r="A407" s="90"/>
      <c r="B407" s="90"/>
      <c r="C407" s="36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</row>
    <row r="408" spans="1:25" ht="15.75" customHeight="1">
      <c r="A408" s="90"/>
      <c r="B408" s="90"/>
      <c r="C408" s="36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</row>
    <row r="409" spans="1:25" ht="15.75" customHeight="1">
      <c r="A409" s="90"/>
      <c r="B409" s="90"/>
      <c r="C409" s="36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</row>
    <row r="410" spans="1:25" ht="15.75" customHeight="1">
      <c r="A410" s="90"/>
      <c r="B410" s="90"/>
      <c r="C410" s="36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</row>
    <row r="411" spans="1:25" ht="15.75" customHeight="1">
      <c r="A411" s="90"/>
      <c r="B411" s="90"/>
      <c r="C411" s="36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</row>
    <row r="412" spans="1:25" ht="15.75" customHeight="1">
      <c r="A412" s="90"/>
      <c r="B412" s="90"/>
      <c r="C412" s="36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</row>
    <row r="413" spans="1:25" ht="15.75" customHeight="1">
      <c r="A413" s="90"/>
      <c r="B413" s="90"/>
      <c r="C413" s="36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</row>
    <row r="414" spans="1:25" ht="15.75" customHeight="1">
      <c r="A414" s="90"/>
      <c r="B414" s="90"/>
      <c r="C414" s="36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</row>
    <row r="415" spans="1:25" ht="15.75" customHeight="1">
      <c r="A415" s="90"/>
      <c r="B415" s="90"/>
      <c r="C415" s="36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</row>
    <row r="416" spans="1:25" ht="15.75" customHeight="1">
      <c r="A416" s="90"/>
      <c r="B416" s="90"/>
      <c r="C416" s="36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</row>
    <row r="417" spans="1:25" ht="15.75" customHeight="1">
      <c r="A417" s="90"/>
      <c r="B417" s="90"/>
      <c r="C417" s="36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</row>
    <row r="418" spans="1:25" ht="15.75" customHeight="1">
      <c r="A418" s="90"/>
      <c r="B418" s="90"/>
      <c r="C418" s="36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ht="15.75" customHeight="1">
      <c r="A419" s="90"/>
      <c r="B419" s="90"/>
      <c r="C419" s="36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</row>
    <row r="420" spans="1:25" ht="15.75" customHeight="1">
      <c r="A420" s="90"/>
      <c r="B420" s="90"/>
      <c r="C420" s="36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</row>
    <row r="421" spans="1:25" ht="15.75" customHeight="1">
      <c r="A421" s="90"/>
      <c r="B421" s="90"/>
      <c r="C421" s="36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</row>
    <row r="422" spans="1:25" ht="15.75" customHeight="1">
      <c r="A422" s="90"/>
      <c r="B422" s="90"/>
      <c r="C422" s="36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</row>
    <row r="423" spans="1:25" ht="15.75" customHeight="1">
      <c r="A423" s="90"/>
      <c r="B423" s="90"/>
      <c r="C423" s="36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</row>
    <row r="424" spans="1:25" ht="15.75" customHeight="1">
      <c r="A424" s="90"/>
      <c r="B424" s="90"/>
      <c r="C424" s="36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</row>
    <row r="425" spans="1:25" ht="15.75" customHeight="1">
      <c r="A425" s="90"/>
      <c r="B425" s="90"/>
      <c r="C425" s="36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</row>
    <row r="426" spans="1:25" ht="15.75" customHeight="1">
      <c r="A426" s="90"/>
      <c r="B426" s="90"/>
      <c r="C426" s="36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</row>
    <row r="427" spans="1:25" ht="15.75" customHeight="1">
      <c r="A427" s="90"/>
      <c r="B427" s="90"/>
      <c r="C427" s="36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</row>
    <row r="428" spans="1:25" ht="15.75" customHeight="1">
      <c r="A428" s="90"/>
      <c r="B428" s="90"/>
      <c r="C428" s="36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</row>
    <row r="429" spans="1:25" ht="15.75" customHeight="1">
      <c r="A429" s="90"/>
      <c r="B429" s="90"/>
      <c r="C429" s="36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</row>
    <row r="430" spans="1:25" ht="15.75" customHeight="1">
      <c r="A430" s="90"/>
      <c r="B430" s="90"/>
      <c r="C430" s="36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</row>
    <row r="431" spans="1:25" ht="15.75" customHeight="1">
      <c r="A431" s="90"/>
      <c r="B431" s="90"/>
      <c r="C431" s="36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</row>
    <row r="432" spans="1:25" ht="15.75" customHeight="1">
      <c r="A432" s="90"/>
      <c r="B432" s="90"/>
      <c r="C432" s="36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</row>
    <row r="433" spans="1:25" ht="15.75" customHeight="1">
      <c r="A433" s="90"/>
      <c r="B433" s="90"/>
      <c r="C433" s="36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</row>
    <row r="434" spans="1:25" ht="15.75" customHeight="1">
      <c r="A434" s="90"/>
      <c r="B434" s="90"/>
      <c r="C434" s="36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</row>
    <row r="435" spans="1:25" ht="15.75" customHeight="1">
      <c r="A435" s="90"/>
      <c r="B435" s="90"/>
      <c r="C435" s="36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</row>
    <row r="436" spans="1:25" ht="15.75" customHeight="1">
      <c r="A436" s="90"/>
      <c r="B436" s="90"/>
      <c r="C436" s="36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</row>
    <row r="437" spans="1:25" ht="15.75" customHeight="1">
      <c r="A437" s="90"/>
      <c r="B437" s="90"/>
      <c r="C437" s="36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</row>
    <row r="438" spans="1:25" ht="15.75" customHeight="1">
      <c r="A438" s="90"/>
      <c r="B438" s="90"/>
      <c r="C438" s="36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</row>
    <row r="439" spans="1:25" ht="15.75" customHeight="1">
      <c r="A439" s="90"/>
      <c r="B439" s="90"/>
      <c r="C439" s="36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</row>
    <row r="440" spans="1:25" ht="15.75" customHeight="1">
      <c r="A440" s="90"/>
      <c r="B440" s="90"/>
      <c r="C440" s="36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</row>
    <row r="441" spans="1:25" ht="15.75" customHeight="1">
      <c r="A441" s="90"/>
      <c r="B441" s="90"/>
      <c r="C441" s="36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</row>
    <row r="442" spans="1:25" ht="15.75" customHeight="1">
      <c r="A442" s="90"/>
      <c r="B442" s="90"/>
      <c r="C442" s="36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</row>
    <row r="443" spans="1:25" ht="15.75" customHeight="1">
      <c r="A443" s="90"/>
      <c r="B443" s="90"/>
      <c r="C443" s="36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</row>
    <row r="444" spans="1:25" ht="15.75" customHeight="1">
      <c r="A444" s="90"/>
      <c r="B444" s="90"/>
      <c r="C444" s="36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</row>
    <row r="445" spans="1:25" ht="15.75" customHeight="1">
      <c r="A445" s="90"/>
      <c r="B445" s="90"/>
      <c r="C445" s="36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</row>
    <row r="446" spans="1:25" ht="15.75" customHeight="1">
      <c r="A446" s="90"/>
      <c r="B446" s="90"/>
      <c r="C446" s="36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</row>
    <row r="447" spans="1:25" ht="15.75" customHeight="1">
      <c r="A447" s="90"/>
      <c r="B447" s="90"/>
      <c r="C447" s="36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</row>
    <row r="448" spans="1:25" ht="15.75" customHeight="1">
      <c r="A448" s="90"/>
      <c r="B448" s="90"/>
      <c r="C448" s="36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</row>
    <row r="449" spans="1:25" ht="15.75" customHeight="1">
      <c r="A449" s="90"/>
      <c r="B449" s="90"/>
      <c r="C449" s="36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</row>
    <row r="450" spans="1:25" ht="15.75" customHeight="1">
      <c r="A450" s="90"/>
      <c r="B450" s="90"/>
      <c r="C450" s="36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</row>
    <row r="451" spans="1:25" ht="15.75" customHeight="1">
      <c r="A451" s="90"/>
      <c r="B451" s="90"/>
      <c r="C451" s="36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</row>
    <row r="452" spans="1:25" ht="15.75" customHeight="1">
      <c r="A452" s="90"/>
      <c r="B452" s="90"/>
      <c r="C452" s="36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</row>
    <row r="453" spans="1:25" ht="15.75" customHeight="1">
      <c r="A453" s="90"/>
      <c r="B453" s="90"/>
      <c r="C453" s="36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</row>
    <row r="454" spans="1:25" ht="15.75" customHeight="1">
      <c r="A454" s="90"/>
      <c r="B454" s="90"/>
      <c r="C454" s="36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</row>
    <row r="455" spans="1:25" ht="15.75" customHeight="1">
      <c r="A455" s="90"/>
      <c r="B455" s="90"/>
      <c r="C455" s="36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</row>
    <row r="456" spans="1:25" ht="15.75" customHeight="1">
      <c r="A456" s="90"/>
      <c r="B456" s="90"/>
      <c r="C456" s="36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</row>
    <row r="457" spans="1:25" ht="15.75" customHeight="1">
      <c r="A457" s="90"/>
      <c r="B457" s="90"/>
      <c r="C457" s="36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</row>
    <row r="458" spans="1:25" ht="15.75" customHeight="1">
      <c r="A458" s="90"/>
      <c r="B458" s="90"/>
      <c r="C458" s="36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</row>
    <row r="459" spans="1:25" ht="15.75" customHeight="1">
      <c r="A459" s="90"/>
      <c r="B459" s="90"/>
      <c r="C459" s="36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</row>
    <row r="460" spans="1:25" ht="15.75" customHeight="1">
      <c r="A460" s="90"/>
      <c r="B460" s="90"/>
      <c r="C460" s="36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</row>
    <row r="461" spans="1:25" ht="15.75" customHeight="1">
      <c r="A461" s="90"/>
      <c r="B461" s="90"/>
      <c r="C461" s="36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</row>
    <row r="462" spans="1:25" ht="15.75" customHeight="1">
      <c r="A462" s="90"/>
      <c r="B462" s="90"/>
      <c r="C462" s="36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</row>
    <row r="463" spans="1:25" ht="15.75" customHeight="1">
      <c r="A463" s="90"/>
      <c r="B463" s="90"/>
      <c r="C463" s="36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</row>
    <row r="464" spans="1:25" ht="15.75" customHeight="1">
      <c r="A464" s="90"/>
      <c r="B464" s="90"/>
      <c r="C464" s="36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</row>
    <row r="465" spans="1:25" ht="15.75" customHeight="1">
      <c r="A465" s="90"/>
      <c r="B465" s="90"/>
      <c r="C465" s="36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</row>
    <row r="466" spans="1:25" ht="15.75" customHeight="1">
      <c r="A466" s="90"/>
      <c r="B466" s="90"/>
      <c r="C466" s="36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</row>
    <row r="467" spans="1:25" ht="15.75" customHeight="1">
      <c r="A467" s="90"/>
      <c r="B467" s="90"/>
      <c r="C467" s="36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</row>
    <row r="468" spans="1:25" ht="15.75" customHeight="1">
      <c r="A468" s="90"/>
      <c r="B468" s="90"/>
      <c r="C468" s="36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</row>
    <row r="469" spans="1:25" ht="15.75" customHeight="1">
      <c r="A469" s="90"/>
      <c r="B469" s="90"/>
      <c r="C469" s="36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</row>
    <row r="470" spans="1:25" ht="15.75" customHeight="1">
      <c r="A470" s="90"/>
      <c r="B470" s="90"/>
      <c r="C470" s="36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</row>
    <row r="471" spans="1:25" ht="15.75" customHeight="1">
      <c r="A471" s="90"/>
      <c r="B471" s="90"/>
      <c r="C471" s="36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</row>
    <row r="472" spans="1:25" ht="15.75" customHeight="1">
      <c r="A472" s="90"/>
      <c r="B472" s="90"/>
      <c r="C472" s="36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</row>
    <row r="473" spans="1:25" ht="15.75" customHeight="1">
      <c r="A473" s="90"/>
      <c r="B473" s="90"/>
      <c r="C473" s="36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</row>
    <row r="474" spans="1:25" ht="15.75" customHeight="1">
      <c r="A474" s="90"/>
      <c r="B474" s="90"/>
      <c r="C474" s="36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</row>
    <row r="475" spans="1:25" ht="15.75" customHeight="1">
      <c r="A475" s="90"/>
      <c r="B475" s="90"/>
      <c r="C475" s="36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</row>
    <row r="476" spans="1:25" ht="15.75" customHeight="1">
      <c r="A476" s="90"/>
      <c r="B476" s="90"/>
      <c r="C476" s="36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</row>
    <row r="477" spans="1:25" ht="15.75" customHeight="1">
      <c r="A477" s="90"/>
      <c r="B477" s="90"/>
      <c r="C477" s="36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</row>
    <row r="478" spans="1:25" ht="15.75" customHeight="1">
      <c r="A478" s="90"/>
      <c r="B478" s="90"/>
      <c r="C478" s="36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</row>
    <row r="479" spans="1:25" ht="15.75" customHeight="1">
      <c r="A479" s="90"/>
      <c r="B479" s="90"/>
      <c r="C479" s="36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</row>
    <row r="480" spans="1:25" ht="15.75" customHeight="1">
      <c r="A480" s="90"/>
      <c r="B480" s="90"/>
      <c r="C480" s="36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</row>
    <row r="481" spans="1:25" ht="15.75" customHeight="1">
      <c r="A481" s="90"/>
      <c r="B481" s="90"/>
      <c r="C481" s="36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</row>
    <row r="482" spans="1:25" ht="15.75" customHeight="1">
      <c r="A482" s="90"/>
      <c r="B482" s="90"/>
      <c r="C482" s="36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</row>
    <row r="483" spans="1:25" ht="15.75" customHeight="1">
      <c r="A483" s="90"/>
      <c r="B483" s="90"/>
      <c r="C483" s="36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</row>
    <row r="484" spans="1:25" ht="15.75" customHeight="1">
      <c r="A484" s="90"/>
      <c r="B484" s="90"/>
      <c r="C484" s="36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</row>
    <row r="485" spans="1:25" ht="15.75" customHeight="1">
      <c r="A485" s="90"/>
      <c r="B485" s="90"/>
      <c r="C485" s="36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</row>
    <row r="486" spans="1:25" ht="15.75" customHeight="1">
      <c r="A486" s="90"/>
      <c r="B486" s="90"/>
      <c r="C486" s="36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</row>
    <row r="487" spans="1:25" ht="15.75" customHeight="1">
      <c r="A487" s="90"/>
      <c r="B487" s="90"/>
      <c r="C487" s="36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</row>
    <row r="488" spans="1:25" ht="15.75" customHeight="1">
      <c r="A488" s="90"/>
      <c r="B488" s="90"/>
      <c r="C488" s="36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</row>
    <row r="489" spans="1:25" ht="15.75" customHeight="1">
      <c r="A489" s="90"/>
      <c r="B489" s="90"/>
      <c r="C489" s="36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</row>
    <row r="490" spans="1:25" ht="15.75" customHeight="1">
      <c r="A490" s="90"/>
      <c r="B490" s="90"/>
      <c r="C490" s="36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</row>
    <row r="491" spans="1:25" ht="15.75" customHeight="1">
      <c r="A491" s="90"/>
      <c r="B491" s="90"/>
      <c r="C491" s="36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</row>
    <row r="492" spans="1:25" ht="15.75" customHeight="1">
      <c r="A492" s="90"/>
      <c r="B492" s="90"/>
      <c r="C492" s="36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</row>
    <row r="493" spans="1:25" ht="15.75" customHeight="1">
      <c r="A493" s="90"/>
      <c r="B493" s="90"/>
      <c r="C493" s="36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</row>
    <row r="494" spans="1:25" ht="15.75" customHeight="1">
      <c r="A494" s="90"/>
      <c r="B494" s="90"/>
      <c r="C494" s="36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</row>
    <row r="495" spans="1:25" ht="15.75" customHeight="1">
      <c r="A495" s="90"/>
      <c r="B495" s="90"/>
      <c r="C495" s="36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</row>
    <row r="496" spans="1:25" ht="15.75" customHeight="1">
      <c r="A496" s="90"/>
      <c r="B496" s="90"/>
      <c r="C496" s="36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</row>
    <row r="497" spans="1:25" ht="15.75" customHeight="1">
      <c r="A497" s="90"/>
      <c r="B497" s="90"/>
      <c r="C497" s="36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</row>
    <row r="498" spans="1:25" ht="15.75" customHeight="1">
      <c r="A498" s="90"/>
      <c r="B498" s="90"/>
      <c r="C498" s="36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</row>
    <row r="499" spans="1:25" ht="15.75" customHeight="1">
      <c r="A499" s="90"/>
      <c r="B499" s="90"/>
      <c r="C499" s="36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</row>
    <row r="500" spans="1:25" ht="15.75" customHeight="1">
      <c r="A500" s="90"/>
      <c r="B500" s="90"/>
      <c r="C500" s="36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</row>
    <row r="501" spans="1:25" ht="15.75" customHeight="1">
      <c r="A501" s="90"/>
      <c r="B501" s="90"/>
      <c r="C501" s="36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</row>
    <row r="502" spans="1:25" ht="15.75" customHeight="1">
      <c r="A502" s="90"/>
      <c r="B502" s="90"/>
      <c r="C502" s="36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</row>
    <row r="503" spans="1:25" ht="15.75" customHeight="1">
      <c r="A503" s="90"/>
      <c r="B503" s="90"/>
      <c r="C503" s="36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</row>
    <row r="504" spans="1:25" ht="15.75" customHeight="1">
      <c r="A504" s="90"/>
      <c r="B504" s="90"/>
      <c r="C504" s="36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</row>
    <row r="505" spans="1:25" ht="15.75" customHeight="1">
      <c r="A505" s="90"/>
      <c r="B505" s="90"/>
      <c r="C505" s="36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</row>
    <row r="506" spans="1:25" ht="15.75" customHeight="1">
      <c r="A506" s="90"/>
      <c r="B506" s="90"/>
      <c r="C506" s="36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</row>
    <row r="507" spans="1:25" ht="15.75" customHeight="1">
      <c r="A507" s="90"/>
      <c r="B507" s="90"/>
      <c r="C507" s="36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</row>
    <row r="508" spans="1:25" ht="15.75" customHeight="1">
      <c r="A508" s="90"/>
      <c r="B508" s="90"/>
      <c r="C508" s="36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</row>
    <row r="509" spans="1:25" ht="15.75" customHeight="1">
      <c r="A509" s="90"/>
      <c r="B509" s="90"/>
      <c r="C509" s="36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</row>
    <row r="510" spans="1:25" ht="15.75" customHeight="1">
      <c r="A510" s="90"/>
      <c r="B510" s="90"/>
      <c r="C510" s="36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</row>
    <row r="511" spans="1:25" ht="15.75" customHeight="1">
      <c r="A511" s="90"/>
      <c r="B511" s="90"/>
      <c r="C511" s="36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</row>
    <row r="512" spans="1:25" ht="15.75" customHeight="1">
      <c r="A512" s="90"/>
      <c r="B512" s="90"/>
      <c r="C512" s="36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</row>
    <row r="513" spans="1:25" ht="15.75" customHeight="1">
      <c r="A513" s="90"/>
      <c r="B513" s="90"/>
      <c r="C513" s="36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</row>
    <row r="514" spans="1:25" ht="15.75" customHeight="1">
      <c r="A514" s="90"/>
      <c r="B514" s="90"/>
      <c r="C514" s="36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</row>
    <row r="515" spans="1:25" ht="15.75" customHeight="1">
      <c r="A515" s="90"/>
      <c r="B515" s="90"/>
      <c r="C515" s="36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</row>
    <row r="516" spans="1:25" ht="15.75" customHeight="1">
      <c r="A516" s="90"/>
      <c r="B516" s="90"/>
      <c r="C516" s="36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</row>
    <row r="517" spans="1:25" ht="15.75" customHeight="1">
      <c r="A517" s="90"/>
      <c r="B517" s="90"/>
      <c r="C517" s="36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</row>
    <row r="518" spans="1:25" ht="15.75" customHeight="1">
      <c r="A518" s="90"/>
      <c r="B518" s="90"/>
      <c r="C518" s="36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</row>
    <row r="519" spans="1:25" ht="15.75" customHeight="1">
      <c r="A519" s="90"/>
      <c r="B519" s="90"/>
      <c r="C519" s="36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</row>
    <row r="520" spans="1:25" ht="15.75" customHeight="1">
      <c r="A520" s="90"/>
      <c r="B520" s="90"/>
      <c r="C520" s="36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</row>
    <row r="521" spans="1:25" ht="15.75" customHeight="1">
      <c r="A521" s="90"/>
      <c r="B521" s="90"/>
      <c r="C521" s="36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</row>
    <row r="522" spans="1:25" ht="15.75" customHeight="1">
      <c r="A522" s="90"/>
      <c r="B522" s="90"/>
      <c r="C522" s="36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</row>
    <row r="523" spans="1:25" ht="15.75" customHeight="1">
      <c r="A523" s="90"/>
      <c r="B523" s="90"/>
      <c r="C523" s="36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</row>
    <row r="524" spans="1:25" ht="15.75" customHeight="1">
      <c r="A524" s="90"/>
      <c r="B524" s="90"/>
      <c r="C524" s="36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</row>
    <row r="525" spans="1:25" ht="15.75" customHeight="1">
      <c r="A525" s="90"/>
      <c r="B525" s="90"/>
      <c r="C525" s="36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</row>
    <row r="526" spans="1:25" ht="15.75" customHeight="1">
      <c r="A526" s="90"/>
      <c r="B526" s="90"/>
      <c r="C526" s="36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</row>
    <row r="527" spans="1:25" ht="15.75" customHeight="1">
      <c r="A527" s="90"/>
      <c r="B527" s="90"/>
      <c r="C527" s="36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</row>
    <row r="528" spans="1:25" ht="15.75" customHeight="1">
      <c r="A528" s="90"/>
      <c r="B528" s="90"/>
      <c r="C528" s="36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</row>
    <row r="529" spans="1:25" ht="15.75" customHeight="1">
      <c r="A529" s="90"/>
      <c r="B529" s="90"/>
      <c r="C529" s="36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</row>
    <row r="530" spans="1:25" ht="15.75" customHeight="1">
      <c r="A530" s="90"/>
      <c r="B530" s="90"/>
      <c r="C530" s="36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</row>
    <row r="531" spans="1:25" ht="15.75" customHeight="1">
      <c r="A531" s="90"/>
      <c r="B531" s="90"/>
      <c r="C531" s="36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</row>
    <row r="532" spans="1:25" ht="15.75" customHeight="1">
      <c r="A532" s="90"/>
      <c r="B532" s="90"/>
      <c r="C532" s="36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</row>
    <row r="533" spans="1:25" ht="15.75" customHeight="1">
      <c r="A533" s="90"/>
      <c r="B533" s="90"/>
      <c r="C533" s="36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</row>
    <row r="534" spans="1:25" ht="15.75" customHeight="1">
      <c r="A534" s="90"/>
      <c r="B534" s="90"/>
      <c r="C534" s="36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</row>
    <row r="535" spans="1:25" ht="15.75" customHeight="1">
      <c r="A535" s="90"/>
      <c r="B535" s="90"/>
      <c r="C535" s="36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</row>
    <row r="536" spans="1:25" ht="15.75" customHeight="1">
      <c r="A536" s="90"/>
      <c r="B536" s="90"/>
      <c r="C536" s="36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</row>
    <row r="537" spans="1:25" ht="15.75" customHeight="1">
      <c r="A537" s="90"/>
      <c r="B537" s="90"/>
      <c r="C537" s="36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</row>
    <row r="538" spans="1:25" ht="15.75" customHeight="1">
      <c r="A538" s="90"/>
      <c r="B538" s="90"/>
      <c r="C538" s="36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</row>
    <row r="539" spans="1:25" ht="15.75" customHeight="1">
      <c r="A539" s="90"/>
      <c r="B539" s="90"/>
      <c r="C539" s="36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</row>
    <row r="540" spans="1:25" ht="15.75" customHeight="1">
      <c r="A540" s="90"/>
      <c r="B540" s="90"/>
      <c r="C540" s="36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</row>
    <row r="541" spans="1:25" ht="15.75" customHeight="1">
      <c r="A541" s="90"/>
      <c r="B541" s="90"/>
      <c r="C541" s="36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</row>
    <row r="542" spans="1:25" ht="15.75" customHeight="1">
      <c r="A542" s="90"/>
      <c r="B542" s="90"/>
      <c r="C542" s="36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</row>
    <row r="543" spans="1:25" ht="15.75" customHeight="1">
      <c r="A543" s="90"/>
      <c r="B543" s="90"/>
      <c r="C543" s="36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</row>
    <row r="544" spans="1:25" ht="15.75" customHeight="1">
      <c r="A544" s="90"/>
      <c r="B544" s="90"/>
      <c r="C544" s="36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</row>
    <row r="545" spans="1:25" ht="15.75" customHeight="1">
      <c r="A545" s="90"/>
      <c r="B545" s="90"/>
      <c r="C545" s="36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</row>
    <row r="546" spans="1:25" ht="15.75" customHeight="1">
      <c r="A546" s="90"/>
      <c r="B546" s="90"/>
      <c r="C546" s="36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</row>
    <row r="547" spans="1:25" ht="15.75" customHeight="1">
      <c r="A547" s="90"/>
      <c r="B547" s="90"/>
      <c r="C547" s="36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</row>
    <row r="548" spans="1:25" ht="15.75" customHeight="1">
      <c r="A548" s="90"/>
      <c r="B548" s="90"/>
      <c r="C548" s="36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</row>
    <row r="549" spans="1:25" ht="15.75" customHeight="1">
      <c r="A549" s="90"/>
      <c r="B549" s="90"/>
      <c r="C549" s="36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</row>
    <row r="550" spans="1:25" ht="15.75" customHeight="1">
      <c r="A550" s="90"/>
      <c r="B550" s="90"/>
      <c r="C550" s="36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</row>
    <row r="551" spans="1:25" ht="15.75" customHeight="1">
      <c r="A551" s="90"/>
      <c r="B551" s="90"/>
      <c r="C551" s="36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</row>
    <row r="552" spans="1:25" ht="15.75" customHeight="1">
      <c r="A552" s="90"/>
      <c r="B552" s="90"/>
      <c r="C552" s="36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</row>
    <row r="553" spans="1:25" ht="15.75" customHeight="1">
      <c r="A553" s="90"/>
      <c r="B553" s="90"/>
      <c r="C553" s="36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</row>
    <row r="554" spans="1:25" ht="15.75" customHeight="1">
      <c r="A554" s="90"/>
      <c r="B554" s="90"/>
      <c r="C554" s="36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</row>
    <row r="555" spans="1:25" ht="15.75" customHeight="1">
      <c r="A555" s="90"/>
      <c r="B555" s="90"/>
      <c r="C555" s="36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</row>
    <row r="556" spans="1:25" ht="15.75" customHeight="1">
      <c r="A556" s="90"/>
      <c r="B556" s="90"/>
      <c r="C556" s="36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</row>
    <row r="557" spans="1:25" ht="15.75" customHeight="1">
      <c r="A557" s="90"/>
      <c r="B557" s="90"/>
      <c r="C557" s="36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</row>
    <row r="558" spans="1:25" ht="15.75" customHeight="1">
      <c r="A558" s="90"/>
      <c r="B558" s="90"/>
      <c r="C558" s="36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</row>
    <row r="559" spans="1:25" ht="15.75" customHeight="1">
      <c r="A559" s="90"/>
      <c r="B559" s="90"/>
      <c r="C559" s="36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</row>
    <row r="560" spans="1:25" ht="15.75" customHeight="1">
      <c r="A560" s="90"/>
      <c r="B560" s="90"/>
      <c r="C560" s="36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</row>
    <row r="561" spans="1:25" ht="15.75" customHeight="1">
      <c r="A561" s="90"/>
      <c r="B561" s="90"/>
      <c r="C561" s="36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</row>
    <row r="562" spans="1:25" ht="15.75" customHeight="1">
      <c r="A562" s="90"/>
      <c r="B562" s="90"/>
      <c r="C562" s="36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</row>
    <row r="563" spans="1:25" ht="15.75" customHeight="1">
      <c r="A563" s="90"/>
      <c r="B563" s="90"/>
      <c r="C563" s="36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</row>
    <row r="564" spans="1:25" ht="15.75" customHeight="1">
      <c r="A564" s="90"/>
      <c r="B564" s="90"/>
      <c r="C564" s="36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</row>
    <row r="565" spans="1:25" ht="15.75" customHeight="1">
      <c r="A565" s="90"/>
      <c r="B565" s="90"/>
      <c r="C565" s="36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</row>
    <row r="566" spans="1:25" ht="15.75" customHeight="1">
      <c r="A566" s="90"/>
      <c r="B566" s="90"/>
      <c r="C566" s="36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</row>
    <row r="567" spans="1:25" ht="15.75" customHeight="1">
      <c r="A567" s="90"/>
      <c r="B567" s="90"/>
      <c r="C567" s="36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</row>
    <row r="568" spans="1:25" ht="15.75" customHeight="1">
      <c r="A568" s="90"/>
      <c r="B568" s="90"/>
      <c r="C568" s="36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</row>
    <row r="569" spans="1:25" ht="15.75" customHeight="1">
      <c r="A569" s="90"/>
      <c r="B569" s="90"/>
      <c r="C569" s="36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</row>
    <row r="570" spans="1:25" ht="15.75" customHeight="1">
      <c r="A570" s="90"/>
      <c r="B570" s="90"/>
      <c r="C570" s="36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</row>
    <row r="571" spans="1:25" ht="15.75" customHeight="1">
      <c r="A571" s="90"/>
      <c r="B571" s="90"/>
      <c r="C571" s="36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</row>
    <row r="572" spans="1:25" ht="15.75" customHeight="1">
      <c r="A572" s="90"/>
      <c r="B572" s="90"/>
      <c r="C572" s="36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</row>
    <row r="573" spans="1:25" ht="15.75" customHeight="1">
      <c r="A573" s="90"/>
      <c r="B573" s="90"/>
      <c r="C573" s="36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</row>
    <row r="574" spans="1:25" ht="15.75" customHeight="1">
      <c r="A574" s="90"/>
      <c r="B574" s="90"/>
      <c r="C574" s="36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</row>
    <row r="575" spans="1:25" ht="15.75" customHeight="1">
      <c r="A575" s="90"/>
      <c r="B575" s="90"/>
      <c r="C575" s="36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</row>
    <row r="576" spans="1:25" ht="15.75" customHeight="1">
      <c r="A576" s="90"/>
      <c r="B576" s="90"/>
      <c r="C576" s="36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</row>
    <row r="577" spans="1:25" ht="15.75" customHeight="1">
      <c r="A577" s="90"/>
      <c r="B577" s="90"/>
      <c r="C577" s="36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</row>
    <row r="578" spans="1:25" ht="15.75" customHeight="1">
      <c r="A578" s="90"/>
      <c r="B578" s="90"/>
      <c r="C578" s="36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</row>
    <row r="579" spans="1:25" ht="15.75" customHeight="1">
      <c r="A579" s="90"/>
      <c r="B579" s="90"/>
      <c r="C579" s="36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</row>
    <row r="580" spans="1:25" ht="15.75" customHeight="1">
      <c r="A580" s="90"/>
      <c r="B580" s="90"/>
      <c r="C580" s="36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</row>
    <row r="581" spans="1:25" ht="15.75" customHeight="1">
      <c r="A581" s="90"/>
      <c r="B581" s="90"/>
      <c r="C581" s="36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</row>
    <row r="582" spans="1:25" ht="15.75" customHeight="1">
      <c r="A582" s="90"/>
      <c r="B582" s="90"/>
      <c r="C582" s="36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</row>
    <row r="583" spans="1:25" ht="15.75" customHeight="1">
      <c r="A583" s="90"/>
      <c r="B583" s="90"/>
      <c r="C583" s="36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</row>
    <row r="584" spans="1:25" ht="15.75" customHeight="1">
      <c r="A584" s="90"/>
      <c r="B584" s="90"/>
      <c r="C584" s="36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</row>
    <row r="585" spans="1:25" ht="15.75" customHeight="1">
      <c r="A585" s="90"/>
      <c r="B585" s="90"/>
      <c r="C585" s="36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</row>
    <row r="586" spans="1:25" ht="15.75" customHeight="1">
      <c r="A586" s="90"/>
      <c r="B586" s="90"/>
      <c r="C586" s="36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</row>
    <row r="587" spans="1:25" ht="15.75" customHeight="1">
      <c r="A587" s="90"/>
      <c r="B587" s="90"/>
      <c r="C587" s="36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</row>
    <row r="588" spans="1:25" ht="15.75" customHeight="1">
      <c r="A588" s="90"/>
      <c r="B588" s="90"/>
      <c r="C588" s="36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</row>
    <row r="589" spans="1:25" ht="15.75" customHeight="1">
      <c r="A589" s="90"/>
      <c r="B589" s="90"/>
      <c r="C589" s="36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</row>
    <row r="590" spans="1:25" ht="15.75" customHeight="1">
      <c r="A590" s="90"/>
      <c r="B590" s="90"/>
      <c r="C590" s="36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</row>
    <row r="591" spans="1:25" ht="15.75" customHeight="1">
      <c r="A591" s="90"/>
      <c r="B591" s="90"/>
      <c r="C591" s="36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</row>
    <row r="592" spans="1:25" ht="15.75" customHeight="1">
      <c r="A592" s="90"/>
      <c r="B592" s="90"/>
      <c r="C592" s="36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</row>
    <row r="593" spans="1:25" ht="15.75" customHeight="1">
      <c r="A593" s="90"/>
      <c r="B593" s="90"/>
      <c r="C593" s="36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</row>
    <row r="594" spans="1:25" ht="15.75" customHeight="1">
      <c r="A594" s="90"/>
      <c r="B594" s="90"/>
      <c r="C594" s="36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</row>
    <row r="595" spans="1:25" ht="15.75" customHeight="1">
      <c r="A595" s="90"/>
      <c r="B595" s="90"/>
      <c r="C595" s="36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</row>
    <row r="596" spans="1:25" ht="15.75" customHeight="1">
      <c r="A596" s="90"/>
      <c r="B596" s="90"/>
      <c r="C596" s="36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</row>
    <row r="597" spans="1:25" ht="15.75" customHeight="1">
      <c r="A597" s="90"/>
      <c r="B597" s="90"/>
      <c r="C597" s="36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</row>
    <row r="598" spans="1:25" ht="15.75" customHeight="1">
      <c r="A598" s="90"/>
      <c r="B598" s="90"/>
      <c r="C598" s="36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</row>
    <row r="599" spans="1:25" ht="15.75" customHeight="1">
      <c r="A599" s="90"/>
      <c r="B599" s="90"/>
      <c r="C599" s="36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</row>
    <row r="600" spans="1:25" ht="15.75" customHeight="1">
      <c r="A600" s="90"/>
      <c r="B600" s="90"/>
      <c r="C600" s="36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</row>
    <row r="601" spans="1:25" ht="15.75" customHeight="1">
      <c r="A601" s="90"/>
      <c r="B601" s="90"/>
      <c r="C601" s="36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</row>
    <row r="602" spans="1:25" ht="15.75" customHeight="1">
      <c r="A602" s="90"/>
      <c r="B602" s="90"/>
      <c r="C602" s="36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</row>
    <row r="603" spans="1:25" ht="15.75" customHeight="1">
      <c r="A603" s="90"/>
      <c r="B603" s="90"/>
      <c r="C603" s="36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</row>
    <row r="604" spans="1:25" ht="15.75" customHeight="1">
      <c r="A604" s="90"/>
      <c r="B604" s="90"/>
      <c r="C604" s="36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</row>
    <row r="605" spans="1:25" ht="15.75" customHeight="1">
      <c r="A605" s="90"/>
      <c r="B605" s="90"/>
      <c r="C605" s="36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</row>
    <row r="606" spans="1:25" ht="15.75" customHeight="1">
      <c r="A606" s="90"/>
      <c r="B606" s="90"/>
      <c r="C606" s="36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</row>
    <row r="607" spans="1:25" ht="15.75" customHeight="1">
      <c r="A607" s="90"/>
      <c r="B607" s="90"/>
      <c r="C607" s="36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</row>
    <row r="608" spans="1:25" ht="15.75" customHeight="1">
      <c r="A608" s="90"/>
      <c r="B608" s="90"/>
      <c r="C608" s="36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</row>
    <row r="609" spans="1:25" ht="15.75" customHeight="1">
      <c r="A609" s="90"/>
      <c r="B609" s="90"/>
      <c r="C609" s="36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</row>
    <row r="610" spans="1:25" ht="15.75" customHeight="1">
      <c r="A610" s="90"/>
      <c r="B610" s="90"/>
      <c r="C610" s="36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</row>
    <row r="611" spans="1:25" ht="15.75" customHeight="1">
      <c r="A611" s="90"/>
      <c r="B611" s="90"/>
      <c r="C611" s="36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</row>
    <row r="612" spans="1:25" ht="15.75" customHeight="1">
      <c r="A612" s="90"/>
      <c r="B612" s="90"/>
      <c r="C612" s="36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</row>
    <row r="613" spans="1:25" ht="15.75" customHeight="1">
      <c r="A613" s="90"/>
      <c r="B613" s="90"/>
      <c r="C613" s="36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</row>
    <row r="614" spans="1:25" ht="15.75" customHeight="1">
      <c r="A614" s="90"/>
      <c r="B614" s="90"/>
      <c r="C614" s="36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</row>
    <row r="615" spans="1:25" ht="15.75" customHeight="1">
      <c r="A615" s="90"/>
      <c r="B615" s="90"/>
      <c r="C615" s="36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</row>
    <row r="616" spans="1:25" ht="15.75" customHeight="1">
      <c r="A616" s="90"/>
      <c r="B616" s="90"/>
      <c r="C616" s="36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</row>
    <row r="617" spans="1:25" ht="15.75" customHeight="1">
      <c r="A617" s="90"/>
      <c r="B617" s="90"/>
      <c r="C617" s="36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</row>
    <row r="618" spans="1:25" ht="15.75" customHeight="1">
      <c r="A618" s="90"/>
      <c r="B618" s="90"/>
      <c r="C618" s="36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</row>
    <row r="619" spans="1:25" ht="15.75" customHeight="1">
      <c r="A619" s="90"/>
      <c r="B619" s="90"/>
      <c r="C619" s="36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</row>
    <row r="620" spans="1:25" ht="15.75" customHeight="1">
      <c r="A620" s="90"/>
      <c r="B620" s="90"/>
      <c r="C620" s="36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</row>
    <row r="621" spans="1:25" ht="15.75" customHeight="1">
      <c r="A621" s="90"/>
      <c r="B621" s="90"/>
      <c r="C621" s="36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</row>
    <row r="622" spans="1:25" ht="15.75" customHeight="1">
      <c r="A622" s="90"/>
      <c r="B622" s="90"/>
      <c r="C622" s="36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</row>
    <row r="623" spans="1:25" ht="15.75" customHeight="1">
      <c r="A623" s="90"/>
      <c r="B623" s="90"/>
      <c r="C623" s="36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</row>
    <row r="624" spans="1:25" ht="15.75" customHeight="1">
      <c r="A624" s="90"/>
      <c r="B624" s="90"/>
      <c r="C624" s="36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</row>
    <row r="625" spans="1:25" ht="15.75" customHeight="1">
      <c r="A625" s="90"/>
      <c r="B625" s="90"/>
      <c r="C625" s="36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</row>
    <row r="626" spans="1:25" ht="15.75" customHeight="1">
      <c r="A626" s="90"/>
      <c r="B626" s="90"/>
      <c r="C626" s="36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</row>
    <row r="627" spans="1:25" ht="15.75" customHeight="1">
      <c r="A627" s="90"/>
      <c r="B627" s="90"/>
      <c r="C627" s="36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</row>
    <row r="628" spans="1:25" ht="15.75" customHeight="1">
      <c r="A628" s="90"/>
      <c r="B628" s="90"/>
      <c r="C628" s="36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</row>
    <row r="629" spans="1:25" ht="15.75" customHeight="1">
      <c r="A629" s="90"/>
      <c r="B629" s="90"/>
      <c r="C629" s="36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</row>
    <row r="630" spans="1:25" ht="15.75" customHeight="1">
      <c r="A630" s="90"/>
      <c r="B630" s="90"/>
      <c r="C630" s="36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</row>
    <row r="631" spans="1:25" ht="15.75" customHeight="1">
      <c r="A631" s="90"/>
      <c r="B631" s="90"/>
      <c r="C631" s="36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</row>
    <row r="632" spans="1:25" ht="15.75" customHeight="1">
      <c r="A632" s="90"/>
      <c r="B632" s="90"/>
      <c r="C632" s="36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</row>
    <row r="633" spans="1:25" ht="15.75" customHeight="1">
      <c r="A633" s="90"/>
      <c r="B633" s="90"/>
      <c r="C633" s="36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</row>
    <row r="634" spans="1:25" ht="15.75" customHeight="1">
      <c r="A634" s="90"/>
      <c r="B634" s="90"/>
      <c r="C634" s="36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</row>
    <row r="635" spans="1:25" ht="15.75" customHeight="1">
      <c r="A635" s="90"/>
      <c r="B635" s="90"/>
      <c r="C635" s="36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</row>
    <row r="636" spans="1:25" ht="15.75" customHeight="1">
      <c r="A636" s="90"/>
      <c r="B636" s="90"/>
      <c r="C636" s="36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</row>
    <row r="637" spans="1:25" ht="15.75" customHeight="1">
      <c r="A637" s="90"/>
      <c r="B637" s="90"/>
      <c r="C637" s="36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</row>
    <row r="638" spans="1:25" ht="15.75" customHeight="1">
      <c r="A638" s="90"/>
      <c r="B638" s="90"/>
      <c r="C638" s="36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</row>
    <row r="639" spans="1:25" ht="15.75" customHeight="1">
      <c r="A639" s="90"/>
      <c r="B639" s="90"/>
      <c r="C639" s="36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</row>
    <row r="640" spans="1:25" ht="15.75" customHeight="1">
      <c r="A640" s="90"/>
      <c r="B640" s="90"/>
      <c r="C640" s="36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</row>
    <row r="641" spans="1:25" ht="15.75" customHeight="1">
      <c r="A641" s="90"/>
      <c r="B641" s="90"/>
      <c r="C641" s="36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</row>
    <row r="642" spans="1:25" ht="15.75" customHeight="1">
      <c r="A642" s="90"/>
      <c r="B642" s="90"/>
      <c r="C642" s="36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</row>
    <row r="643" spans="1:25" ht="15.75" customHeight="1">
      <c r="A643" s="90"/>
      <c r="B643" s="90"/>
      <c r="C643" s="36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</row>
    <row r="644" spans="1:25" ht="15.75" customHeight="1">
      <c r="A644" s="90"/>
      <c r="B644" s="90"/>
      <c r="C644" s="36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</row>
    <row r="645" spans="1:25" ht="15.75" customHeight="1">
      <c r="A645" s="90"/>
      <c r="B645" s="90"/>
      <c r="C645" s="36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</row>
    <row r="646" spans="1:25" ht="15.75" customHeight="1">
      <c r="A646" s="90"/>
      <c r="B646" s="90"/>
      <c r="C646" s="36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</row>
    <row r="647" spans="1:25" ht="15.75" customHeight="1">
      <c r="A647" s="90"/>
      <c r="B647" s="90"/>
      <c r="C647" s="36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</row>
    <row r="648" spans="1:25" ht="15.75" customHeight="1">
      <c r="A648" s="90"/>
      <c r="B648" s="90"/>
      <c r="C648" s="36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</row>
    <row r="649" spans="1:25" ht="15.75" customHeight="1">
      <c r="A649" s="90"/>
      <c r="B649" s="90"/>
      <c r="C649" s="36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</row>
    <row r="650" spans="1:25" ht="15.75" customHeight="1">
      <c r="A650" s="90"/>
      <c r="B650" s="90"/>
      <c r="C650" s="36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</row>
    <row r="651" spans="1:25" ht="15.75" customHeight="1">
      <c r="A651" s="90"/>
      <c r="B651" s="90"/>
      <c r="C651" s="36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</row>
    <row r="652" spans="1:25" ht="15.75" customHeight="1">
      <c r="A652" s="90"/>
      <c r="B652" s="90"/>
      <c r="C652" s="36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</row>
    <row r="653" spans="1:25" ht="15.75" customHeight="1">
      <c r="A653" s="90"/>
      <c r="B653" s="90"/>
      <c r="C653" s="36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</row>
    <row r="654" spans="1:25" ht="15.75" customHeight="1">
      <c r="A654" s="90"/>
      <c r="B654" s="90"/>
      <c r="C654" s="36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</row>
    <row r="655" spans="1:25" ht="15.75" customHeight="1">
      <c r="A655" s="90"/>
      <c r="B655" s="90"/>
      <c r="C655" s="36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</row>
    <row r="656" spans="1:25" ht="15.75" customHeight="1">
      <c r="A656" s="90"/>
      <c r="B656" s="90"/>
      <c r="C656" s="36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</row>
    <row r="657" spans="1:25" ht="15.75" customHeight="1">
      <c r="A657" s="90"/>
      <c r="B657" s="90"/>
      <c r="C657" s="36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</row>
    <row r="658" spans="1:25" ht="15.75" customHeight="1">
      <c r="A658" s="90"/>
      <c r="B658" s="90"/>
      <c r="C658" s="36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</row>
    <row r="659" spans="1:25" ht="15.75" customHeight="1">
      <c r="A659" s="90"/>
      <c r="B659" s="90"/>
      <c r="C659" s="36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</row>
    <row r="660" spans="1:25" ht="15.75" customHeight="1">
      <c r="A660" s="90"/>
      <c r="B660" s="90"/>
      <c r="C660" s="36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</row>
    <row r="661" spans="1:25" ht="15.75" customHeight="1">
      <c r="A661" s="90"/>
      <c r="B661" s="90"/>
      <c r="C661" s="36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</row>
    <row r="662" spans="1:25" ht="15.75" customHeight="1">
      <c r="A662" s="90"/>
      <c r="B662" s="90"/>
      <c r="C662" s="36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</row>
    <row r="663" spans="1:25" ht="15.75" customHeight="1">
      <c r="A663" s="90"/>
      <c r="B663" s="90"/>
      <c r="C663" s="36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</row>
    <row r="664" spans="1:25" ht="15.75" customHeight="1">
      <c r="A664" s="90"/>
      <c r="B664" s="90"/>
      <c r="C664" s="36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</row>
    <row r="665" spans="1:25" ht="15.75" customHeight="1">
      <c r="A665" s="90"/>
      <c r="B665" s="90"/>
      <c r="C665" s="36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</row>
    <row r="666" spans="1:25" ht="15.75" customHeight="1">
      <c r="A666" s="90"/>
      <c r="B666" s="90"/>
      <c r="C666" s="36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</row>
    <row r="667" spans="1:25" ht="15.75" customHeight="1">
      <c r="A667" s="90"/>
      <c r="B667" s="90"/>
      <c r="C667" s="36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</row>
    <row r="668" spans="1:25" ht="15.75" customHeight="1">
      <c r="A668" s="90"/>
      <c r="B668" s="90"/>
      <c r="C668" s="36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</row>
    <row r="669" spans="1:25" ht="15.75" customHeight="1">
      <c r="A669" s="90"/>
      <c r="B669" s="90"/>
      <c r="C669" s="36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</row>
    <row r="670" spans="1:25" ht="15.75" customHeight="1">
      <c r="A670" s="90"/>
      <c r="B670" s="90"/>
      <c r="C670" s="36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</row>
    <row r="671" spans="1:25" ht="15.75" customHeight="1">
      <c r="A671" s="90"/>
      <c r="B671" s="90"/>
      <c r="C671" s="36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</row>
    <row r="672" spans="1:25" ht="15.75" customHeight="1">
      <c r="A672" s="90"/>
      <c r="B672" s="90"/>
      <c r="C672" s="36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</row>
    <row r="673" spans="1:25" ht="15.75" customHeight="1">
      <c r="A673" s="90"/>
      <c r="B673" s="90"/>
      <c r="C673" s="36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</row>
    <row r="674" spans="1:25" ht="15.75" customHeight="1">
      <c r="A674" s="90"/>
      <c r="B674" s="90"/>
      <c r="C674" s="36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</row>
    <row r="675" spans="1:25" ht="15.75" customHeight="1">
      <c r="A675" s="90"/>
      <c r="B675" s="90"/>
      <c r="C675" s="36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</row>
    <row r="676" spans="1:25" ht="15.75" customHeight="1">
      <c r="A676" s="90"/>
      <c r="B676" s="90"/>
      <c r="C676" s="36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</row>
    <row r="677" spans="1:25" ht="15.75" customHeight="1">
      <c r="A677" s="90"/>
      <c r="B677" s="90"/>
      <c r="C677" s="36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</row>
    <row r="678" spans="1:25" ht="15.75" customHeight="1">
      <c r="A678" s="90"/>
      <c r="B678" s="90"/>
      <c r="C678" s="36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</row>
    <row r="679" spans="1:25" ht="15.75" customHeight="1">
      <c r="A679" s="90"/>
      <c r="B679" s="90"/>
      <c r="C679" s="36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</row>
    <row r="680" spans="1:25" ht="15.75" customHeight="1">
      <c r="A680" s="90"/>
      <c r="B680" s="90"/>
      <c r="C680" s="36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</row>
    <row r="681" spans="1:25" ht="15.75" customHeight="1">
      <c r="A681" s="90"/>
      <c r="B681" s="90"/>
      <c r="C681" s="36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</row>
    <row r="682" spans="1:25" ht="15.75" customHeight="1">
      <c r="A682" s="90"/>
      <c r="B682" s="90"/>
      <c r="C682" s="36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</row>
    <row r="683" spans="1:25" ht="15.75" customHeight="1">
      <c r="A683" s="90"/>
      <c r="B683" s="90"/>
      <c r="C683" s="36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</row>
    <row r="684" spans="1:25" ht="15.75" customHeight="1">
      <c r="A684" s="90"/>
      <c r="B684" s="90"/>
      <c r="C684" s="36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</row>
    <row r="685" spans="1:25" ht="15.75" customHeight="1">
      <c r="A685" s="90"/>
      <c r="B685" s="90"/>
      <c r="C685" s="36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</row>
    <row r="686" spans="1:25" ht="15.75" customHeight="1">
      <c r="A686" s="90"/>
      <c r="B686" s="90"/>
      <c r="C686" s="36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</row>
    <row r="687" spans="1:25" ht="15.75" customHeight="1">
      <c r="A687" s="90"/>
      <c r="B687" s="90"/>
      <c r="C687" s="36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</row>
    <row r="688" spans="1:25" ht="15.75" customHeight="1">
      <c r="A688" s="90"/>
      <c r="B688" s="90"/>
      <c r="C688" s="36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</row>
    <row r="689" spans="1:25" ht="15.75" customHeight="1">
      <c r="A689" s="90"/>
      <c r="B689" s="90"/>
      <c r="C689" s="36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</row>
    <row r="690" spans="1:25" ht="15.75" customHeight="1">
      <c r="A690" s="90"/>
      <c r="B690" s="90"/>
      <c r="C690" s="36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</row>
    <row r="691" spans="1:25" ht="15.75" customHeight="1">
      <c r="A691" s="90"/>
      <c r="B691" s="90"/>
      <c r="C691" s="36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</row>
    <row r="692" spans="1:25" ht="15.75" customHeight="1">
      <c r="A692" s="90"/>
      <c r="B692" s="90"/>
      <c r="C692" s="36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</row>
    <row r="693" spans="1:25" ht="15.75" customHeight="1">
      <c r="A693" s="90"/>
      <c r="B693" s="90"/>
      <c r="C693" s="36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</row>
    <row r="694" spans="1:25" ht="15.75" customHeight="1">
      <c r="A694" s="90"/>
      <c r="B694" s="90"/>
      <c r="C694" s="36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</row>
    <row r="695" spans="1:25" ht="15.75" customHeight="1">
      <c r="A695" s="90"/>
      <c r="B695" s="90"/>
      <c r="C695" s="36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</row>
    <row r="696" spans="1:25" ht="15.75" customHeight="1">
      <c r="A696" s="90"/>
      <c r="B696" s="90"/>
      <c r="C696" s="36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</row>
    <row r="697" spans="1:25" ht="15.75" customHeight="1">
      <c r="A697" s="90"/>
      <c r="B697" s="90"/>
      <c r="C697" s="36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</row>
    <row r="698" spans="1:25" ht="15.75" customHeight="1">
      <c r="A698" s="90"/>
      <c r="B698" s="90"/>
      <c r="C698" s="36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</row>
    <row r="699" spans="1:25" ht="15.75" customHeight="1">
      <c r="A699" s="90"/>
      <c r="B699" s="90"/>
      <c r="C699" s="36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</row>
    <row r="700" spans="1:25" ht="15.75" customHeight="1">
      <c r="A700" s="90"/>
      <c r="B700" s="90"/>
      <c r="C700" s="36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</row>
    <row r="701" spans="1:25" ht="15.75" customHeight="1">
      <c r="A701" s="90"/>
      <c r="B701" s="90"/>
      <c r="C701" s="36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</row>
    <row r="702" spans="1:25" ht="15.75" customHeight="1">
      <c r="A702" s="90"/>
      <c r="B702" s="90"/>
      <c r="C702" s="36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</row>
    <row r="703" spans="1:25" ht="15.75" customHeight="1">
      <c r="A703" s="90"/>
      <c r="B703" s="90"/>
      <c r="C703" s="36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</row>
    <row r="704" spans="1:25" ht="15.75" customHeight="1">
      <c r="A704" s="90"/>
      <c r="B704" s="90"/>
      <c r="C704" s="36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</row>
    <row r="705" spans="1:25" ht="15.75" customHeight="1">
      <c r="A705" s="90"/>
      <c r="B705" s="90"/>
      <c r="C705" s="36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</row>
    <row r="706" spans="1:25" ht="15.75" customHeight="1">
      <c r="A706" s="90"/>
      <c r="B706" s="90"/>
      <c r="C706" s="36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</row>
    <row r="707" spans="1:25" ht="15.75" customHeight="1">
      <c r="A707" s="90"/>
      <c r="B707" s="90"/>
      <c r="C707" s="36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</row>
    <row r="708" spans="1:25" ht="15.75" customHeight="1">
      <c r="A708" s="90"/>
      <c r="B708" s="90"/>
      <c r="C708" s="36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</row>
    <row r="709" spans="1:25" ht="15.75" customHeight="1">
      <c r="A709" s="90"/>
      <c r="B709" s="90"/>
      <c r="C709" s="36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</row>
    <row r="710" spans="1:25" ht="15.75" customHeight="1">
      <c r="A710" s="90"/>
      <c r="B710" s="90"/>
      <c r="C710" s="36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</row>
    <row r="711" spans="1:25" ht="15.75" customHeight="1">
      <c r="A711" s="90"/>
      <c r="B711" s="90"/>
      <c r="C711" s="36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</row>
    <row r="712" spans="1:25" ht="15.75" customHeight="1">
      <c r="A712" s="90"/>
      <c r="B712" s="90"/>
      <c r="C712" s="36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</row>
    <row r="713" spans="1:25" ht="15.75" customHeight="1">
      <c r="A713" s="90"/>
      <c r="B713" s="90"/>
      <c r="C713" s="36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</row>
    <row r="714" spans="1:25" ht="15.75" customHeight="1">
      <c r="A714" s="90"/>
      <c r="B714" s="90"/>
      <c r="C714" s="36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</row>
    <row r="715" spans="1:25" ht="15.75" customHeight="1">
      <c r="A715" s="90"/>
      <c r="B715" s="90"/>
      <c r="C715" s="36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</row>
    <row r="716" spans="1:25" ht="15.75" customHeight="1">
      <c r="A716" s="90"/>
      <c r="B716" s="90"/>
      <c r="C716" s="36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</row>
    <row r="717" spans="1:25" ht="15.75" customHeight="1">
      <c r="A717" s="90"/>
      <c r="B717" s="90"/>
      <c r="C717" s="36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</row>
    <row r="718" spans="1:25" ht="15.75" customHeight="1">
      <c r="A718" s="90"/>
      <c r="B718" s="90"/>
      <c r="C718" s="36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</row>
    <row r="719" spans="1:25" ht="15.75" customHeight="1">
      <c r="A719" s="90"/>
      <c r="B719" s="90"/>
      <c r="C719" s="36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</row>
    <row r="720" spans="1:25" ht="15.75" customHeight="1">
      <c r="A720" s="90"/>
      <c r="B720" s="90"/>
      <c r="C720" s="36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</row>
    <row r="721" spans="1:25" ht="15.75" customHeight="1">
      <c r="A721" s="90"/>
      <c r="B721" s="90"/>
      <c r="C721" s="36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</row>
    <row r="722" spans="1:25" ht="15.75" customHeight="1">
      <c r="A722" s="90"/>
      <c r="B722" s="90"/>
      <c r="C722" s="36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</row>
    <row r="723" spans="1:25" ht="15.75" customHeight="1">
      <c r="A723" s="90"/>
      <c r="B723" s="90"/>
      <c r="C723" s="36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</row>
    <row r="724" spans="1:25" ht="15.75" customHeight="1">
      <c r="A724" s="90"/>
      <c r="B724" s="90"/>
      <c r="C724" s="36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</row>
    <row r="725" spans="1:25" ht="15.75" customHeight="1">
      <c r="A725" s="90"/>
      <c r="B725" s="90"/>
      <c r="C725" s="36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</row>
    <row r="726" spans="1:25" ht="15.75" customHeight="1">
      <c r="A726" s="90"/>
      <c r="B726" s="90"/>
      <c r="C726" s="36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</row>
    <row r="727" spans="1:25" ht="15.75" customHeight="1">
      <c r="A727" s="90"/>
      <c r="B727" s="90"/>
      <c r="C727" s="36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</row>
    <row r="728" spans="1:25" ht="15.75" customHeight="1">
      <c r="A728" s="90"/>
      <c r="B728" s="90"/>
      <c r="C728" s="36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</row>
    <row r="729" spans="1:25" ht="15.75" customHeight="1">
      <c r="A729" s="90"/>
      <c r="B729" s="90"/>
      <c r="C729" s="36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</row>
    <row r="730" spans="1:25" ht="15.75" customHeight="1">
      <c r="A730" s="90"/>
      <c r="B730" s="90"/>
      <c r="C730" s="36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</row>
    <row r="731" spans="1:25" ht="15.75" customHeight="1">
      <c r="A731" s="90"/>
      <c r="B731" s="90"/>
      <c r="C731" s="36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</row>
    <row r="732" spans="1:25" ht="15.75" customHeight="1">
      <c r="A732" s="90"/>
      <c r="B732" s="90"/>
      <c r="C732" s="36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</row>
    <row r="733" spans="1:25" ht="15.75" customHeight="1">
      <c r="A733" s="90"/>
      <c r="B733" s="90"/>
      <c r="C733" s="36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</row>
    <row r="734" spans="1:25" ht="15.75" customHeight="1">
      <c r="A734" s="90"/>
      <c r="B734" s="90"/>
      <c r="C734" s="36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</row>
    <row r="735" spans="1:25" ht="15.75" customHeight="1">
      <c r="A735" s="90"/>
      <c r="B735" s="90"/>
      <c r="C735" s="36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</row>
    <row r="736" spans="1:25" ht="15.75" customHeight="1">
      <c r="A736" s="90"/>
      <c r="B736" s="90"/>
      <c r="C736" s="36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</row>
    <row r="737" spans="1:25" ht="15.75" customHeight="1">
      <c r="A737" s="90"/>
      <c r="B737" s="90"/>
      <c r="C737" s="36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</row>
    <row r="738" spans="1:25" ht="15.75" customHeight="1">
      <c r="A738" s="90"/>
      <c r="B738" s="90"/>
      <c r="C738" s="36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</row>
    <row r="739" spans="1:25" ht="15.75" customHeight="1">
      <c r="A739" s="90"/>
      <c r="B739" s="90"/>
      <c r="C739" s="36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</row>
    <row r="740" spans="1:25" ht="15.75" customHeight="1">
      <c r="A740" s="90"/>
      <c r="B740" s="90"/>
      <c r="C740" s="36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</row>
    <row r="741" spans="1:25" ht="15.75" customHeight="1">
      <c r="A741" s="90"/>
      <c r="B741" s="90"/>
      <c r="C741" s="36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</row>
    <row r="742" spans="1:25" ht="15.75" customHeight="1">
      <c r="A742" s="90"/>
      <c r="B742" s="90"/>
      <c r="C742" s="36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</row>
    <row r="743" spans="1:25" ht="15.75" customHeight="1">
      <c r="A743" s="90"/>
      <c r="B743" s="90"/>
      <c r="C743" s="36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</row>
    <row r="744" spans="1:25" ht="15.75" customHeight="1">
      <c r="A744" s="90"/>
      <c r="B744" s="90"/>
      <c r="C744" s="36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</row>
    <row r="745" spans="1:25" ht="15.75" customHeight="1">
      <c r="A745" s="90"/>
      <c r="B745" s="90"/>
      <c r="C745" s="36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</row>
    <row r="746" spans="1:25" ht="15.75" customHeight="1">
      <c r="A746" s="90"/>
      <c r="B746" s="90"/>
      <c r="C746" s="36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</row>
    <row r="747" spans="1:25" ht="15.75" customHeight="1">
      <c r="A747" s="90"/>
      <c r="B747" s="90"/>
      <c r="C747" s="36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</row>
    <row r="748" spans="1:25" ht="15.75" customHeight="1">
      <c r="A748" s="90"/>
      <c r="B748" s="90"/>
      <c r="C748" s="36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</row>
    <row r="749" spans="1:25" ht="15.75" customHeight="1">
      <c r="A749" s="90"/>
      <c r="B749" s="90"/>
      <c r="C749" s="36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</row>
    <row r="750" spans="1:25" ht="15.75" customHeight="1">
      <c r="A750" s="90"/>
      <c r="B750" s="90"/>
      <c r="C750" s="36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</row>
    <row r="751" spans="1:25" ht="15.75" customHeight="1">
      <c r="A751" s="90"/>
      <c r="B751" s="90"/>
      <c r="C751" s="36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</row>
    <row r="752" spans="1:25" ht="15.75" customHeight="1">
      <c r="A752" s="90"/>
      <c r="B752" s="90"/>
      <c r="C752" s="36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</row>
    <row r="753" spans="1:25" ht="15.75" customHeight="1">
      <c r="A753" s="90"/>
      <c r="B753" s="90"/>
      <c r="C753" s="36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</row>
    <row r="754" spans="1:25" ht="15.75" customHeight="1">
      <c r="A754" s="90"/>
      <c r="B754" s="90"/>
      <c r="C754" s="36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</row>
    <row r="755" spans="1:25" ht="15.75" customHeight="1">
      <c r="A755" s="90"/>
      <c r="B755" s="90"/>
      <c r="C755" s="36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</row>
    <row r="756" spans="1:25" ht="15.75" customHeight="1">
      <c r="A756" s="90"/>
      <c r="B756" s="90"/>
      <c r="C756" s="36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</row>
    <row r="757" spans="1:25" ht="15.75" customHeight="1">
      <c r="A757" s="90"/>
      <c r="B757" s="90"/>
      <c r="C757" s="36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</row>
    <row r="758" spans="1:25" ht="15.75" customHeight="1">
      <c r="A758" s="90"/>
      <c r="B758" s="90"/>
      <c r="C758" s="36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</row>
    <row r="759" spans="1:25" ht="15.75" customHeight="1">
      <c r="A759" s="90"/>
      <c r="B759" s="90"/>
      <c r="C759" s="36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</row>
    <row r="760" spans="1:25" ht="15.75" customHeight="1">
      <c r="A760" s="90"/>
      <c r="B760" s="90"/>
      <c r="C760" s="36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</row>
    <row r="761" spans="1:25" ht="15.75" customHeight="1">
      <c r="A761" s="90"/>
      <c r="B761" s="90"/>
      <c r="C761" s="36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</row>
    <row r="762" spans="1:25" ht="15.75" customHeight="1">
      <c r="A762" s="90"/>
      <c r="B762" s="90"/>
      <c r="C762" s="36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</row>
    <row r="763" spans="1:25" ht="15.75" customHeight="1">
      <c r="A763" s="90"/>
      <c r="B763" s="90"/>
      <c r="C763" s="36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</row>
    <row r="764" spans="1:25" ht="15.75" customHeight="1">
      <c r="A764" s="90"/>
      <c r="B764" s="90"/>
      <c r="C764" s="36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</row>
    <row r="765" spans="1:25" ht="15.75" customHeight="1">
      <c r="A765" s="90"/>
      <c r="B765" s="90"/>
      <c r="C765" s="36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</row>
    <row r="766" spans="1:25" ht="15.75" customHeight="1">
      <c r="A766" s="90"/>
      <c r="B766" s="90"/>
      <c r="C766" s="36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</row>
    <row r="767" spans="1:25" ht="15.75" customHeight="1">
      <c r="A767" s="90"/>
      <c r="B767" s="90"/>
      <c r="C767" s="36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</row>
    <row r="768" spans="1:25" ht="15.75" customHeight="1">
      <c r="A768" s="90"/>
      <c r="B768" s="90"/>
      <c r="C768" s="36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</row>
    <row r="769" spans="1:25" ht="15.75" customHeight="1">
      <c r="A769" s="90"/>
      <c r="B769" s="90"/>
      <c r="C769" s="36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</row>
    <row r="770" spans="1:25" ht="15.75" customHeight="1">
      <c r="A770" s="90"/>
      <c r="B770" s="90"/>
      <c r="C770" s="36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</row>
    <row r="771" spans="1:25" ht="15.75" customHeight="1">
      <c r="A771" s="90"/>
      <c r="B771" s="90"/>
      <c r="C771" s="36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</row>
    <row r="772" spans="1:25" ht="15.75" customHeight="1">
      <c r="A772" s="90"/>
      <c r="B772" s="90"/>
      <c r="C772" s="36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</row>
    <row r="773" spans="1:25" ht="15.75" customHeight="1">
      <c r="A773" s="90"/>
      <c r="B773" s="90"/>
      <c r="C773" s="36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</row>
    <row r="774" spans="1:25" ht="15.75" customHeight="1">
      <c r="A774" s="90"/>
      <c r="B774" s="90"/>
      <c r="C774" s="36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</row>
    <row r="775" spans="1:25" ht="15.75" customHeight="1">
      <c r="A775" s="90"/>
      <c r="B775" s="90"/>
      <c r="C775" s="36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</row>
    <row r="776" spans="1:25" ht="15.75" customHeight="1">
      <c r="A776" s="90"/>
      <c r="B776" s="90"/>
      <c r="C776" s="36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</row>
    <row r="777" spans="1:25" ht="15.75" customHeight="1">
      <c r="A777" s="90"/>
      <c r="B777" s="90"/>
      <c r="C777" s="36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</row>
    <row r="778" spans="1:25" ht="15.75" customHeight="1">
      <c r="A778" s="90"/>
      <c r="B778" s="90"/>
      <c r="C778" s="36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</row>
    <row r="779" spans="1:25" ht="15.75" customHeight="1">
      <c r="A779" s="90"/>
      <c r="B779" s="90"/>
      <c r="C779" s="36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</row>
    <row r="780" spans="1:25" ht="15.75" customHeight="1">
      <c r="A780" s="90"/>
      <c r="B780" s="90"/>
      <c r="C780" s="36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</row>
    <row r="781" spans="1:25" ht="15.75" customHeight="1">
      <c r="A781" s="90"/>
      <c r="B781" s="90"/>
      <c r="C781" s="36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</row>
    <row r="782" spans="1:25" ht="15.75" customHeight="1">
      <c r="A782" s="90"/>
      <c r="B782" s="90"/>
      <c r="C782" s="36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</row>
    <row r="783" spans="1:25" ht="15.75" customHeight="1">
      <c r="A783" s="90"/>
      <c r="B783" s="90"/>
      <c r="C783" s="36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</row>
    <row r="784" spans="1:25" ht="15.75" customHeight="1">
      <c r="A784" s="90"/>
      <c r="B784" s="90"/>
      <c r="C784" s="36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</row>
    <row r="785" spans="1:25" ht="15.75" customHeight="1">
      <c r="A785" s="90"/>
      <c r="B785" s="90"/>
      <c r="C785" s="36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</row>
    <row r="786" spans="1:25" ht="15.75" customHeight="1">
      <c r="A786" s="90"/>
      <c r="B786" s="90"/>
      <c r="C786" s="36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</row>
    <row r="787" spans="1:25" ht="15.75" customHeight="1">
      <c r="A787" s="90"/>
      <c r="B787" s="90"/>
      <c r="C787" s="36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</row>
    <row r="788" spans="1:25" ht="15.75" customHeight="1">
      <c r="A788" s="90"/>
      <c r="B788" s="90"/>
      <c r="C788" s="36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</row>
    <row r="789" spans="1:25" ht="15.75" customHeight="1">
      <c r="A789" s="90"/>
      <c r="B789" s="90"/>
      <c r="C789" s="36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</row>
    <row r="790" spans="1:25" ht="15.75" customHeight="1">
      <c r="A790" s="90"/>
      <c r="B790" s="90"/>
      <c r="C790" s="36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</row>
    <row r="791" spans="1:25" ht="15.75" customHeight="1">
      <c r="A791" s="90"/>
      <c r="B791" s="90"/>
      <c r="C791" s="36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</row>
    <row r="792" spans="1:25" ht="15.75" customHeight="1">
      <c r="A792" s="90"/>
      <c r="B792" s="90"/>
      <c r="C792" s="36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</row>
    <row r="793" spans="1:25" ht="15.75" customHeight="1">
      <c r="A793" s="90"/>
      <c r="B793" s="90"/>
      <c r="C793" s="36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</row>
    <row r="794" spans="1:25" ht="15.75" customHeight="1">
      <c r="A794" s="90"/>
      <c r="B794" s="90"/>
      <c r="C794" s="36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</row>
    <row r="795" spans="1:25" ht="15.75" customHeight="1">
      <c r="A795" s="90"/>
      <c r="B795" s="90"/>
      <c r="C795" s="36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</row>
    <row r="796" spans="1:25" ht="15.75" customHeight="1">
      <c r="A796" s="90"/>
      <c r="B796" s="90"/>
      <c r="C796" s="36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</row>
    <row r="797" spans="1:25" ht="15.75" customHeight="1">
      <c r="A797" s="90"/>
      <c r="B797" s="90"/>
      <c r="C797" s="36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</row>
    <row r="798" spans="1:25" ht="15.75" customHeight="1">
      <c r="A798" s="90"/>
      <c r="B798" s="90"/>
      <c r="C798" s="36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</row>
    <row r="799" spans="1:25" ht="15.75" customHeight="1">
      <c r="A799" s="90"/>
      <c r="B799" s="90"/>
      <c r="C799" s="36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</row>
    <row r="800" spans="1:25" ht="15.75" customHeight="1">
      <c r="A800" s="90"/>
      <c r="B800" s="90"/>
      <c r="C800" s="36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</row>
    <row r="801" spans="1:25" ht="15.75" customHeight="1">
      <c r="A801" s="90"/>
      <c r="B801" s="90"/>
      <c r="C801" s="36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</row>
    <row r="802" spans="1:25" ht="15.75" customHeight="1">
      <c r="A802" s="90"/>
      <c r="B802" s="90"/>
      <c r="C802" s="36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</row>
    <row r="803" spans="1:25" ht="15.75" customHeight="1">
      <c r="A803" s="90"/>
      <c r="B803" s="90"/>
      <c r="C803" s="36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</row>
    <row r="804" spans="1:25" ht="15.75" customHeight="1">
      <c r="A804" s="90"/>
      <c r="B804" s="90"/>
      <c r="C804" s="36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</row>
    <row r="805" spans="1:25" ht="15.75" customHeight="1">
      <c r="A805" s="90"/>
      <c r="B805" s="90"/>
      <c r="C805" s="36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</row>
    <row r="806" spans="1:25" ht="15.75" customHeight="1">
      <c r="A806" s="90"/>
      <c r="B806" s="90"/>
      <c r="C806" s="36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</row>
    <row r="807" spans="1:25" ht="15.75" customHeight="1">
      <c r="A807" s="90"/>
      <c r="B807" s="90"/>
      <c r="C807" s="36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</row>
    <row r="808" spans="1:25" ht="15.75" customHeight="1">
      <c r="A808" s="90"/>
      <c r="B808" s="90"/>
      <c r="C808" s="36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</row>
    <row r="809" spans="1:25" ht="15.75" customHeight="1">
      <c r="A809" s="90"/>
      <c r="B809" s="90"/>
      <c r="C809" s="36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</row>
    <row r="810" spans="1:25" ht="15.75" customHeight="1">
      <c r="A810" s="90"/>
      <c r="B810" s="90"/>
      <c r="C810" s="36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</row>
    <row r="811" spans="1:25" ht="15.75" customHeight="1">
      <c r="A811" s="90"/>
      <c r="B811" s="90"/>
      <c r="C811" s="36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</row>
    <row r="812" spans="1:25" ht="15.75" customHeight="1">
      <c r="A812" s="90"/>
      <c r="B812" s="90"/>
      <c r="C812" s="36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</row>
    <row r="813" spans="1:25" ht="15.75" customHeight="1">
      <c r="A813" s="90"/>
      <c r="B813" s="90"/>
      <c r="C813" s="36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</row>
    <row r="814" spans="1:25" ht="15.75" customHeight="1">
      <c r="A814" s="90"/>
      <c r="B814" s="90"/>
      <c r="C814" s="36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</row>
    <row r="815" spans="1:25" ht="15.75" customHeight="1">
      <c r="A815" s="90"/>
      <c r="B815" s="90"/>
      <c r="C815" s="36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</row>
    <row r="816" spans="1:25" ht="15.75" customHeight="1">
      <c r="A816" s="90"/>
      <c r="B816" s="90"/>
      <c r="C816" s="36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</row>
    <row r="817" spans="1:25" ht="15.75" customHeight="1">
      <c r="A817" s="90"/>
      <c r="B817" s="90"/>
      <c r="C817" s="36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</row>
    <row r="818" spans="1:25" ht="15.75" customHeight="1">
      <c r="A818" s="90"/>
      <c r="B818" s="90"/>
      <c r="C818" s="36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</row>
    <row r="819" spans="1:25" ht="15.75" customHeight="1">
      <c r="A819" s="90"/>
      <c r="B819" s="90"/>
      <c r="C819" s="36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</row>
    <row r="820" spans="1:25" ht="15.75" customHeight="1">
      <c r="A820" s="90"/>
      <c r="B820" s="90"/>
      <c r="C820" s="36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</row>
    <row r="821" spans="1:25" ht="15.75" customHeight="1">
      <c r="A821" s="90"/>
      <c r="B821" s="90"/>
      <c r="C821" s="36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</row>
    <row r="822" spans="1:25" ht="15.75" customHeight="1">
      <c r="A822" s="90"/>
      <c r="B822" s="90"/>
      <c r="C822" s="36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</row>
    <row r="823" spans="1:25" ht="15.75" customHeight="1">
      <c r="A823" s="90"/>
      <c r="B823" s="90"/>
      <c r="C823" s="36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</row>
    <row r="824" spans="1:25" ht="15.75" customHeight="1">
      <c r="A824" s="90"/>
      <c r="B824" s="90"/>
      <c r="C824" s="36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</row>
    <row r="825" spans="1:25" ht="15.75" customHeight="1">
      <c r="A825" s="90"/>
      <c r="B825" s="90"/>
      <c r="C825" s="36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</row>
    <row r="826" spans="1:25" ht="15.75" customHeight="1">
      <c r="A826" s="90"/>
      <c r="B826" s="90"/>
      <c r="C826" s="36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</row>
    <row r="827" spans="1:25" ht="15.75" customHeight="1">
      <c r="A827" s="90"/>
      <c r="B827" s="90"/>
      <c r="C827" s="36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</row>
    <row r="828" spans="1:25" ht="15.75" customHeight="1">
      <c r="A828" s="90"/>
      <c r="B828" s="90"/>
      <c r="C828" s="36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</row>
    <row r="829" spans="1:25" ht="15.75" customHeight="1">
      <c r="A829" s="90"/>
      <c r="B829" s="90"/>
      <c r="C829" s="36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</row>
    <row r="830" spans="1:25" ht="15.75" customHeight="1">
      <c r="A830" s="90"/>
      <c r="B830" s="90"/>
      <c r="C830" s="36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</row>
    <row r="831" spans="1:25" ht="15.75" customHeight="1">
      <c r="A831" s="90"/>
      <c r="B831" s="90"/>
      <c r="C831" s="36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</row>
    <row r="832" spans="1:25" ht="15.75" customHeight="1">
      <c r="A832" s="90"/>
      <c r="B832" s="90"/>
      <c r="C832" s="36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</row>
    <row r="833" spans="1:25" ht="15.75" customHeight="1">
      <c r="A833" s="90"/>
      <c r="B833" s="90"/>
      <c r="C833" s="36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</row>
    <row r="834" spans="1:25" ht="15.75" customHeight="1">
      <c r="A834" s="90"/>
      <c r="B834" s="90"/>
      <c r="C834" s="36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</row>
    <row r="835" spans="1:25" ht="15.75" customHeight="1">
      <c r="A835" s="90"/>
      <c r="B835" s="90"/>
      <c r="C835" s="36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</row>
    <row r="836" spans="1:25" ht="15.75" customHeight="1">
      <c r="A836" s="90"/>
      <c r="B836" s="90"/>
      <c r="C836" s="36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</row>
    <row r="837" spans="1:25" ht="15.75" customHeight="1">
      <c r="A837" s="90"/>
      <c r="B837" s="90"/>
      <c r="C837" s="36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</row>
    <row r="838" spans="1:25" ht="15.75" customHeight="1">
      <c r="A838" s="90"/>
      <c r="B838" s="90"/>
      <c r="C838" s="36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</row>
    <row r="839" spans="1:25" ht="15.75" customHeight="1">
      <c r="A839" s="90"/>
      <c r="B839" s="90"/>
      <c r="C839" s="36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</row>
    <row r="840" spans="1:25" ht="15.75" customHeight="1">
      <c r="A840" s="90"/>
      <c r="B840" s="90"/>
      <c r="C840" s="36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</row>
    <row r="841" spans="1:25" ht="15.75" customHeight="1">
      <c r="A841" s="90"/>
      <c r="B841" s="90"/>
      <c r="C841" s="36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</row>
    <row r="842" spans="1:25" ht="15.75" customHeight="1">
      <c r="A842" s="90"/>
      <c r="B842" s="90"/>
      <c r="C842" s="36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</row>
    <row r="843" spans="1:25" ht="15.75" customHeight="1">
      <c r="A843" s="90"/>
      <c r="B843" s="90"/>
      <c r="C843" s="36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</row>
    <row r="844" spans="1:25" ht="15.75" customHeight="1">
      <c r="A844" s="90"/>
      <c r="B844" s="90"/>
      <c r="C844" s="36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</row>
    <row r="845" spans="1:25" ht="15.75" customHeight="1">
      <c r="A845" s="90"/>
      <c r="B845" s="90"/>
      <c r="C845" s="36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</row>
    <row r="846" spans="1:25" ht="15.75" customHeight="1">
      <c r="A846" s="90"/>
      <c r="B846" s="90"/>
      <c r="C846" s="36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</row>
    <row r="847" spans="1:25" ht="15.75" customHeight="1">
      <c r="A847" s="90"/>
      <c r="B847" s="90"/>
      <c r="C847" s="36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</row>
    <row r="848" spans="1:25" ht="15.75" customHeight="1">
      <c r="A848" s="90"/>
      <c r="B848" s="90"/>
      <c r="C848" s="36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</row>
    <row r="849" spans="1:25" ht="15.75" customHeight="1">
      <c r="A849" s="90"/>
      <c r="B849" s="90"/>
      <c r="C849" s="36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</row>
    <row r="850" spans="1:25" ht="15.75" customHeight="1">
      <c r="A850" s="90"/>
      <c r="B850" s="90"/>
      <c r="C850" s="36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</row>
    <row r="851" spans="1:25" ht="15.75" customHeight="1">
      <c r="A851" s="90"/>
      <c r="B851" s="90"/>
      <c r="C851" s="36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</row>
    <row r="852" spans="1:25" ht="15.75" customHeight="1">
      <c r="A852" s="90"/>
      <c r="B852" s="90"/>
      <c r="C852" s="36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</row>
    <row r="853" spans="1:25" ht="15.75" customHeight="1">
      <c r="A853" s="90"/>
      <c r="B853" s="90"/>
      <c r="C853" s="36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</row>
    <row r="854" spans="1:25" ht="15.75" customHeight="1">
      <c r="A854" s="90"/>
      <c r="B854" s="90"/>
      <c r="C854" s="36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</row>
    <row r="855" spans="1:25" ht="15.75" customHeight="1">
      <c r="A855" s="90"/>
      <c r="B855" s="90"/>
      <c r="C855" s="36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</row>
    <row r="856" spans="1:25" ht="15.75" customHeight="1">
      <c r="A856" s="90"/>
      <c r="B856" s="90"/>
      <c r="C856" s="36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</row>
    <row r="857" spans="1:25" ht="15.75" customHeight="1">
      <c r="A857" s="90"/>
      <c r="B857" s="90"/>
      <c r="C857" s="36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</row>
    <row r="858" spans="1:25" ht="15.75" customHeight="1">
      <c r="A858" s="90"/>
      <c r="B858" s="90"/>
      <c r="C858" s="36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</row>
    <row r="859" spans="1:25" ht="15.75" customHeight="1">
      <c r="A859" s="90"/>
      <c r="B859" s="90"/>
      <c r="C859" s="36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</row>
    <row r="860" spans="1:25" ht="15.75" customHeight="1">
      <c r="A860" s="90"/>
      <c r="B860" s="90"/>
      <c r="C860" s="36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</row>
    <row r="861" spans="1:25" ht="15.75" customHeight="1">
      <c r="A861" s="90"/>
      <c r="B861" s="90"/>
      <c r="C861" s="36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</row>
    <row r="862" spans="1:25" ht="15.75" customHeight="1">
      <c r="A862" s="90"/>
      <c r="B862" s="90"/>
      <c r="C862" s="36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</row>
    <row r="863" spans="1:25" ht="15.75" customHeight="1">
      <c r="A863" s="90"/>
      <c r="B863" s="90"/>
      <c r="C863" s="36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</row>
    <row r="864" spans="1:25" ht="15.75" customHeight="1">
      <c r="A864" s="90"/>
      <c r="B864" s="90"/>
      <c r="C864" s="36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</row>
    <row r="865" spans="1:25" ht="15.75" customHeight="1">
      <c r="A865" s="90"/>
      <c r="B865" s="90"/>
      <c r="C865" s="36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</row>
    <row r="866" spans="1:25" ht="15.75" customHeight="1">
      <c r="A866" s="90"/>
      <c r="B866" s="90"/>
      <c r="C866" s="36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</row>
    <row r="867" spans="1:25" ht="15.75" customHeight="1">
      <c r="A867" s="90"/>
      <c r="B867" s="90"/>
      <c r="C867" s="36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</row>
    <row r="868" spans="1:25" ht="15.75" customHeight="1">
      <c r="A868" s="90"/>
      <c r="B868" s="90"/>
      <c r="C868" s="36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</row>
    <row r="869" spans="1:25" ht="15.75" customHeight="1">
      <c r="A869" s="90"/>
      <c r="B869" s="90"/>
      <c r="C869" s="36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</row>
    <row r="870" spans="1:25" ht="15.75" customHeight="1">
      <c r="A870" s="90"/>
      <c r="B870" s="90"/>
      <c r="C870" s="36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</row>
    <row r="871" spans="1:25" ht="15.75" customHeight="1">
      <c r="A871" s="90"/>
      <c r="B871" s="90"/>
      <c r="C871" s="36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</row>
    <row r="872" spans="1:25" ht="15.75" customHeight="1">
      <c r="A872" s="90"/>
      <c r="B872" s="90"/>
      <c r="C872" s="36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</row>
    <row r="873" spans="1:25" ht="15.75" customHeight="1">
      <c r="A873" s="90"/>
      <c r="B873" s="90"/>
      <c r="C873" s="36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</row>
    <row r="874" spans="1:25" ht="15.75" customHeight="1">
      <c r="A874" s="90"/>
      <c r="B874" s="90"/>
      <c r="C874" s="36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</row>
    <row r="875" spans="1:25" ht="15.75" customHeight="1">
      <c r="A875" s="90"/>
      <c r="B875" s="90"/>
      <c r="C875" s="36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</row>
    <row r="876" spans="1:25" ht="15.75" customHeight="1">
      <c r="A876" s="90"/>
      <c r="B876" s="90"/>
      <c r="C876" s="36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</row>
    <row r="877" spans="1:25" ht="15.75" customHeight="1">
      <c r="A877" s="90"/>
      <c r="B877" s="90"/>
      <c r="C877" s="36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</row>
    <row r="878" spans="1:25" ht="15.75" customHeight="1">
      <c r="A878" s="90"/>
      <c r="B878" s="90"/>
      <c r="C878" s="36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</row>
    <row r="879" spans="1:25" ht="15.75" customHeight="1">
      <c r="A879" s="90"/>
      <c r="B879" s="90"/>
      <c r="C879" s="36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</row>
    <row r="880" spans="1:25" ht="15.75" customHeight="1">
      <c r="A880" s="90"/>
      <c r="B880" s="90"/>
      <c r="C880" s="36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</row>
    <row r="881" spans="1:25" ht="15.75" customHeight="1">
      <c r="A881" s="90"/>
      <c r="B881" s="90"/>
      <c r="C881" s="36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</row>
    <row r="882" spans="1:25" ht="15.75" customHeight="1">
      <c r="A882" s="90"/>
      <c r="B882" s="90"/>
      <c r="C882" s="36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</row>
    <row r="883" spans="1:25" ht="15.75" customHeight="1">
      <c r="A883" s="90"/>
      <c r="B883" s="90"/>
      <c r="C883" s="36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</row>
    <row r="884" spans="1:25" ht="15.75" customHeight="1">
      <c r="A884" s="90"/>
      <c r="B884" s="90"/>
      <c r="C884" s="36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</row>
    <row r="885" spans="1:25" ht="15.75" customHeight="1">
      <c r="A885" s="90"/>
      <c r="B885" s="90"/>
      <c r="C885" s="36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</row>
    <row r="886" spans="1:25" ht="15.75" customHeight="1">
      <c r="A886" s="90"/>
      <c r="B886" s="90"/>
      <c r="C886" s="36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</row>
    <row r="887" spans="1:25" ht="15.75" customHeight="1">
      <c r="A887" s="90"/>
      <c r="B887" s="90"/>
      <c r="C887" s="36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</row>
    <row r="888" spans="1:25" ht="15.75" customHeight="1">
      <c r="A888" s="90"/>
      <c r="B888" s="90"/>
      <c r="C888" s="36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</row>
    <row r="889" spans="1:25" ht="15.75" customHeight="1">
      <c r="A889" s="90"/>
      <c r="B889" s="90"/>
      <c r="C889" s="36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</row>
    <row r="890" spans="1:25" ht="15.75" customHeight="1">
      <c r="A890" s="90"/>
      <c r="B890" s="90"/>
      <c r="C890" s="36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</row>
    <row r="891" spans="1:25" ht="15.75" customHeight="1">
      <c r="A891" s="90"/>
      <c r="B891" s="90"/>
      <c r="C891" s="36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</row>
    <row r="892" spans="1:25" ht="15.75" customHeight="1">
      <c r="A892" s="90"/>
      <c r="B892" s="90"/>
      <c r="C892" s="36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</row>
    <row r="893" spans="1:25" ht="15.75" customHeight="1">
      <c r="A893" s="90"/>
      <c r="B893" s="90"/>
      <c r="C893" s="36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</row>
    <row r="894" spans="1:25" ht="15.75" customHeight="1">
      <c r="A894" s="90"/>
      <c r="B894" s="90"/>
      <c r="C894" s="36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</row>
    <row r="895" spans="1:25" ht="15.75" customHeight="1">
      <c r="A895" s="90"/>
      <c r="B895" s="90"/>
      <c r="C895" s="36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</row>
    <row r="896" spans="1:25" ht="15.75" customHeight="1">
      <c r="A896" s="90"/>
      <c r="B896" s="90"/>
      <c r="C896" s="36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</row>
    <row r="897" spans="1:25" ht="15.75" customHeight="1">
      <c r="A897" s="90"/>
      <c r="B897" s="90"/>
      <c r="C897" s="36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</row>
    <row r="898" spans="1:25" ht="15.75" customHeight="1">
      <c r="A898" s="90"/>
      <c r="B898" s="90"/>
      <c r="C898" s="36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</row>
    <row r="899" spans="1:25" ht="15.75" customHeight="1">
      <c r="A899" s="90"/>
      <c r="B899" s="90"/>
      <c r="C899" s="36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</row>
    <row r="900" spans="1:25" ht="15.75" customHeight="1">
      <c r="A900" s="90"/>
      <c r="B900" s="90"/>
      <c r="C900" s="36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</row>
    <row r="901" spans="1:25" ht="15.75" customHeight="1">
      <c r="A901" s="90"/>
      <c r="B901" s="90"/>
      <c r="C901" s="36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</row>
    <row r="902" spans="1:25" ht="15.75" customHeight="1">
      <c r="A902" s="90"/>
      <c r="B902" s="90"/>
      <c r="C902" s="36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</row>
    <row r="903" spans="1:25" ht="15.75" customHeight="1">
      <c r="A903" s="90"/>
      <c r="B903" s="90"/>
      <c r="C903" s="36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</row>
    <row r="904" spans="1:25" ht="15.75" customHeight="1">
      <c r="A904" s="90"/>
      <c r="B904" s="90"/>
      <c r="C904" s="36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</row>
    <row r="905" spans="1:25" ht="15.75" customHeight="1">
      <c r="A905" s="90"/>
      <c r="B905" s="90"/>
      <c r="C905" s="36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</row>
    <row r="906" spans="1:25" ht="15.75" customHeight="1">
      <c r="A906" s="90"/>
      <c r="B906" s="90"/>
      <c r="C906" s="36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</row>
    <row r="907" spans="1:25" ht="15.75" customHeight="1">
      <c r="A907" s="90"/>
      <c r="B907" s="90"/>
      <c r="C907" s="36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</row>
    <row r="908" spans="1:25" ht="15.75" customHeight="1">
      <c r="A908" s="90"/>
      <c r="B908" s="90"/>
      <c r="C908" s="36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</row>
    <row r="909" spans="1:25" ht="15.75" customHeight="1">
      <c r="A909" s="90"/>
      <c r="B909" s="90"/>
      <c r="C909" s="36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</row>
    <row r="910" spans="1:25" ht="15.75" customHeight="1">
      <c r="A910" s="90"/>
      <c r="B910" s="90"/>
      <c r="C910" s="36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</row>
    <row r="911" spans="1:25" ht="15.75" customHeight="1">
      <c r="A911" s="90"/>
      <c r="B911" s="90"/>
      <c r="C911" s="36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</row>
    <row r="912" spans="1:25" ht="15.75" customHeight="1">
      <c r="A912" s="90"/>
      <c r="B912" s="90"/>
      <c r="C912" s="36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</row>
    <row r="913" spans="1:25" ht="15.75" customHeight="1">
      <c r="A913" s="90"/>
      <c r="B913" s="90"/>
      <c r="C913" s="36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</row>
    <row r="914" spans="1:25" ht="15.75" customHeight="1">
      <c r="A914" s="90"/>
      <c r="B914" s="90"/>
      <c r="C914" s="36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</row>
    <row r="915" spans="1:25" ht="15.75" customHeight="1">
      <c r="A915" s="90"/>
      <c r="B915" s="90"/>
      <c r="C915" s="36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</row>
    <row r="916" spans="1:25" ht="15.75" customHeight="1">
      <c r="A916" s="90"/>
      <c r="B916" s="90"/>
      <c r="C916" s="36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</row>
    <row r="917" spans="1:25" ht="15.75" customHeight="1">
      <c r="A917" s="90"/>
      <c r="B917" s="90"/>
      <c r="C917" s="36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</row>
    <row r="918" spans="1:25" ht="15.75" customHeight="1">
      <c r="A918" s="90"/>
      <c r="B918" s="90"/>
      <c r="C918" s="36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</row>
    <row r="919" spans="1:25" ht="15.75" customHeight="1">
      <c r="A919" s="90"/>
      <c r="B919" s="90"/>
      <c r="C919" s="36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</row>
    <row r="920" spans="1:25" ht="15.75" customHeight="1">
      <c r="A920" s="90"/>
      <c r="B920" s="90"/>
      <c r="C920" s="36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</row>
    <row r="921" spans="1:25" ht="15.75" customHeight="1">
      <c r="A921" s="90"/>
      <c r="B921" s="90"/>
      <c r="C921" s="36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</row>
    <row r="922" spans="1:25" ht="15.75" customHeight="1">
      <c r="A922" s="90"/>
      <c r="B922" s="90"/>
      <c r="C922" s="36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</row>
    <row r="923" spans="1:25" ht="15.75" customHeight="1">
      <c r="A923" s="90"/>
      <c r="B923" s="90"/>
      <c r="C923" s="36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</row>
    <row r="924" spans="1:25" ht="15.75" customHeight="1">
      <c r="A924" s="90"/>
      <c r="B924" s="90"/>
      <c r="C924" s="36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</row>
    <row r="925" spans="1:25" ht="15.75" customHeight="1">
      <c r="A925" s="90"/>
      <c r="B925" s="90"/>
      <c r="C925" s="36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</row>
    <row r="926" spans="1:25" ht="15.75" customHeight="1">
      <c r="A926" s="90"/>
      <c r="B926" s="90"/>
      <c r="C926" s="36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</row>
    <row r="927" spans="1:25" ht="15.75" customHeight="1">
      <c r="A927" s="90"/>
      <c r="B927" s="90"/>
      <c r="C927" s="36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</row>
    <row r="928" spans="1:25" ht="15.75" customHeight="1">
      <c r="A928" s="90"/>
      <c r="B928" s="90"/>
      <c r="C928" s="36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</row>
    <row r="929" spans="1:25" ht="15.75" customHeight="1">
      <c r="A929" s="90"/>
      <c r="B929" s="90"/>
      <c r="C929" s="36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</row>
    <row r="930" spans="1:25" ht="15.75" customHeight="1">
      <c r="A930" s="90"/>
      <c r="B930" s="90"/>
      <c r="C930" s="36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</row>
    <row r="931" spans="1:25" ht="15.75" customHeight="1">
      <c r="A931" s="90"/>
      <c r="B931" s="90"/>
      <c r="C931" s="36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</row>
    <row r="932" spans="1:25" ht="15.75" customHeight="1">
      <c r="A932" s="90"/>
      <c r="B932" s="90"/>
      <c r="C932" s="36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</row>
    <row r="933" spans="1:25" ht="15.75" customHeight="1">
      <c r="A933" s="90"/>
      <c r="B933" s="90"/>
      <c r="C933" s="36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</row>
    <row r="934" spans="1:25" ht="15.75" customHeight="1">
      <c r="A934" s="90"/>
      <c r="B934" s="90"/>
      <c r="C934" s="36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</row>
    <row r="935" spans="1:25" ht="15.75" customHeight="1">
      <c r="A935" s="90"/>
      <c r="B935" s="90"/>
      <c r="C935" s="36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</row>
    <row r="936" spans="1:25" ht="15.75" customHeight="1">
      <c r="A936" s="90"/>
      <c r="B936" s="90"/>
      <c r="C936" s="36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</row>
    <row r="937" spans="1:25" ht="15.75" customHeight="1">
      <c r="A937" s="90"/>
      <c r="B937" s="90"/>
      <c r="C937" s="36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</row>
    <row r="938" spans="1:25" ht="15.75" customHeight="1">
      <c r="A938" s="90"/>
      <c r="B938" s="90"/>
      <c r="C938" s="36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</row>
    <row r="939" spans="1:25" ht="15.75" customHeight="1">
      <c r="A939" s="90"/>
      <c r="B939" s="90"/>
      <c r="C939" s="36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</row>
    <row r="940" spans="1:25" ht="15.75" customHeight="1">
      <c r="A940" s="90"/>
      <c r="B940" s="90"/>
      <c r="C940" s="36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</row>
    <row r="941" spans="1:25" ht="15.75" customHeight="1">
      <c r="A941" s="90"/>
      <c r="B941" s="90"/>
      <c r="C941" s="36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</row>
    <row r="942" spans="1:25" ht="15.75" customHeight="1">
      <c r="A942" s="90"/>
      <c r="B942" s="90"/>
      <c r="C942" s="36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</row>
    <row r="943" spans="1:25" ht="15.75" customHeight="1">
      <c r="A943" s="90"/>
      <c r="B943" s="90"/>
      <c r="C943" s="36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</row>
    <row r="944" spans="1:25" ht="15.75" customHeight="1">
      <c r="A944" s="90"/>
      <c r="B944" s="90"/>
      <c r="C944" s="36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</row>
    <row r="945" spans="1:25" ht="15.75" customHeight="1">
      <c r="A945" s="90"/>
      <c r="B945" s="90"/>
      <c r="C945" s="36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</row>
    <row r="946" spans="1:25" ht="15.75" customHeight="1">
      <c r="A946" s="90"/>
      <c r="B946" s="90"/>
      <c r="C946" s="36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</row>
    <row r="947" spans="1:25" ht="15.75" customHeight="1">
      <c r="A947" s="90"/>
      <c r="B947" s="90"/>
      <c r="C947" s="36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</row>
    <row r="948" spans="1:25" ht="15.75" customHeight="1">
      <c r="A948" s="90"/>
      <c r="B948" s="90"/>
      <c r="C948" s="36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</row>
    <row r="949" spans="1:25" ht="15.75" customHeight="1">
      <c r="A949" s="90"/>
      <c r="B949" s="90"/>
      <c r="C949" s="36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</row>
    <row r="950" spans="1:25" ht="15.75" customHeight="1">
      <c r="A950" s="90"/>
      <c r="B950" s="90"/>
      <c r="C950" s="36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</row>
    <row r="951" spans="1:25" ht="15.75" customHeight="1">
      <c r="A951" s="90"/>
      <c r="B951" s="90"/>
      <c r="C951" s="36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</row>
    <row r="952" spans="1:25" ht="15.75" customHeight="1">
      <c r="A952" s="90"/>
      <c r="B952" s="90"/>
      <c r="C952" s="36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</row>
    <row r="953" spans="1:25" ht="15.75" customHeight="1">
      <c r="A953" s="90"/>
      <c r="B953" s="90"/>
      <c r="C953" s="36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</row>
    <row r="954" spans="1:25" ht="15.75" customHeight="1">
      <c r="A954" s="90"/>
      <c r="B954" s="90"/>
      <c r="C954" s="36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</row>
    <row r="955" spans="1:25" ht="15.75" customHeight="1">
      <c r="A955" s="90"/>
      <c r="B955" s="90"/>
      <c r="C955" s="36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</row>
  </sheetData>
  <mergeCells count="34">
    <mergeCell ref="I13:J13"/>
    <mergeCell ref="G14:H14"/>
    <mergeCell ref="I14:J14"/>
    <mergeCell ref="G13:H13"/>
    <mergeCell ref="I6:J6"/>
    <mergeCell ref="I7:J7"/>
    <mergeCell ref="G6:H6"/>
    <mergeCell ref="G8:H8"/>
    <mergeCell ref="I11:J11"/>
    <mergeCell ref="G7:H7"/>
    <mergeCell ref="I15:J15"/>
    <mergeCell ref="C3:D3"/>
    <mergeCell ref="D8:F8"/>
    <mergeCell ref="D9:F9"/>
    <mergeCell ref="D10:F10"/>
    <mergeCell ref="D12:F12"/>
    <mergeCell ref="C5:D5"/>
    <mergeCell ref="C4:D4"/>
    <mergeCell ref="D6:F6"/>
    <mergeCell ref="D7:F7"/>
    <mergeCell ref="I12:J12"/>
    <mergeCell ref="G11:H11"/>
    <mergeCell ref="I8:J8"/>
    <mergeCell ref="I9:J9"/>
    <mergeCell ref="I10:J10"/>
    <mergeCell ref="G12:H12"/>
    <mergeCell ref="A6:A15"/>
    <mergeCell ref="B6:B15"/>
    <mergeCell ref="C18:D18"/>
    <mergeCell ref="C19:D19"/>
    <mergeCell ref="G15:H15"/>
    <mergeCell ref="G16:H16"/>
    <mergeCell ref="G9:H9"/>
    <mergeCell ref="G10:H10"/>
  </mergeCells>
  <pageMargins left="0.7" right="0.7" top="0.75" bottom="0.75" header="0" footer="0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activeCell="P16" sqref="P16"/>
    </sheetView>
  </sheetViews>
  <sheetFormatPr defaultColWidth="14.42578125" defaultRowHeight="15" customHeight="1"/>
  <cols>
    <col min="1" max="1" width="6.85546875" customWidth="1"/>
    <col min="2" max="2" width="19.7109375" customWidth="1"/>
    <col min="3" max="3" width="39.7109375" customWidth="1"/>
    <col min="4" max="4" width="14.7109375" customWidth="1"/>
    <col min="5" max="5" width="9.140625" customWidth="1"/>
    <col min="6" max="6" width="4.7109375" customWidth="1"/>
    <col min="7" max="7" width="9.140625" customWidth="1"/>
    <col min="8" max="8" width="0.7109375" customWidth="1"/>
    <col min="9" max="10" width="9.140625" hidden="1" customWidth="1"/>
    <col min="11" max="11" width="18.140625" customWidth="1"/>
    <col min="12" max="12" width="5.5703125" customWidth="1"/>
    <col min="13" max="13" width="10.28515625" customWidth="1"/>
    <col min="14" max="26" width="9.140625" customWidth="1"/>
  </cols>
  <sheetData>
    <row r="1" spans="1:26" s="346" customFormat="1" ht="27.75" customHeight="1">
      <c r="A1" s="343" t="s">
        <v>149</v>
      </c>
      <c r="B1" s="344"/>
      <c r="C1" s="344"/>
      <c r="D1" s="344"/>
      <c r="E1" s="344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</row>
    <row r="2" spans="1:26">
      <c r="A2" s="76"/>
      <c r="B2" s="5"/>
      <c r="C2" s="5"/>
      <c r="D2" s="5"/>
      <c r="E2" s="5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s="309" customFormat="1" ht="24" customHeight="1">
      <c r="A3" s="337" t="s">
        <v>4</v>
      </c>
      <c r="B3" s="337" t="s">
        <v>96</v>
      </c>
      <c r="C3" s="337" t="s">
        <v>9</v>
      </c>
      <c r="D3" s="337" t="s">
        <v>97</v>
      </c>
      <c r="E3" s="86"/>
      <c r="F3" s="478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</row>
    <row r="4" spans="1:26" s="177" customFormat="1" ht="12.75">
      <c r="A4" s="676">
        <v>1</v>
      </c>
      <c r="B4" s="847" t="s">
        <v>38</v>
      </c>
      <c r="C4" s="847" t="s">
        <v>594</v>
      </c>
      <c r="D4" s="676">
        <f>9730+361.5+164.4</f>
        <v>10255.9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s="177" customFormat="1" ht="12.75">
      <c r="A5" s="857"/>
      <c r="B5" s="848"/>
      <c r="C5" s="867"/>
      <c r="D5" s="826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s="177" customFormat="1" ht="18" customHeight="1">
      <c r="A6" s="826">
        <v>2</v>
      </c>
      <c r="B6" s="858" t="s">
        <v>39</v>
      </c>
      <c r="C6" s="486" t="s">
        <v>150</v>
      </c>
      <c r="D6" s="479">
        <v>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s="177" customFormat="1" ht="12.75">
      <c r="A7" s="857"/>
      <c r="B7" s="848"/>
      <c r="C7" s="333" t="s">
        <v>151</v>
      </c>
      <c r="D7" s="241">
        <v>10255.9</v>
      </c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s="177" customFormat="1" ht="12.75">
      <c r="A8" s="857"/>
      <c r="B8" s="848"/>
      <c r="C8" s="333" t="s">
        <v>152</v>
      </c>
      <c r="D8" s="241">
        <v>160</v>
      </c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s="177" customFormat="1" ht="12.75">
      <c r="A9" s="857"/>
      <c r="B9" s="848"/>
      <c r="C9" s="333" t="s">
        <v>153</v>
      </c>
      <c r="D9" s="241">
        <v>47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spans="1:26" s="177" customFormat="1" ht="12.75">
      <c r="A10" s="857"/>
      <c r="B10" s="848"/>
      <c r="C10" s="333" t="s">
        <v>154</v>
      </c>
      <c r="D10" s="241">
        <v>0</v>
      </c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spans="1:26" s="177" customFormat="1" ht="12.75">
      <c r="A11" s="857"/>
      <c r="B11" s="848"/>
      <c r="C11" s="333" t="s">
        <v>155</v>
      </c>
      <c r="D11" s="241">
        <v>2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spans="1:26" s="177" customFormat="1" ht="25.5">
      <c r="A12" s="857"/>
      <c r="B12" s="848"/>
      <c r="C12" s="333" t="s">
        <v>156</v>
      </c>
      <c r="D12" s="241">
        <v>7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spans="1:26" s="485" customFormat="1" ht="15.75">
      <c r="A13" s="482" t="s">
        <v>157</v>
      </c>
      <c r="B13" s="483"/>
      <c r="C13" s="484"/>
      <c r="D13" s="461"/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</row>
    <row r="14" spans="1:26" s="481" customFormat="1" ht="27" customHeight="1">
      <c r="A14" s="862" t="s">
        <v>904</v>
      </c>
      <c r="B14" s="863"/>
      <c r="C14" s="863"/>
      <c r="D14" s="863"/>
      <c r="E14" s="863"/>
      <c r="F14" s="863"/>
      <c r="G14" s="863"/>
      <c r="H14" s="863"/>
      <c r="I14" s="863"/>
      <c r="J14" s="863"/>
      <c r="K14" s="863"/>
      <c r="L14" s="863"/>
      <c r="M14" s="864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</row>
    <row r="15" spans="1:26" s="309" customFormat="1" ht="42" customHeight="1">
      <c r="A15" s="450" t="s">
        <v>4</v>
      </c>
      <c r="B15" s="859" t="s">
        <v>980</v>
      </c>
      <c r="C15" s="860"/>
      <c r="D15" s="860"/>
      <c r="E15" s="859" t="s">
        <v>158</v>
      </c>
      <c r="F15" s="860"/>
      <c r="G15" s="860"/>
      <c r="H15" s="860"/>
      <c r="I15" s="860"/>
      <c r="J15" s="861"/>
      <c r="K15" s="450" t="s">
        <v>159</v>
      </c>
      <c r="L15" s="859" t="s">
        <v>978</v>
      </c>
      <c r="M15" s="861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4"/>
      <c r="Y15" s="354"/>
      <c r="Z15" s="354"/>
    </row>
    <row r="16" spans="1:26" s="177" customFormat="1" ht="55.5" customHeight="1">
      <c r="A16" s="241">
        <v>1</v>
      </c>
      <c r="B16" s="865" t="s">
        <v>979</v>
      </c>
      <c r="C16" s="866"/>
      <c r="D16" s="866"/>
      <c r="E16" s="849" t="s">
        <v>468</v>
      </c>
      <c r="F16" s="850"/>
      <c r="G16" s="850"/>
      <c r="H16" s="850"/>
      <c r="I16" s="850"/>
      <c r="J16" s="851"/>
      <c r="K16" s="480" t="s">
        <v>471</v>
      </c>
      <c r="L16" s="868">
        <v>970</v>
      </c>
      <c r="M16" s="869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1:26" s="177" customFormat="1" ht="56.25" customHeight="1">
      <c r="A17" s="241">
        <v>2</v>
      </c>
      <c r="B17" s="854" t="s">
        <v>466</v>
      </c>
      <c r="C17" s="855"/>
      <c r="D17" s="856"/>
      <c r="E17" s="849" t="s">
        <v>469</v>
      </c>
      <c r="F17" s="850"/>
      <c r="G17" s="850"/>
      <c r="H17" s="850"/>
      <c r="I17" s="850"/>
      <c r="J17" s="851"/>
      <c r="K17" s="480" t="s">
        <v>472</v>
      </c>
      <c r="L17" s="845">
        <v>608</v>
      </c>
      <c r="M17" s="846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spans="1:26" s="177" customFormat="1" ht="51" customHeight="1">
      <c r="A18" s="241">
        <v>3</v>
      </c>
      <c r="B18" s="852" t="s">
        <v>467</v>
      </c>
      <c r="C18" s="853"/>
      <c r="D18" s="853"/>
      <c r="E18" s="849" t="s">
        <v>470</v>
      </c>
      <c r="F18" s="850"/>
      <c r="G18" s="850"/>
      <c r="H18" s="850"/>
      <c r="I18" s="850"/>
      <c r="J18" s="851"/>
      <c r="K18" s="370" t="s">
        <v>473</v>
      </c>
      <c r="L18" s="842">
        <v>203</v>
      </c>
      <c r="M18" s="835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s="309" customFormat="1" ht="15.75" customHeight="1">
      <c r="A19" s="42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42"/>
      <c r="M19" s="42"/>
      <c r="N19" s="354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</row>
    <row r="20" spans="1:26" s="309" customFormat="1" ht="15.75" customHeight="1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</row>
    <row r="21" spans="1:26" s="309" customFormat="1" ht="15.75" customHeight="1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</row>
    <row r="22" spans="1:26" s="309" customFormat="1" ht="15.75" customHeight="1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</row>
    <row r="23" spans="1:26" s="309" customFormat="1" ht="15.75" customHeight="1">
      <c r="A23" s="249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</row>
    <row r="24" spans="1:26" s="309" customFormat="1" ht="15.75" customHeight="1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</row>
    <row r="25" spans="1:26" s="309" customFormat="1" ht="15.75" customHeight="1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</row>
    <row r="26" spans="1:26" s="309" customFormat="1" ht="15.75" customHeight="1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</row>
    <row r="27" spans="1:26" s="309" customFormat="1" ht="15.75" customHeight="1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</row>
    <row r="28" spans="1:26" s="309" customFormat="1" ht="15.75" customHeight="1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</row>
    <row r="29" spans="1:26" s="309" customFormat="1" ht="15.75" customHeight="1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</row>
    <row r="30" spans="1:26" s="309" customFormat="1" ht="15.75" customHeight="1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</row>
    <row r="31" spans="1:26" s="309" customFormat="1" ht="15.75" customHeight="1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</row>
    <row r="32" spans="1:26" s="309" customFormat="1" ht="15.75" customHeight="1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249"/>
      <c r="Z32" s="249"/>
    </row>
    <row r="33" spans="1:26" s="309" customFormat="1" ht="15.75" customHeight="1">
      <c r="A33" s="24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Y33" s="249"/>
      <c r="Z33" s="249"/>
    </row>
    <row r="34" spans="1:26" s="309" customFormat="1" ht="15.75" customHeight="1">
      <c r="A34" s="24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</row>
    <row r="35" spans="1:26" s="309" customFormat="1" ht="15.75" customHeight="1">
      <c r="A35" s="249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</row>
    <row r="36" spans="1:26" ht="15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5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5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5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</sheetData>
  <mergeCells count="19">
    <mergeCell ref="A4:A5"/>
    <mergeCell ref="B6:B12"/>
    <mergeCell ref="A6:A12"/>
    <mergeCell ref="E16:J16"/>
    <mergeCell ref="E15:J15"/>
    <mergeCell ref="A14:M14"/>
    <mergeCell ref="L15:M15"/>
    <mergeCell ref="B15:D15"/>
    <mergeCell ref="B16:D16"/>
    <mergeCell ref="C4:C5"/>
    <mergeCell ref="D4:D5"/>
    <mergeCell ref="L16:M16"/>
    <mergeCell ref="L17:M17"/>
    <mergeCell ref="L18:M18"/>
    <mergeCell ref="B4:B5"/>
    <mergeCell ref="E18:J18"/>
    <mergeCell ref="B18:D18"/>
    <mergeCell ref="E17:J17"/>
    <mergeCell ref="B17:D17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8"/>
  <sheetViews>
    <sheetView topLeftCell="B25" workbookViewId="0">
      <selection activeCell="L54" sqref="L54"/>
    </sheetView>
  </sheetViews>
  <sheetFormatPr defaultColWidth="14.42578125" defaultRowHeight="15" customHeight="1"/>
  <cols>
    <col min="1" max="1" width="5.42578125" style="202" customWidth="1"/>
    <col min="2" max="2" width="28.5703125" customWidth="1"/>
    <col min="3" max="3" width="26.140625" customWidth="1"/>
    <col min="4" max="4" width="9.140625" customWidth="1"/>
    <col min="5" max="5" width="30.140625" customWidth="1"/>
    <col min="6" max="6" width="14.140625" customWidth="1"/>
    <col min="7" max="7" width="12.28515625" customWidth="1"/>
    <col min="8" max="8" width="12.85546875" customWidth="1"/>
    <col min="9" max="9" width="13.140625" customWidth="1"/>
    <col min="10" max="10" width="9.140625" hidden="1" customWidth="1"/>
    <col min="11" max="11" width="7.7109375" hidden="1" customWidth="1"/>
    <col min="12" max="12" width="9.85546875" customWidth="1"/>
    <col min="13" max="13" width="11.85546875" customWidth="1"/>
    <col min="14" max="26" width="9.140625" customWidth="1"/>
  </cols>
  <sheetData>
    <row r="1" spans="1:26" s="415" customFormat="1" ht="43.5" customHeight="1">
      <c r="A1" s="292" t="s">
        <v>160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</row>
    <row r="2" spans="1:26" s="447" customFormat="1" ht="24" customHeight="1">
      <c r="A2" s="215" t="s">
        <v>161</v>
      </c>
      <c r="B2" s="364"/>
      <c r="C2" s="364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5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</row>
    <row r="3" spans="1:26" s="202" customFormat="1" ht="29.25" customHeight="1">
      <c r="A3" s="221" t="s">
        <v>4</v>
      </c>
      <c r="B3" s="221" t="s">
        <v>96</v>
      </c>
      <c r="C3" s="455" t="s">
        <v>9</v>
      </c>
      <c r="D3" s="663" t="s">
        <v>97</v>
      </c>
      <c r="E3" s="794"/>
      <c r="F3" s="794"/>
      <c r="G3" s="794"/>
      <c r="H3" s="794"/>
      <c r="I3" s="888"/>
      <c r="J3" s="104"/>
      <c r="K3" s="104"/>
      <c r="L3" s="104"/>
      <c r="M3" s="104"/>
      <c r="N3" s="251"/>
      <c r="O3" s="456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</row>
    <row r="4" spans="1:26" s="169" customFormat="1" ht="43.5" customHeight="1">
      <c r="A4" s="269">
        <v>1</v>
      </c>
      <c r="B4" s="458" t="s">
        <v>40</v>
      </c>
      <c r="C4" s="170" t="s">
        <v>162</v>
      </c>
      <c r="D4" s="903" t="s">
        <v>962</v>
      </c>
      <c r="E4" s="904"/>
      <c r="F4" s="904"/>
      <c r="G4" s="904"/>
      <c r="H4" s="904"/>
      <c r="I4" s="905"/>
      <c r="J4" s="115"/>
      <c r="K4" s="115"/>
      <c r="L4" s="115"/>
      <c r="M4" s="115"/>
      <c r="N4" s="177"/>
      <c r="O4" s="178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41.25" customHeight="1">
      <c r="A5" s="727">
        <v>2</v>
      </c>
      <c r="B5" s="876" t="s">
        <v>596</v>
      </c>
      <c r="C5" s="824" t="s">
        <v>961</v>
      </c>
      <c r="D5" s="859" t="s">
        <v>969</v>
      </c>
      <c r="E5" s="896"/>
      <c r="F5" s="896"/>
      <c r="G5" s="896"/>
      <c r="H5" s="896"/>
      <c r="I5" s="897"/>
      <c r="J5" s="89"/>
      <c r="K5" s="89"/>
      <c r="L5" s="89"/>
      <c r="M5" s="89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22.5" customHeight="1">
      <c r="A6" s="890"/>
      <c r="B6" s="715"/>
      <c r="C6" s="811"/>
      <c r="D6" s="450" t="s">
        <v>4</v>
      </c>
      <c r="E6" s="451" t="s">
        <v>142</v>
      </c>
      <c r="F6" s="451">
        <v>2024</v>
      </c>
      <c r="G6" s="451">
        <v>2023</v>
      </c>
      <c r="H6" s="451">
        <v>2022</v>
      </c>
      <c r="I6" s="451">
        <v>2021</v>
      </c>
      <c r="J6" s="89"/>
      <c r="K6" s="89"/>
      <c r="L6" s="89"/>
      <c r="M6" s="89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12.75" customHeight="1">
      <c r="A7" s="890"/>
      <c r="B7" s="715"/>
      <c r="C7" s="811"/>
      <c r="D7" s="241">
        <v>1</v>
      </c>
      <c r="E7" s="35" t="s">
        <v>163</v>
      </c>
      <c r="F7" s="454">
        <f>F8+F9</f>
        <v>603</v>
      </c>
      <c r="G7" s="241">
        <f>G8+G9</f>
        <v>609</v>
      </c>
      <c r="H7" s="241">
        <f t="shared" ref="H7:I7" si="0">H8+H9</f>
        <v>609</v>
      </c>
      <c r="I7" s="241">
        <f t="shared" si="0"/>
        <v>588</v>
      </c>
      <c r="J7" s="89"/>
      <c r="K7" s="89"/>
      <c r="L7" s="89"/>
      <c r="M7" s="89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customHeight="1">
      <c r="A8" s="890"/>
      <c r="B8" s="715"/>
      <c r="C8" s="811"/>
      <c r="D8" s="452">
        <v>43101</v>
      </c>
      <c r="E8" s="35" t="s">
        <v>164</v>
      </c>
      <c r="F8" s="454">
        <v>168</v>
      </c>
      <c r="G8" s="241">
        <v>168</v>
      </c>
      <c r="H8" s="241">
        <v>168</v>
      </c>
      <c r="I8" s="241">
        <v>167</v>
      </c>
      <c r="J8" s="89"/>
      <c r="K8" s="89"/>
      <c r="L8" s="89"/>
      <c r="M8" s="89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12.75" customHeight="1">
      <c r="A9" s="890"/>
      <c r="B9" s="715"/>
      <c r="C9" s="811"/>
      <c r="D9" s="453" t="s">
        <v>963</v>
      </c>
      <c r="E9" s="105" t="s">
        <v>166</v>
      </c>
      <c r="F9" s="454">
        <v>435</v>
      </c>
      <c r="G9" s="241">
        <v>441</v>
      </c>
      <c r="H9" s="241">
        <v>441</v>
      </c>
      <c r="I9" s="241">
        <v>421</v>
      </c>
      <c r="J9" s="89"/>
      <c r="K9" s="89"/>
      <c r="L9" s="89"/>
      <c r="M9" s="89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spans="1:26" ht="31.5" customHeight="1">
      <c r="A10" s="889">
        <v>3</v>
      </c>
      <c r="B10" s="876" t="s">
        <v>41</v>
      </c>
      <c r="C10" s="824" t="s">
        <v>970</v>
      </c>
      <c r="D10" s="893" t="s">
        <v>964</v>
      </c>
      <c r="E10" s="894"/>
      <c r="F10" s="894"/>
      <c r="G10" s="894"/>
      <c r="H10" s="894"/>
      <c r="I10" s="895"/>
      <c r="J10" s="89"/>
      <c r="K10" s="89"/>
      <c r="L10" s="89"/>
      <c r="M10" s="89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spans="1:26" ht="42.75" customHeight="1">
      <c r="A11" s="890"/>
      <c r="B11" s="715"/>
      <c r="C11" s="811"/>
      <c r="D11" s="451" t="s">
        <v>89</v>
      </c>
      <c r="E11" s="451" t="s">
        <v>142</v>
      </c>
      <c r="F11" s="450" t="s">
        <v>965</v>
      </c>
      <c r="G11" s="450" t="s">
        <v>966</v>
      </c>
      <c r="H11" s="450" t="s">
        <v>967</v>
      </c>
      <c r="I11" s="450" t="s">
        <v>968</v>
      </c>
      <c r="J11" s="89"/>
      <c r="K11" s="89"/>
      <c r="L11" s="89"/>
      <c r="M11" s="89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spans="1:26" s="169" customFormat="1" ht="12.75" customHeight="1">
      <c r="A12" s="891"/>
      <c r="B12" s="877"/>
      <c r="C12" s="805"/>
      <c r="D12" s="451"/>
      <c r="E12" s="449" t="s">
        <v>595</v>
      </c>
      <c r="F12" s="448"/>
      <c r="G12" s="448"/>
      <c r="H12" s="448"/>
      <c r="I12" s="448"/>
      <c r="J12" s="171"/>
      <c r="K12" s="171"/>
      <c r="L12" s="171"/>
      <c r="M12" s="171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2.75" customHeight="1">
      <c r="A13" s="890"/>
      <c r="B13" s="715"/>
      <c r="C13" s="811"/>
      <c r="D13" s="457">
        <v>1</v>
      </c>
      <c r="E13" s="159" t="s">
        <v>168</v>
      </c>
      <c r="F13" s="165">
        <v>66.13</v>
      </c>
      <c r="G13" s="165">
        <v>63.85</v>
      </c>
      <c r="H13" s="165">
        <v>57.73</v>
      </c>
      <c r="I13" s="166">
        <v>48.74</v>
      </c>
      <c r="J13" s="89"/>
      <c r="K13" s="89"/>
      <c r="L13" s="89"/>
      <c r="M13" s="89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spans="1:26" ht="12.75" customHeight="1">
      <c r="A14" s="890"/>
      <c r="B14" s="715"/>
      <c r="C14" s="811"/>
      <c r="D14" s="457">
        <v>2</v>
      </c>
      <c r="E14" s="159" t="s">
        <v>169</v>
      </c>
      <c r="F14" s="165">
        <v>7.3</v>
      </c>
      <c r="G14" s="165">
        <v>8.8000000000000007</v>
      </c>
      <c r="H14" s="165">
        <v>5.21</v>
      </c>
      <c r="I14" s="166">
        <v>6.08</v>
      </c>
      <c r="J14" s="89"/>
      <c r="K14" s="89"/>
      <c r="L14" s="89"/>
      <c r="M14" s="89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spans="1:26" ht="12.75" customHeight="1">
      <c r="A15" s="890"/>
      <c r="B15" s="715"/>
      <c r="C15" s="811"/>
      <c r="D15" s="457">
        <v>3</v>
      </c>
      <c r="E15" s="159" t="s">
        <v>170</v>
      </c>
      <c r="F15" s="165">
        <v>3.8</v>
      </c>
      <c r="G15" s="165">
        <v>4</v>
      </c>
      <c r="H15" s="165">
        <v>1.48</v>
      </c>
      <c r="I15" s="166">
        <v>2.19</v>
      </c>
      <c r="J15" s="89"/>
      <c r="K15" s="89"/>
      <c r="L15" s="89"/>
      <c r="M15" s="89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spans="1:26" ht="12.75" customHeight="1">
      <c r="A16" s="890"/>
      <c r="B16" s="715"/>
      <c r="C16" s="811"/>
      <c r="D16" s="457">
        <v>4</v>
      </c>
      <c r="E16" s="159" t="s">
        <v>171</v>
      </c>
      <c r="F16" s="165">
        <v>16.5</v>
      </c>
      <c r="G16" s="165">
        <v>20.05</v>
      </c>
      <c r="H16" s="165">
        <v>8.9600000000000009</v>
      </c>
      <c r="I16" s="166">
        <v>8.8800000000000008</v>
      </c>
      <c r="J16" s="89"/>
      <c r="K16" s="89"/>
      <c r="L16" s="89"/>
      <c r="M16" s="89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1:26" ht="12.75" customHeight="1">
      <c r="A17" s="890"/>
      <c r="B17" s="715"/>
      <c r="C17" s="811"/>
      <c r="D17" s="457">
        <v>5</v>
      </c>
      <c r="E17" s="159" t="s">
        <v>172</v>
      </c>
      <c r="F17" s="165">
        <v>4.9000000000000004</v>
      </c>
      <c r="G17" s="165">
        <v>5.08</v>
      </c>
      <c r="H17" s="165">
        <v>4.6100000000000003</v>
      </c>
      <c r="I17" s="166">
        <v>4.59</v>
      </c>
      <c r="J17" s="89"/>
      <c r="K17" s="89"/>
      <c r="L17" s="89"/>
      <c r="M17" s="89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spans="1:26" ht="12.75" customHeight="1">
      <c r="A18" s="890"/>
      <c r="B18" s="715"/>
      <c r="C18" s="811"/>
      <c r="D18" s="457">
        <v>6</v>
      </c>
      <c r="E18" s="159" t="s">
        <v>173</v>
      </c>
      <c r="F18" s="165">
        <v>4.25</v>
      </c>
      <c r="G18" s="165">
        <v>4.5999999999999996</v>
      </c>
      <c r="H18" s="165">
        <v>3.15</v>
      </c>
      <c r="I18" s="166">
        <v>3.63</v>
      </c>
      <c r="J18" s="89"/>
      <c r="K18" s="89"/>
      <c r="L18" s="89"/>
      <c r="M18" s="89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ht="14.25" customHeight="1">
      <c r="A19" s="892"/>
      <c r="B19" s="716"/>
      <c r="C19" s="878"/>
      <c r="D19" s="457">
        <v>7</v>
      </c>
      <c r="E19" s="159" t="s">
        <v>174</v>
      </c>
      <c r="F19" s="165">
        <f>103.1-F13-F14-F15-F16-F17-F18</f>
        <v>0.21999999999999709</v>
      </c>
      <c r="G19" s="165">
        <f>109.9-G13-G14-G15-G16-G17-G18</f>
        <v>3.5199999999999996</v>
      </c>
      <c r="H19" s="165">
        <f>86.66-H13-H14-H15-H16-H17-H18</f>
        <v>5.5199999999999978</v>
      </c>
      <c r="I19" s="166">
        <f>79.06-I13-I14-I15-I16-I17-I18</f>
        <v>4.95</v>
      </c>
      <c r="J19" s="89"/>
      <c r="K19" s="89"/>
      <c r="L19" s="89"/>
      <c r="M19" s="89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spans="1:26" s="158" customFormat="1" ht="21.75" customHeight="1">
      <c r="A20" s="727">
        <v>4</v>
      </c>
      <c r="B20" s="876" t="s">
        <v>42</v>
      </c>
      <c r="C20" s="824" t="s">
        <v>971</v>
      </c>
      <c r="D20" s="893" t="s">
        <v>972</v>
      </c>
      <c r="E20" s="894"/>
      <c r="F20" s="894"/>
      <c r="G20" s="894"/>
      <c r="H20" s="894"/>
      <c r="I20" s="895"/>
      <c r="J20" s="167"/>
      <c r="K20" s="167"/>
      <c r="L20" s="167"/>
      <c r="M20" s="167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</row>
    <row r="21" spans="1:26" ht="25.5" customHeight="1">
      <c r="A21" s="890"/>
      <c r="B21" s="715"/>
      <c r="C21" s="811"/>
      <c r="D21" s="451" t="s">
        <v>89</v>
      </c>
      <c r="E21" s="451" t="s">
        <v>175</v>
      </c>
      <c r="F21" s="893" t="s">
        <v>176</v>
      </c>
      <c r="G21" s="780"/>
      <c r="H21" s="893" t="s">
        <v>177</v>
      </c>
      <c r="I21" s="780"/>
      <c r="J21" s="89"/>
      <c r="K21" s="89"/>
      <c r="L21" s="89"/>
      <c r="M21" s="89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spans="1:26" ht="12.75" customHeight="1">
      <c r="A22" s="890"/>
      <c r="B22" s="715"/>
      <c r="C22" s="811"/>
      <c r="D22" s="242">
        <v>1</v>
      </c>
      <c r="E22" s="105" t="s">
        <v>139</v>
      </c>
      <c r="F22" s="879">
        <v>35.35</v>
      </c>
      <c r="G22" s="880"/>
      <c r="H22" s="879">
        <f>F22/219.21*100</f>
        <v>16.12608913826924</v>
      </c>
      <c r="I22" s="880"/>
      <c r="J22" s="89"/>
      <c r="K22" s="89"/>
      <c r="L22" s="89"/>
      <c r="M22" s="89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spans="1:26" ht="12.75" customHeight="1">
      <c r="A23" s="890"/>
      <c r="B23" s="715"/>
      <c r="C23" s="811"/>
      <c r="D23" s="242">
        <v>2</v>
      </c>
      <c r="E23" s="105" t="s">
        <v>140</v>
      </c>
      <c r="F23" s="879">
        <v>105.36</v>
      </c>
      <c r="G23" s="880"/>
      <c r="H23" s="879">
        <f t="shared" ref="H23:H30" si="1">F23/219.21*100</f>
        <v>48.063500752702886</v>
      </c>
      <c r="I23" s="880"/>
      <c r="J23" s="89"/>
      <c r="K23" s="89"/>
      <c r="L23" s="89"/>
      <c r="M23" s="89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spans="1:26" ht="12.75" customHeight="1">
      <c r="A24" s="890"/>
      <c r="B24" s="715"/>
      <c r="C24" s="811"/>
      <c r="D24" s="242">
        <v>3</v>
      </c>
      <c r="E24" s="105" t="s">
        <v>178</v>
      </c>
      <c r="F24" s="879">
        <v>5.41</v>
      </c>
      <c r="G24" s="880"/>
      <c r="H24" s="879">
        <f t="shared" si="1"/>
        <v>2.4679531043291818</v>
      </c>
      <c r="I24" s="880"/>
      <c r="J24" s="89"/>
      <c r="K24" s="89"/>
      <c r="L24" s="89"/>
      <c r="M24" s="89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spans="1:26" ht="12.75" customHeight="1">
      <c r="A25" s="890"/>
      <c r="B25" s="715"/>
      <c r="C25" s="811"/>
      <c r="D25" s="242">
        <v>4</v>
      </c>
      <c r="E25" s="105" t="s">
        <v>179</v>
      </c>
      <c r="F25" s="879">
        <v>15.04</v>
      </c>
      <c r="G25" s="880"/>
      <c r="H25" s="879">
        <f t="shared" si="1"/>
        <v>6.8610008667487783</v>
      </c>
      <c r="I25" s="880"/>
      <c r="J25" s="89"/>
      <c r="K25" s="89"/>
      <c r="L25" s="89"/>
      <c r="M25" s="89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spans="1:26" ht="12.75" customHeight="1">
      <c r="A26" s="890"/>
      <c r="B26" s="715"/>
      <c r="C26" s="811"/>
      <c r="D26" s="242">
        <v>5</v>
      </c>
      <c r="E26" s="105" t="s">
        <v>180</v>
      </c>
      <c r="F26" s="879">
        <v>9.0500000000000007</v>
      </c>
      <c r="G26" s="880"/>
      <c r="H26" s="879">
        <f t="shared" si="1"/>
        <v>4.128461292824233</v>
      </c>
      <c r="I26" s="880"/>
      <c r="J26" s="89"/>
      <c r="K26" s="89"/>
      <c r="L26" s="89"/>
      <c r="M26" s="89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1:26" ht="12.75" customHeight="1">
      <c r="A27" s="890"/>
      <c r="B27" s="715"/>
      <c r="C27" s="811"/>
      <c r="D27" s="242">
        <v>6</v>
      </c>
      <c r="E27" s="105" t="s">
        <v>181</v>
      </c>
      <c r="F27" s="879">
        <v>12.53</v>
      </c>
      <c r="G27" s="880"/>
      <c r="H27" s="879">
        <f t="shared" si="1"/>
        <v>5.7159801103964227</v>
      </c>
      <c r="I27" s="880"/>
      <c r="J27" s="89"/>
      <c r="K27" s="89"/>
      <c r="L27" s="89"/>
      <c r="M27" s="89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1:26" ht="12.75" customHeight="1">
      <c r="A28" s="890"/>
      <c r="B28" s="715"/>
      <c r="C28" s="811"/>
      <c r="D28" s="242">
        <v>7</v>
      </c>
      <c r="E28" s="105" t="s">
        <v>182</v>
      </c>
      <c r="F28" s="879">
        <v>0.38</v>
      </c>
      <c r="G28" s="880"/>
      <c r="H28" s="879">
        <f t="shared" si="1"/>
        <v>0.17334975594179097</v>
      </c>
      <c r="I28" s="880"/>
      <c r="J28" s="89"/>
      <c r="K28" s="89"/>
      <c r="L28" s="89"/>
      <c r="M28" s="89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1:26" ht="12.75" customHeight="1">
      <c r="A29" s="890"/>
      <c r="B29" s="715"/>
      <c r="C29" s="811"/>
      <c r="D29" s="242">
        <v>8</v>
      </c>
      <c r="E29" s="105" t="s">
        <v>183</v>
      </c>
      <c r="F29" s="879">
        <f>F30-F22-F23-F24-F25-F26-F27-0.384</f>
        <v>36.086000000000013</v>
      </c>
      <c r="G29" s="880"/>
      <c r="H29" s="879">
        <f t="shared" si="1"/>
        <v>16.461840244514399</v>
      </c>
      <c r="I29" s="880"/>
      <c r="J29" s="89"/>
      <c r="K29" s="89"/>
      <c r="L29" s="89"/>
      <c r="M29" s="89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1:26" ht="12.75" customHeight="1">
      <c r="A30" s="892"/>
      <c r="B30" s="716"/>
      <c r="C30" s="878"/>
      <c r="D30" s="242">
        <v>9</v>
      </c>
      <c r="E30" s="35" t="s">
        <v>184</v>
      </c>
      <c r="F30" s="879">
        <v>219.21</v>
      </c>
      <c r="G30" s="880"/>
      <c r="H30" s="879">
        <f t="shared" si="1"/>
        <v>100</v>
      </c>
      <c r="I30" s="880"/>
      <c r="J30" s="89"/>
      <c r="K30" s="89"/>
      <c r="L30" s="89"/>
      <c r="M30" s="89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1:26" s="447" customFormat="1" ht="36.75" customHeight="1">
      <c r="A31" s="469" t="s">
        <v>185</v>
      </c>
      <c r="B31" s="466"/>
      <c r="C31" s="470"/>
      <c r="D31" s="459"/>
      <c r="E31" s="459"/>
      <c r="F31" s="459"/>
      <c r="G31" s="459"/>
      <c r="H31" s="459"/>
      <c r="I31" s="459"/>
      <c r="J31" s="460"/>
      <c r="K31" s="460"/>
      <c r="L31" s="460"/>
      <c r="M31" s="460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</row>
    <row r="32" spans="1:26" ht="30" customHeight="1">
      <c r="A32" s="886" t="s">
        <v>43</v>
      </c>
      <c r="B32" s="887"/>
      <c r="C32" s="887"/>
      <c r="D32" s="907"/>
      <c r="E32" s="908"/>
      <c r="F32" s="908"/>
      <c r="G32" s="908"/>
      <c r="H32" s="908"/>
      <c r="I32" s="908"/>
      <c r="J32" s="908"/>
      <c r="K32" s="908"/>
      <c r="L32" s="908"/>
      <c r="M32" s="908"/>
      <c r="N32" s="184"/>
      <c r="O32" s="184"/>
      <c r="P32" s="184"/>
      <c r="Q32" s="184"/>
      <c r="R32" s="42"/>
      <c r="S32" s="42"/>
      <c r="T32" s="42"/>
      <c r="U32" s="42"/>
      <c r="V32" s="42"/>
      <c r="W32" s="42"/>
      <c r="X32" s="42"/>
      <c r="Y32" s="42"/>
      <c r="Z32" s="42"/>
    </row>
    <row r="33" spans="1:26" ht="30.75" customHeight="1">
      <c r="A33" s="462">
        <v>1</v>
      </c>
      <c r="B33" s="914" t="s">
        <v>883</v>
      </c>
      <c r="C33" s="910"/>
      <c r="D33" s="910"/>
      <c r="E33" s="910"/>
      <c r="F33" s="568" t="s">
        <v>884</v>
      </c>
      <c r="G33" s="569"/>
      <c r="H33" s="569"/>
      <c r="I33" s="569"/>
      <c r="J33" s="569"/>
      <c r="K33" s="569"/>
      <c r="L33" s="569"/>
      <c r="M33" s="569"/>
      <c r="N33" s="570"/>
      <c r="O33" s="570"/>
      <c r="P33" s="570"/>
      <c r="Q33" s="570"/>
      <c r="R33" s="42"/>
      <c r="S33" s="42"/>
      <c r="T33" s="42"/>
      <c r="U33" s="42"/>
      <c r="V33" s="42"/>
      <c r="W33" s="42"/>
      <c r="X33" s="42"/>
      <c r="Y33" s="42"/>
      <c r="Z33" s="42"/>
    </row>
    <row r="34" spans="1:26" s="183" customFormat="1" ht="12.75" customHeight="1">
      <c r="A34" s="468"/>
      <c r="B34" s="190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</row>
    <row r="35" spans="1:26" s="216" customFormat="1" ht="21.75" customHeight="1">
      <c r="A35" s="901" t="s">
        <v>973</v>
      </c>
      <c r="B35" s="902"/>
      <c r="C35" s="902"/>
      <c r="D35" s="902"/>
      <c r="E35" s="652"/>
      <c r="F35" s="472"/>
      <c r="G35" s="472"/>
      <c r="H35" s="472"/>
      <c r="I35" s="472"/>
      <c r="J35" s="472"/>
      <c r="K35" s="472"/>
      <c r="L35" s="472"/>
      <c r="M35" s="472"/>
      <c r="N35" s="472"/>
      <c r="O35" s="472"/>
      <c r="P35" s="472"/>
      <c r="Q35" s="473"/>
      <c r="R35" s="473"/>
      <c r="S35" s="473"/>
      <c r="T35" s="473"/>
      <c r="U35" s="473"/>
      <c r="V35" s="473"/>
      <c r="W35" s="473"/>
      <c r="X35" s="473"/>
      <c r="Y35" s="473"/>
      <c r="Z35" s="473"/>
    </row>
    <row r="36" spans="1:26" s="291" customFormat="1" ht="12.75" customHeight="1">
      <c r="A36" s="463"/>
      <c r="B36" s="463"/>
      <c r="C36" s="463"/>
      <c r="D36" s="463"/>
      <c r="E36" s="463"/>
      <c r="F36" s="463"/>
      <c r="G36" s="463"/>
      <c r="H36" s="463"/>
      <c r="I36" s="463"/>
      <c r="J36" s="463"/>
      <c r="K36" s="463"/>
      <c r="L36" s="463"/>
      <c r="M36" s="464"/>
      <c r="N36" s="463"/>
      <c r="O36" s="463"/>
      <c r="P36" s="463"/>
      <c r="Q36" s="465"/>
      <c r="R36" s="465"/>
      <c r="S36" s="465"/>
      <c r="T36" s="465"/>
      <c r="U36" s="465"/>
      <c r="V36" s="465"/>
      <c r="W36" s="465"/>
      <c r="X36" s="465"/>
      <c r="Y36" s="465"/>
      <c r="Z36" s="465"/>
    </row>
    <row r="37" spans="1:26" ht="1.5" customHeight="1">
      <c r="A37" s="443" t="s">
        <v>186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66"/>
      <c r="R37" s="66"/>
      <c r="S37" s="66"/>
      <c r="T37" s="66"/>
      <c r="U37" s="66"/>
      <c r="V37" s="66"/>
      <c r="W37" s="66"/>
      <c r="X37" s="66"/>
      <c r="Y37" s="66"/>
      <c r="Z37" s="66"/>
    </row>
    <row r="38" spans="1:26" ht="23.25" customHeight="1">
      <c r="A38" s="113" t="s">
        <v>4</v>
      </c>
      <c r="B38" s="870" t="s">
        <v>892</v>
      </c>
      <c r="C38" s="764"/>
      <c r="D38" s="764"/>
      <c r="E38" s="764"/>
      <c r="F38" s="764"/>
      <c r="G38" s="764"/>
      <c r="H38" s="764"/>
      <c r="I38" s="764"/>
      <c r="J38" s="764"/>
      <c r="K38" s="765"/>
      <c r="L38" s="870" t="s">
        <v>187</v>
      </c>
      <c r="M38" s="884"/>
      <c r="N38" s="42"/>
      <c r="O38" s="42"/>
      <c r="P38" s="42"/>
      <c r="Q38" s="66"/>
      <c r="R38" s="66"/>
      <c r="S38" s="66"/>
      <c r="T38" s="66"/>
      <c r="U38" s="66"/>
      <c r="V38" s="66"/>
      <c r="W38" s="66"/>
      <c r="X38" s="66"/>
      <c r="Y38" s="66"/>
      <c r="Z38" s="66"/>
    </row>
    <row r="39" spans="1:26">
      <c r="A39" s="238">
        <v>1</v>
      </c>
      <c r="B39" s="898" t="s">
        <v>463</v>
      </c>
      <c r="C39" s="899"/>
      <c r="D39" s="899"/>
      <c r="E39" s="899"/>
      <c r="F39" s="899"/>
      <c r="G39" s="899"/>
      <c r="H39" s="899"/>
      <c r="I39" s="899"/>
      <c r="J39" s="899"/>
      <c r="K39" s="900"/>
      <c r="L39" s="836">
        <v>2</v>
      </c>
      <c r="M39" s="885"/>
      <c r="N39" s="42"/>
      <c r="O39" s="42"/>
      <c r="P39" s="42"/>
      <c r="Q39" s="66"/>
      <c r="R39" s="66"/>
      <c r="S39" s="66"/>
      <c r="T39" s="66"/>
      <c r="U39" s="66"/>
      <c r="V39" s="66"/>
      <c r="W39" s="66"/>
      <c r="X39" s="66"/>
      <c r="Y39" s="66"/>
      <c r="Z39" s="66"/>
    </row>
    <row r="40" spans="1:26" s="233" customFormat="1">
      <c r="A40" s="462">
        <v>2</v>
      </c>
      <c r="B40" s="911" t="s">
        <v>974</v>
      </c>
      <c r="C40" s="912"/>
      <c r="D40" s="912"/>
      <c r="E40" s="912"/>
      <c r="F40" s="912"/>
      <c r="G40" s="912"/>
      <c r="H40" s="912"/>
      <c r="I40" s="913"/>
      <c r="J40" s="475"/>
      <c r="K40" s="475"/>
      <c r="L40" s="922">
        <v>238</v>
      </c>
      <c r="M40" s="923"/>
      <c r="N40" s="184"/>
      <c r="O40" s="184"/>
      <c r="P40" s="184"/>
      <c r="Q40" s="145"/>
      <c r="R40" s="145"/>
      <c r="S40" s="145"/>
      <c r="T40" s="145"/>
      <c r="U40" s="145"/>
      <c r="V40" s="145"/>
      <c r="W40" s="145"/>
      <c r="X40" s="145"/>
      <c r="Y40" s="145"/>
      <c r="Z40" s="145"/>
    </row>
    <row r="41" spans="1:26" s="233" customFormat="1">
      <c r="A41" s="462">
        <v>3</v>
      </c>
      <c r="B41" s="911" t="s">
        <v>977</v>
      </c>
      <c r="C41" s="912"/>
      <c r="D41" s="912"/>
      <c r="E41" s="912"/>
      <c r="F41" s="912"/>
      <c r="G41" s="912"/>
      <c r="H41" s="912"/>
      <c r="I41" s="913"/>
      <c r="J41" s="475"/>
      <c r="K41" s="475"/>
      <c r="L41" s="922">
        <v>81</v>
      </c>
      <c r="M41" s="921"/>
      <c r="N41" s="184"/>
      <c r="O41" s="184"/>
      <c r="P41" s="184"/>
      <c r="Q41" s="145"/>
      <c r="R41" s="145"/>
      <c r="S41" s="145"/>
      <c r="T41" s="145"/>
      <c r="U41" s="145"/>
      <c r="V41" s="145"/>
      <c r="W41" s="145"/>
      <c r="X41" s="145"/>
      <c r="Y41" s="145"/>
      <c r="Z41" s="145"/>
    </row>
    <row r="42" spans="1:26" s="233" customFormat="1">
      <c r="A42" s="462">
        <v>4</v>
      </c>
      <c r="B42" s="911" t="s">
        <v>975</v>
      </c>
      <c r="C42" s="912"/>
      <c r="D42" s="912"/>
      <c r="E42" s="912"/>
      <c r="F42" s="912"/>
      <c r="G42" s="912"/>
      <c r="H42" s="912"/>
      <c r="I42" s="913"/>
      <c r="J42" s="475"/>
      <c r="K42" s="475"/>
      <c r="L42" s="920">
        <v>41</v>
      </c>
      <c r="M42" s="921"/>
      <c r="N42" s="184"/>
      <c r="O42" s="184"/>
      <c r="P42" s="184"/>
      <c r="Q42" s="145"/>
      <c r="R42" s="145"/>
      <c r="S42" s="145"/>
      <c r="T42" s="145"/>
      <c r="U42" s="145"/>
      <c r="V42" s="145"/>
      <c r="W42" s="145"/>
      <c r="X42" s="145"/>
      <c r="Y42" s="145"/>
      <c r="Z42" s="145"/>
    </row>
    <row r="43" spans="1:26" s="233" customFormat="1">
      <c r="A43" s="462">
        <v>5</v>
      </c>
      <c r="B43" s="911" t="s">
        <v>976</v>
      </c>
      <c r="C43" s="912"/>
      <c r="D43" s="912"/>
      <c r="E43" s="912"/>
      <c r="F43" s="912"/>
      <c r="G43" s="912"/>
      <c r="H43" s="912"/>
      <c r="I43" s="913"/>
      <c r="J43" s="475"/>
      <c r="K43" s="475"/>
      <c r="L43" s="920">
        <v>2</v>
      </c>
      <c r="M43" s="921"/>
      <c r="N43" s="184"/>
      <c r="O43" s="184"/>
      <c r="P43" s="184"/>
      <c r="Q43" s="145"/>
      <c r="R43" s="145"/>
      <c r="S43" s="145"/>
      <c r="T43" s="145"/>
      <c r="U43" s="145"/>
      <c r="V43" s="145"/>
      <c r="W43" s="145"/>
      <c r="X43" s="145"/>
      <c r="Y43" s="145"/>
      <c r="Z43" s="145"/>
    </row>
    <row r="44" spans="1:26" s="233" customFormat="1">
      <c r="A44" s="462">
        <v>6</v>
      </c>
      <c r="B44" s="915" t="s">
        <v>492</v>
      </c>
      <c r="C44" s="916"/>
      <c r="D44" s="916"/>
      <c r="E44" s="916"/>
      <c r="F44" s="916"/>
      <c r="G44" s="916"/>
      <c r="H44" s="916"/>
      <c r="I44" s="917"/>
      <c r="J44" s="474"/>
      <c r="K44" s="474"/>
      <c r="L44" s="918">
        <v>4</v>
      </c>
      <c r="M44" s="919"/>
      <c r="N44" s="184"/>
      <c r="O44" s="184"/>
      <c r="P44" s="184"/>
      <c r="Q44" s="145"/>
      <c r="R44" s="145"/>
      <c r="S44" s="145"/>
      <c r="T44" s="145"/>
      <c r="U44" s="145"/>
      <c r="V44" s="145"/>
      <c r="W44" s="145"/>
      <c r="X44" s="145"/>
      <c r="Y44" s="145"/>
      <c r="Z44" s="145"/>
    </row>
    <row r="45" spans="1:26" s="233" customFormat="1">
      <c r="A45" s="462">
        <v>7</v>
      </c>
      <c r="B45" s="911" t="s">
        <v>491</v>
      </c>
      <c r="C45" s="912"/>
      <c r="D45" s="912"/>
      <c r="E45" s="912"/>
      <c r="F45" s="912"/>
      <c r="G45" s="912"/>
      <c r="H45" s="912"/>
      <c r="I45" s="913"/>
      <c r="J45" s="475"/>
      <c r="K45" s="475"/>
      <c r="L45" s="920">
        <v>4</v>
      </c>
      <c r="M45" s="921"/>
      <c r="N45" s="184"/>
      <c r="O45" s="184"/>
      <c r="P45" s="184"/>
      <c r="Q45" s="145"/>
      <c r="R45" s="145"/>
      <c r="S45" s="145"/>
      <c r="T45" s="145"/>
      <c r="U45" s="145"/>
      <c r="V45" s="145"/>
      <c r="W45" s="145"/>
      <c r="X45" s="145"/>
      <c r="Y45" s="145"/>
      <c r="Z45" s="145"/>
    </row>
    <row r="46" spans="1:26" s="233" customFormat="1">
      <c r="A46" s="462">
        <v>8</v>
      </c>
      <c r="B46" s="867" t="s">
        <v>521</v>
      </c>
      <c r="C46" s="909"/>
      <c r="D46" s="909"/>
      <c r="E46" s="909"/>
      <c r="F46" s="909"/>
      <c r="G46" s="909"/>
      <c r="H46" s="909"/>
      <c r="I46" s="909"/>
      <c r="J46" s="475"/>
      <c r="K46" s="475"/>
      <c r="L46" s="828">
        <v>3</v>
      </c>
      <c r="M46" s="910"/>
      <c r="N46" s="184"/>
      <c r="O46" s="184"/>
      <c r="P46" s="184"/>
      <c r="Q46" s="145"/>
      <c r="R46" s="145"/>
      <c r="S46" s="145"/>
      <c r="T46" s="145"/>
      <c r="U46" s="145"/>
      <c r="V46" s="145"/>
      <c r="W46" s="145"/>
      <c r="X46" s="145"/>
      <c r="Y46" s="145"/>
      <c r="Z46" s="145"/>
    </row>
    <row r="47" spans="1:26" s="233" customFormat="1">
      <c r="A47" s="462">
        <v>9</v>
      </c>
      <c r="B47" s="867" t="s">
        <v>183</v>
      </c>
      <c r="C47" s="909"/>
      <c r="D47" s="909"/>
      <c r="E47" s="909"/>
      <c r="F47" s="909"/>
      <c r="G47" s="909"/>
      <c r="H47" s="909"/>
      <c r="I47" s="909"/>
      <c r="J47" s="475"/>
      <c r="K47" s="475"/>
      <c r="L47" s="828">
        <v>153</v>
      </c>
      <c r="M47" s="910"/>
      <c r="N47" s="184"/>
      <c r="O47" s="184"/>
      <c r="P47" s="184"/>
      <c r="Q47" s="145"/>
      <c r="R47" s="145"/>
      <c r="S47" s="145"/>
      <c r="T47" s="145"/>
      <c r="U47" s="145"/>
      <c r="V47" s="145"/>
      <c r="W47" s="145"/>
      <c r="X47" s="145"/>
      <c r="Y47" s="145"/>
      <c r="Z47" s="145"/>
    </row>
    <row r="48" spans="1:26">
      <c r="A48" s="881" t="s">
        <v>597</v>
      </c>
      <c r="B48" s="882"/>
      <c r="C48" s="882"/>
      <c r="D48" s="882"/>
      <c r="E48" s="882"/>
      <c r="F48" s="882"/>
      <c r="G48" s="882"/>
      <c r="H48" s="882"/>
      <c r="I48" s="111"/>
      <c r="J48" s="111"/>
      <c r="K48" s="111"/>
      <c r="L48" s="111"/>
      <c r="M48" s="11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ht="21" customHeight="1">
      <c r="A49" s="883" t="s">
        <v>598</v>
      </c>
      <c r="B49" s="764"/>
      <c r="C49" s="764"/>
      <c r="D49" s="764"/>
      <c r="E49" s="764"/>
      <c r="F49" s="764"/>
      <c r="G49" s="764"/>
      <c r="H49" s="764"/>
      <c r="I49" s="764"/>
      <c r="J49" s="764"/>
      <c r="K49" s="764"/>
      <c r="L49" s="764"/>
      <c r="M49" s="765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ht="27.75" customHeight="1">
      <c r="A50" s="113" t="s">
        <v>4</v>
      </c>
      <c r="B50" s="870" t="s">
        <v>188</v>
      </c>
      <c r="C50" s="764"/>
      <c r="D50" s="764"/>
      <c r="E50" s="765"/>
      <c r="F50" s="870" t="s">
        <v>158</v>
      </c>
      <c r="G50" s="764"/>
      <c r="H50" s="764"/>
      <c r="I50" s="764"/>
      <c r="J50" s="764"/>
      <c r="K50" s="765"/>
      <c r="L50" s="870" t="s">
        <v>189</v>
      </c>
      <c r="M50" s="765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ht="23.25" customHeight="1">
      <c r="A51" s="241">
        <v>1</v>
      </c>
      <c r="B51" s="872" t="s">
        <v>474</v>
      </c>
      <c r="C51" s="871"/>
      <c r="D51" s="871"/>
      <c r="E51" s="871"/>
      <c r="F51" s="872" t="s">
        <v>475</v>
      </c>
      <c r="G51" s="871"/>
      <c r="H51" s="871"/>
      <c r="I51" s="871"/>
      <c r="J51" s="871"/>
      <c r="K51" s="871"/>
      <c r="L51" s="875">
        <v>970</v>
      </c>
      <c r="M51" s="874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ht="19.5" customHeight="1">
      <c r="A52" s="82">
        <v>2</v>
      </c>
      <c r="B52" s="872" t="s">
        <v>467</v>
      </c>
      <c r="C52" s="871"/>
      <c r="D52" s="871"/>
      <c r="E52" s="871"/>
      <c r="F52" s="872" t="s">
        <v>476</v>
      </c>
      <c r="G52" s="871"/>
      <c r="H52" s="871"/>
      <c r="I52" s="871"/>
      <c r="J52" s="871"/>
      <c r="K52" s="871"/>
      <c r="L52" s="873">
        <v>206</v>
      </c>
      <c r="M52" s="874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ht="12.75" customHeight="1">
      <c r="A53" s="4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ht="12.75" customHeight="1">
      <c r="A54" s="4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12.75" customHeight="1">
      <c r="A55" s="4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ht="12.75" customHeight="1">
      <c r="A56" s="4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ht="12.75" customHeight="1">
      <c r="A57" s="4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ht="12.75" customHeight="1">
      <c r="A58" s="371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75" customHeight="1">
      <c r="A59" s="371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75" customHeight="1">
      <c r="A60" s="371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75" customHeight="1">
      <c r="A61" s="371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75" customHeight="1">
      <c r="A62" s="371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75" customHeight="1">
      <c r="A63" s="371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75" customHeight="1">
      <c r="A64" s="371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75" customHeight="1">
      <c r="A65" s="371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75" customHeight="1">
      <c r="A66" s="37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75" customHeight="1">
      <c r="A67" s="371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75" customHeight="1">
      <c r="A68" s="37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75" customHeight="1">
      <c r="A69" s="371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75" customHeight="1">
      <c r="A70" s="371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75" customHeight="1">
      <c r="A71" s="37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75" customHeight="1">
      <c r="A72" s="371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75" customHeight="1">
      <c r="A73" s="37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75" customHeight="1">
      <c r="A74" s="371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75" customHeight="1">
      <c r="A75" s="37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75" customHeight="1">
      <c r="A76" s="371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75" customHeight="1">
      <c r="A77" s="371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75" customHeight="1">
      <c r="A78" s="37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75" customHeight="1">
      <c r="A79" s="371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75" customHeight="1">
      <c r="A80" s="371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75" customHeight="1">
      <c r="A81" s="37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75" customHeight="1">
      <c r="A82" s="371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75" customHeight="1">
      <c r="A83" s="37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75" customHeight="1">
      <c r="A84" s="371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75" customHeight="1">
      <c r="A85" s="37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75" customHeight="1">
      <c r="A86" s="371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75" customHeight="1">
      <c r="A87" s="37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75" customHeight="1">
      <c r="A88" s="371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75" customHeight="1">
      <c r="A89" s="371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75" customHeight="1">
      <c r="A90" s="371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75" customHeight="1">
      <c r="A91" s="371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75" customHeight="1">
      <c r="A92" s="371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75" customHeight="1">
      <c r="A93" s="371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75" customHeight="1">
      <c r="A94" s="371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75" customHeight="1">
      <c r="A95" s="371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75" customHeight="1">
      <c r="A96" s="371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75" customHeight="1">
      <c r="A97" s="371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75" customHeight="1">
      <c r="A98" s="371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75" customHeight="1">
      <c r="A99" s="371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75" customHeight="1">
      <c r="A100" s="371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75" customHeight="1">
      <c r="A101" s="371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75" customHeight="1">
      <c r="A102" s="371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75" customHeight="1">
      <c r="A103" s="37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75" customHeight="1">
      <c r="A104" s="37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75" customHeight="1">
      <c r="A105" s="37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75" customHeight="1">
      <c r="A106" s="37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75" customHeight="1">
      <c r="A107" s="37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75" customHeight="1">
      <c r="A108" s="37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75" customHeight="1">
      <c r="A109" s="37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75" customHeight="1">
      <c r="A110" s="37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75" customHeight="1">
      <c r="A111" s="37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75" customHeight="1">
      <c r="A112" s="37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75" customHeight="1">
      <c r="A113" s="37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75" customHeight="1">
      <c r="A114" s="37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75" customHeight="1">
      <c r="A115" s="37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75" customHeight="1">
      <c r="A116" s="37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75" customHeight="1">
      <c r="A117" s="37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75" customHeight="1">
      <c r="A118" s="37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75" customHeight="1">
      <c r="A119" s="37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75" customHeight="1">
      <c r="A120" s="37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75" customHeight="1">
      <c r="A121" s="37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75" customHeight="1">
      <c r="A122" s="37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75" customHeight="1">
      <c r="A123" s="37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75" customHeight="1">
      <c r="A124" s="37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75" customHeight="1">
      <c r="A125" s="37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75" customHeight="1">
      <c r="A126" s="37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75" customHeight="1">
      <c r="A127" s="37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75" customHeight="1">
      <c r="A128" s="37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75" customHeight="1">
      <c r="A129" s="37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75" customHeight="1">
      <c r="A130" s="37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75" customHeight="1">
      <c r="A131" s="37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75" customHeight="1">
      <c r="A132" s="37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75" customHeight="1">
      <c r="A133" s="37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75" customHeight="1">
      <c r="A134" s="37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75" customHeight="1">
      <c r="A135" s="37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75" customHeight="1">
      <c r="A136" s="37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75" customHeight="1">
      <c r="A137" s="37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75" customHeight="1">
      <c r="A138" s="37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75" customHeight="1">
      <c r="A139" s="37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75" customHeight="1">
      <c r="A140" s="37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75" customHeight="1">
      <c r="A141" s="37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75" customHeight="1">
      <c r="A142" s="37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75" customHeight="1">
      <c r="A143" s="37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75" customHeight="1">
      <c r="A144" s="37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75" customHeight="1">
      <c r="A145" s="37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75" customHeight="1">
      <c r="A146" s="37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75" customHeight="1">
      <c r="A147" s="37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75" customHeight="1">
      <c r="A148" s="37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75" customHeight="1">
      <c r="A149" s="37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75" customHeight="1">
      <c r="A150" s="37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75" customHeight="1">
      <c r="A151" s="37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75" customHeight="1">
      <c r="A152" s="37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75" customHeight="1">
      <c r="A153" s="37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75" customHeight="1">
      <c r="A154" s="37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75" customHeight="1">
      <c r="A155" s="37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75" customHeight="1">
      <c r="A156" s="37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75" customHeight="1">
      <c r="A157" s="37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75" customHeight="1">
      <c r="A158" s="37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75" customHeight="1">
      <c r="A159" s="37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75" customHeight="1">
      <c r="A160" s="37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75" customHeight="1">
      <c r="A161" s="37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75" customHeight="1">
      <c r="A162" s="37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75" customHeight="1">
      <c r="A163" s="37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75" customHeight="1">
      <c r="A164" s="37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75" customHeight="1">
      <c r="A165" s="37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75" customHeight="1">
      <c r="A166" s="37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75" customHeight="1">
      <c r="A167" s="37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75" customHeight="1">
      <c r="A168" s="37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75" customHeight="1">
      <c r="A169" s="37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75" customHeight="1">
      <c r="A170" s="37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75" customHeight="1">
      <c r="A171" s="37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75" customHeight="1">
      <c r="A172" s="37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75" customHeight="1">
      <c r="A173" s="37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75" customHeight="1">
      <c r="A174" s="37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75" customHeight="1">
      <c r="A175" s="37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75" customHeight="1">
      <c r="A176" s="37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75" customHeight="1">
      <c r="A177" s="37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75" customHeight="1">
      <c r="A178" s="37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75" customHeight="1">
      <c r="A179" s="37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75" customHeight="1">
      <c r="A180" s="37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75" customHeight="1">
      <c r="A181" s="37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75" customHeight="1">
      <c r="A182" s="37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75" customHeight="1">
      <c r="A183" s="37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75" customHeight="1">
      <c r="A184" s="37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75" customHeight="1">
      <c r="A185" s="37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75" customHeight="1">
      <c r="A186" s="37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75" customHeight="1">
      <c r="A187" s="37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75" customHeight="1">
      <c r="A188" s="37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75" customHeight="1">
      <c r="A189" s="37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75" customHeight="1">
      <c r="A190" s="37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75" customHeight="1">
      <c r="A191" s="37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75" customHeight="1">
      <c r="A192" s="37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75" customHeight="1">
      <c r="A193" s="37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75" customHeight="1">
      <c r="A194" s="37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75" customHeight="1">
      <c r="A195" s="37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75" customHeight="1">
      <c r="A196" s="37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75" customHeight="1">
      <c r="A197" s="37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75" customHeight="1">
      <c r="A198" s="37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75" customHeight="1">
      <c r="A199" s="37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75" customHeight="1">
      <c r="A200" s="37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75" customHeight="1">
      <c r="A201" s="37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75" customHeight="1">
      <c r="A202" s="37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75" customHeight="1">
      <c r="A203" s="37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75" customHeight="1">
      <c r="A204" s="37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75" customHeight="1">
      <c r="A205" s="37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75" customHeight="1">
      <c r="A206" s="37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75" customHeight="1">
      <c r="A207" s="37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75" customHeight="1">
      <c r="A208" s="37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75" customHeight="1">
      <c r="A209" s="37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75" customHeight="1">
      <c r="A210" s="37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75" customHeight="1">
      <c r="A211" s="37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75" customHeight="1">
      <c r="A212" s="37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75" customHeight="1">
      <c r="A213" s="37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75" customHeight="1">
      <c r="A214" s="37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75" customHeight="1">
      <c r="A215" s="37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75" customHeight="1">
      <c r="A216" s="37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75" customHeight="1">
      <c r="A217" s="37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75" customHeight="1">
      <c r="A218" s="37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75" customHeight="1">
      <c r="A219" s="37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75" customHeight="1">
      <c r="A220" s="37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75" customHeight="1">
      <c r="A221" s="37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75" customHeight="1">
      <c r="A222" s="37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75" customHeight="1">
      <c r="A223" s="37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75" customHeight="1">
      <c r="A224" s="37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75" customHeight="1">
      <c r="A225" s="37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75" customHeight="1">
      <c r="A226" s="37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75" customHeight="1">
      <c r="A227" s="37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75" customHeight="1">
      <c r="A228" s="37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75" customHeight="1">
      <c r="A229" s="37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75" customHeight="1">
      <c r="A230" s="37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75" customHeight="1">
      <c r="A231" s="37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75" customHeight="1">
      <c r="A232" s="37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75" customHeight="1">
      <c r="A233" s="37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75" customHeight="1">
      <c r="A234" s="37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75" customHeight="1">
      <c r="A235" s="37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75" customHeight="1">
      <c r="A236" s="37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75" customHeight="1">
      <c r="A237" s="37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75" customHeight="1">
      <c r="A238" s="37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75" customHeight="1">
      <c r="A239" s="37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75" customHeight="1">
      <c r="A240" s="37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75" customHeight="1">
      <c r="A241" s="37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75" customHeight="1">
      <c r="A242" s="37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75" customHeight="1">
      <c r="A243" s="37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75" customHeight="1">
      <c r="A244" s="37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75" customHeight="1">
      <c r="A245" s="37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75" customHeight="1">
      <c r="A246" s="37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75" customHeight="1">
      <c r="A247" s="37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75" customHeight="1">
      <c r="A248" s="37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75" customHeight="1">
      <c r="A249" s="37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75" customHeight="1">
      <c r="A250" s="37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75" customHeight="1">
      <c r="A251" s="37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75" customHeight="1">
      <c r="A252" s="37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75" customHeight="1">
      <c r="A253" s="37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75" customHeight="1">
      <c r="A254" s="37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75" customHeight="1">
      <c r="A255" s="37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75" customHeight="1">
      <c r="A256" s="37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75" customHeight="1">
      <c r="A257" s="37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75" customHeight="1">
      <c r="A258" s="37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75" customHeight="1">
      <c r="A259" s="37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75" customHeight="1">
      <c r="A260" s="37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75" customHeight="1">
      <c r="A261" s="37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75" customHeight="1">
      <c r="A262" s="37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75" customHeight="1">
      <c r="A263" s="37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75" customHeight="1">
      <c r="A264" s="37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75" customHeight="1">
      <c r="A265" s="37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75" customHeight="1">
      <c r="A266" s="37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75" customHeight="1">
      <c r="A267" s="37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75" customHeight="1">
      <c r="A268" s="37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75" customHeight="1">
      <c r="A269" s="37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75" customHeight="1">
      <c r="A270" s="37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75" customHeight="1">
      <c r="A271" s="37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75" customHeight="1">
      <c r="A272" s="37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75" customHeight="1">
      <c r="A273" s="37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75" customHeight="1">
      <c r="A274" s="37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75" customHeight="1">
      <c r="A275" s="37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75" customHeight="1">
      <c r="A276" s="37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75" customHeight="1">
      <c r="A277" s="37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75" customHeight="1">
      <c r="A278" s="37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75" customHeight="1">
      <c r="A279" s="37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75" customHeight="1">
      <c r="A280" s="37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75" customHeight="1">
      <c r="A281" s="37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75" customHeight="1">
      <c r="A282" s="37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75" customHeight="1">
      <c r="A283" s="37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75" customHeight="1">
      <c r="A284" s="37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75" customHeight="1">
      <c r="A285" s="37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75" customHeight="1">
      <c r="A286" s="37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75" customHeight="1">
      <c r="A287" s="37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75" customHeight="1">
      <c r="A288" s="37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75" customHeight="1">
      <c r="A289" s="37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75" customHeight="1">
      <c r="A290" s="37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75" customHeight="1">
      <c r="A291" s="37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75" customHeight="1">
      <c r="A292" s="37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75" customHeight="1">
      <c r="A293" s="37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75" customHeight="1">
      <c r="A294" s="37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75" customHeight="1">
      <c r="A295" s="37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75" customHeight="1">
      <c r="A296" s="37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75" customHeight="1">
      <c r="A297" s="37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75" customHeight="1">
      <c r="A298" s="37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75" customHeight="1">
      <c r="A299" s="37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75" customHeight="1">
      <c r="A300" s="37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75" customHeight="1">
      <c r="A301" s="37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75" customHeight="1">
      <c r="A302" s="37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75" customHeight="1">
      <c r="A303" s="37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75" customHeight="1">
      <c r="A304" s="37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75" customHeight="1">
      <c r="A305" s="37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75" customHeight="1">
      <c r="A306" s="37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75" customHeight="1">
      <c r="A307" s="37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75" customHeight="1">
      <c r="A308" s="37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75" customHeight="1">
      <c r="A309" s="37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75" customHeight="1">
      <c r="A310" s="37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75" customHeight="1">
      <c r="A311" s="37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75" customHeight="1">
      <c r="A312" s="37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75" customHeight="1">
      <c r="A313" s="37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75" customHeight="1">
      <c r="A314" s="37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75" customHeight="1">
      <c r="A315" s="37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75" customHeight="1">
      <c r="A316" s="37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75" customHeight="1">
      <c r="A317" s="37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75" customHeight="1">
      <c r="A318" s="37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75" customHeight="1">
      <c r="A319" s="37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75" customHeight="1">
      <c r="A320" s="37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75" customHeight="1">
      <c r="A321" s="37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75" customHeight="1">
      <c r="A322" s="37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75" customHeight="1">
      <c r="A323" s="37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75" customHeight="1">
      <c r="A324" s="37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75" customHeight="1">
      <c r="A325" s="37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75" customHeight="1">
      <c r="A326" s="37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75" customHeight="1">
      <c r="A327" s="37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75" customHeight="1">
      <c r="A328" s="37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75" customHeight="1">
      <c r="A329" s="37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75" customHeight="1">
      <c r="A330" s="37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75" customHeight="1">
      <c r="A331" s="37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75" customHeight="1">
      <c r="A332" s="37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75" customHeight="1">
      <c r="A333" s="37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75" customHeight="1">
      <c r="A334" s="37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75" customHeight="1">
      <c r="A335" s="37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75" customHeight="1">
      <c r="A336" s="37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75" customHeight="1">
      <c r="A337" s="37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75" customHeight="1">
      <c r="A338" s="37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75" customHeight="1">
      <c r="A339" s="37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75" customHeight="1">
      <c r="A340" s="37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75" customHeight="1">
      <c r="A341" s="37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75" customHeight="1">
      <c r="A342" s="37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75" customHeight="1">
      <c r="A343" s="37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75" customHeight="1">
      <c r="A344" s="37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75" customHeight="1">
      <c r="A345" s="37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75" customHeight="1">
      <c r="A346" s="37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75" customHeight="1">
      <c r="A347" s="37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75" customHeight="1">
      <c r="A348" s="37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75" customHeight="1">
      <c r="A349" s="37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75" customHeight="1">
      <c r="A350" s="37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75" customHeight="1">
      <c r="A351" s="37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75" customHeight="1">
      <c r="A352" s="37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75" customHeight="1">
      <c r="A353" s="37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75" customHeight="1">
      <c r="A354" s="37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75" customHeight="1">
      <c r="A355" s="37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75" customHeight="1">
      <c r="A356" s="37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75" customHeight="1">
      <c r="A357" s="37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75" customHeight="1">
      <c r="A358" s="37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75" customHeight="1">
      <c r="A359" s="37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75" customHeight="1">
      <c r="A360" s="37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75" customHeight="1">
      <c r="A361" s="37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75" customHeight="1">
      <c r="A362" s="37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75" customHeight="1">
      <c r="A363" s="37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75" customHeight="1">
      <c r="A364" s="37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75" customHeight="1">
      <c r="A365" s="37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75" customHeight="1">
      <c r="A366" s="37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75" customHeight="1">
      <c r="A367" s="37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75" customHeight="1">
      <c r="A368" s="37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75" customHeight="1">
      <c r="A369" s="37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75" customHeight="1">
      <c r="A370" s="37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75" customHeight="1">
      <c r="A371" s="37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75" customHeight="1">
      <c r="A372" s="37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75" customHeight="1">
      <c r="A373" s="37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75" customHeight="1">
      <c r="A374" s="37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75" customHeight="1">
      <c r="A375" s="37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75" customHeight="1">
      <c r="A376" s="37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75" customHeight="1">
      <c r="A377" s="37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75" customHeight="1">
      <c r="A378" s="37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75" customHeight="1">
      <c r="A379" s="37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75" customHeight="1">
      <c r="A380" s="37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75" customHeight="1">
      <c r="A381" s="37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75" customHeight="1">
      <c r="A382" s="37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75" customHeight="1">
      <c r="A383" s="37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75" customHeight="1">
      <c r="A384" s="37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75" customHeight="1">
      <c r="A385" s="37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75" customHeight="1">
      <c r="A386" s="37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75" customHeight="1">
      <c r="A387" s="37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75" customHeight="1">
      <c r="A388" s="37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75" customHeight="1">
      <c r="A389" s="37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75" customHeight="1">
      <c r="A390" s="37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75" customHeight="1">
      <c r="A391" s="37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75" customHeight="1">
      <c r="A392" s="37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75" customHeight="1">
      <c r="A393" s="37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75" customHeight="1">
      <c r="A394" s="37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75" customHeight="1">
      <c r="A395" s="37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75" customHeight="1">
      <c r="A396" s="37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75" customHeight="1">
      <c r="A397" s="37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75" customHeight="1">
      <c r="A398" s="37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75" customHeight="1">
      <c r="A399" s="37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75" customHeight="1">
      <c r="A400" s="37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75" customHeight="1">
      <c r="A401" s="37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75" customHeight="1">
      <c r="A402" s="37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75" customHeight="1">
      <c r="A403" s="37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75" customHeight="1">
      <c r="A404" s="37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75" customHeight="1">
      <c r="A405" s="37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75" customHeight="1">
      <c r="A406" s="37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75" customHeight="1">
      <c r="A407" s="37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75" customHeight="1">
      <c r="A408" s="37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75" customHeight="1">
      <c r="A409" s="37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75" customHeight="1">
      <c r="A410" s="37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75" customHeight="1">
      <c r="A411" s="37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75" customHeight="1">
      <c r="A412" s="37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75" customHeight="1">
      <c r="A413" s="37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75" customHeight="1">
      <c r="A414" s="37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75" customHeight="1">
      <c r="A415" s="37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75" customHeight="1">
      <c r="A416" s="37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75" customHeight="1">
      <c r="A417" s="37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75" customHeight="1">
      <c r="A418" s="37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75" customHeight="1">
      <c r="A419" s="37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75" customHeight="1">
      <c r="A420" s="37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75" customHeight="1">
      <c r="A421" s="37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75" customHeight="1">
      <c r="A422" s="37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75" customHeight="1">
      <c r="A423" s="37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75" customHeight="1">
      <c r="A424" s="37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75" customHeight="1">
      <c r="A425" s="37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75" customHeight="1">
      <c r="A426" s="37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75" customHeight="1">
      <c r="A427" s="37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75" customHeight="1">
      <c r="A428" s="37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75" customHeight="1">
      <c r="A429" s="37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75" customHeight="1">
      <c r="A430" s="37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75" customHeight="1">
      <c r="A431" s="37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75" customHeight="1">
      <c r="A432" s="37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75" customHeight="1">
      <c r="A433" s="371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75" customHeight="1">
      <c r="A434" s="371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75" customHeight="1">
      <c r="A435" s="371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75" customHeight="1">
      <c r="A436" s="371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75" customHeight="1">
      <c r="A437" s="371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75" customHeight="1">
      <c r="A438" s="371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75" customHeight="1">
      <c r="A439" s="371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75" customHeight="1">
      <c r="A440" s="371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75" customHeight="1">
      <c r="A441" s="371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75" customHeight="1">
      <c r="A442" s="371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75" customHeight="1">
      <c r="A443" s="371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75" customHeight="1">
      <c r="A444" s="371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75" customHeight="1">
      <c r="A445" s="371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75" customHeight="1">
      <c r="A446" s="371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75" customHeight="1">
      <c r="A447" s="371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75" customHeight="1">
      <c r="A448" s="371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75" customHeight="1">
      <c r="A449" s="371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75" customHeight="1">
      <c r="A450" s="371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75" customHeight="1">
      <c r="A451" s="371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75" customHeight="1">
      <c r="A452" s="371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75" customHeight="1">
      <c r="A453" s="371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75" customHeight="1">
      <c r="A454" s="371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75" customHeight="1">
      <c r="A455" s="371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75" customHeight="1">
      <c r="A456" s="371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75" customHeight="1">
      <c r="A457" s="371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75" customHeight="1">
      <c r="A458" s="371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75" customHeight="1">
      <c r="A459" s="371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75" customHeight="1">
      <c r="A460" s="371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75" customHeight="1">
      <c r="A461" s="371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75" customHeight="1">
      <c r="A462" s="371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75" customHeight="1">
      <c r="A463" s="371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75" customHeight="1">
      <c r="A464" s="371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75" customHeight="1">
      <c r="A465" s="371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75" customHeight="1">
      <c r="A466" s="371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75" customHeight="1">
      <c r="A467" s="371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75" customHeight="1">
      <c r="A468" s="371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75" customHeight="1">
      <c r="A469" s="371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75" customHeight="1">
      <c r="A470" s="371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75" customHeight="1">
      <c r="A471" s="371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75" customHeight="1">
      <c r="A472" s="371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75" customHeight="1">
      <c r="A473" s="371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75" customHeight="1">
      <c r="A474" s="371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75" customHeight="1">
      <c r="A475" s="371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75" customHeight="1">
      <c r="A476" s="371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75" customHeight="1">
      <c r="A477" s="371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75" customHeight="1">
      <c r="A478" s="371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75" customHeight="1">
      <c r="A479" s="371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75" customHeight="1">
      <c r="A480" s="371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75" customHeight="1">
      <c r="A481" s="371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75" customHeight="1">
      <c r="A482" s="371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75" customHeight="1">
      <c r="A483" s="371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75" customHeight="1">
      <c r="A484" s="371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75" customHeight="1">
      <c r="A485" s="371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75" customHeight="1">
      <c r="A486" s="371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75" customHeight="1">
      <c r="A487" s="371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75" customHeight="1">
      <c r="A488" s="371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75" customHeight="1">
      <c r="A489" s="371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75" customHeight="1">
      <c r="A490" s="371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75" customHeight="1">
      <c r="A491" s="371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75" customHeight="1">
      <c r="A492" s="371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75" customHeight="1">
      <c r="A493" s="371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75" customHeight="1">
      <c r="A494" s="371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75" customHeight="1">
      <c r="A495" s="371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75" customHeight="1">
      <c r="A496" s="371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75" customHeight="1">
      <c r="A497" s="371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75" customHeight="1">
      <c r="A498" s="371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75" customHeight="1">
      <c r="A499" s="371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75" customHeight="1">
      <c r="A500" s="371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75" customHeight="1">
      <c r="A501" s="371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75" customHeight="1">
      <c r="A502" s="371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75" customHeight="1">
      <c r="A503" s="371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75" customHeight="1">
      <c r="A504" s="371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75" customHeight="1">
      <c r="A505" s="371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75" customHeight="1">
      <c r="A506" s="371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75" customHeight="1">
      <c r="A507" s="371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75" customHeight="1">
      <c r="A508" s="371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75" customHeight="1">
      <c r="A509" s="371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75" customHeight="1">
      <c r="A510" s="371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75" customHeight="1">
      <c r="A511" s="371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75" customHeight="1">
      <c r="A512" s="371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75" customHeight="1">
      <c r="A513" s="371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75" customHeight="1">
      <c r="A514" s="371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75" customHeight="1">
      <c r="A515" s="371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75" customHeight="1">
      <c r="A516" s="371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75" customHeight="1">
      <c r="A517" s="371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75" customHeight="1">
      <c r="A518" s="371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75" customHeight="1">
      <c r="A519" s="371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75" customHeight="1">
      <c r="A520" s="371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75" customHeight="1">
      <c r="A521" s="371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75" customHeight="1">
      <c r="A522" s="371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75" customHeight="1">
      <c r="A523" s="371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75" customHeight="1">
      <c r="A524" s="371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75" customHeight="1">
      <c r="A525" s="371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75" customHeight="1">
      <c r="A526" s="371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75" customHeight="1">
      <c r="A527" s="371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75" customHeight="1">
      <c r="A528" s="371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75" customHeight="1">
      <c r="A529" s="371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75" customHeight="1">
      <c r="A530" s="371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75" customHeight="1">
      <c r="A531" s="371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75" customHeight="1">
      <c r="A532" s="371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75" customHeight="1">
      <c r="A533" s="371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75" customHeight="1">
      <c r="A534" s="371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75" customHeight="1">
      <c r="A535" s="371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75" customHeight="1">
      <c r="A536" s="371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75" customHeight="1">
      <c r="A537" s="371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75" customHeight="1">
      <c r="A538" s="371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75" customHeight="1">
      <c r="A539" s="371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75" customHeight="1">
      <c r="A540" s="371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75" customHeight="1">
      <c r="A541" s="371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75" customHeight="1">
      <c r="A542" s="371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75" customHeight="1">
      <c r="A543" s="371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75" customHeight="1">
      <c r="A544" s="371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75" customHeight="1">
      <c r="A545" s="371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75" customHeight="1">
      <c r="A546" s="371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75" customHeight="1">
      <c r="A547" s="371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75" customHeight="1">
      <c r="A548" s="371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75" customHeight="1">
      <c r="A549" s="371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75" customHeight="1">
      <c r="A550" s="371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75" customHeight="1">
      <c r="A551" s="371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75" customHeight="1">
      <c r="A552" s="371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75" customHeight="1">
      <c r="A553" s="371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75" customHeight="1">
      <c r="A554" s="371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75" customHeight="1">
      <c r="A555" s="371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75" customHeight="1">
      <c r="A556" s="371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75" customHeight="1">
      <c r="A557" s="371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75" customHeight="1">
      <c r="A558" s="371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75" customHeight="1">
      <c r="A559" s="371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75" customHeight="1">
      <c r="A560" s="371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75" customHeight="1">
      <c r="A561" s="371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75" customHeight="1">
      <c r="A562" s="371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75" customHeight="1">
      <c r="A563" s="371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75" customHeight="1">
      <c r="A564" s="371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75" customHeight="1">
      <c r="A565" s="371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75" customHeight="1">
      <c r="A566" s="371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75" customHeight="1">
      <c r="A567" s="371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75" customHeight="1">
      <c r="A568" s="371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75" customHeight="1">
      <c r="A569" s="371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75" customHeight="1">
      <c r="A570" s="371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75" customHeight="1">
      <c r="A571" s="371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75" customHeight="1">
      <c r="A572" s="371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75" customHeight="1">
      <c r="A573" s="371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75" customHeight="1">
      <c r="A574" s="371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75" customHeight="1">
      <c r="A575" s="371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75" customHeight="1">
      <c r="A576" s="371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75" customHeight="1">
      <c r="A577" s="371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75" customHeight="1">
      <c r="A578" s="371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75" customHeight="1">
      <c r="A579" s="371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75" customHeight="1">
      <c r="A580" s="371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75" customHeight="1">
      <c r="A581" s="371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75" customHeight="1">
      <c r="A582" s="371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75" customHeight="1">
      <c r="A583" s="371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75" customHeight="1">
      <c r="A584" s="371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75" customHeight="1">
      <c r="A585" s="371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75" customHeight="1">
      <c r="A586" s="371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75" customHeight="1">
      <c r="A587" s="371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75" customHeight="1">
      <c r="A588" s="371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75" customHeight="1">
      <c r="A589" s="371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75" customHeight="1">
      <c r="A590" s="371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75" customHeight="1">
      <c r="A591" s="371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75" customHeight="1">
      <c r="A592" s="371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75" customHeight="1">
      <c r="A593" s="371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75" customHeight="1">
      <c r="A594" s="371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75" customHeight="1">
      <c r="A595" s="371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75" customHeight="1">
      <c r="A596" s="371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75" customHeight="1">
      <c r="A597" s="371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75" customHeight="1">
      <c r="A598" s="371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75" customHeight="1">
      <c r="A599" s="371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75" customHeight="1">
      <c r="A600" s="371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75" customHeight="1">
      <c r="A601" s="371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75" customHeight="1">
      <c r="A602" s="371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75" customHeight="1">
      <c r="A603" s="371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75" customHeight="1">
      <c r="A604" s="371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75" customHeight="1">
      <c r="A605" s="371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75" customHeight="1">
      <c r="A606" s="371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75" customHeight="1">
      <c r="A607" s="371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75" customHeight="1">
      <c r="A608" s="371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75" customHeight="1">
      <c r="A609" s="371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75" customHeight="1">
      <c r="A610" s="371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75" customHeight="1">
      <c r="A611" s="371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75" customHeight="1">
      <c r="A612" s="371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75" customHeight="1">
      <c r="A613" s="371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75" customHeight="1">
      <c r="A614" s="371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75" customHeight="1">
      <c r="A615" s="371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75" customHeight="1">
      <c r="A616" s="371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75" customHeight="1">
      <c r="A617" s="371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75" customHeight="1">
      <c r="A618" s="371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75" customHeight="1">
      <c r="A619" s="371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75" customHeight="1">
      <c r="A620" s="371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75" customHeight="1">
      <c r="A621" s="371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75" customHeight="1">
      <c r="A622" s="371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75" customHeight="1">
      <c r="A623" s="371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75" customHeight="1">
      <c r="A624" s="371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75" customHeight="1">
      <c r="A625" s="371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75" customHeight="1">
      <c r="A626" s="371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75" customHeight="1">
      <c r="A627" s="371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75" customHeight="1">
      <c r="A628" s="371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75" customHeight="1">
      <c r="A629" s="371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75" customHeight="1">
      <c r="A630" s="371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75" customHeight="1">
      <c r="A631" s="371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75" customHeight="1">
      <c r="A632" s="371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75" customHeight="1">
      <c r="A633" s="371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75" customHeight="1">
      <c r="A634" s="371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75" customHeight="1">
      <c r="A635" s="371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75" customHeight="1">
      <c r="A636" s="371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75" customHeight="1">
      <c r="A637" s="371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75" customHeight="1">
      <c r="A638" s="371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75" customHeight="1">
      <c r="A639" s="371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75" customHeight="1">
      <c r="A640" s="371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75" customHeight="1">
      <c r="A641" s="371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75" customHeight="1">
      <c r="A642" s="371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75" customHeight="1">
      <c r="A643" s="371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75" customHeight="1">
      <c r="A644" s="371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75" customHeight="1">
      <c r="A645" s="371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75" customHeight="1">
      <c r="A646" s="371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75" customHeight="1">
      <c r="A647" s="371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75" customHeight="1">
      <c r="A648" s="371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75" customHeight="1">
      <c r="A649" s="371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75" customHeight="1">
      <c r="A650" s="371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75" customHeight="1">
      <c r="A651" s="371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75" customHeight="1">
      <c r="A652" s="371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75" customHeight="1">
      <c r="A653" s="371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75" customHeight="1">
      <c r="A654" s="371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75" customHeight="1">
      <c r="A655" s="371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75" customHeight="1">
      <c r="A656" s="371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75" customHeight="1">
      <c r="A657" s="371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75" customHeight="1">
      <c r="A658" s="371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75" customHeight="1">
      <c r="A659" s="371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75" customHeight="1">
      <c r="A660" s="371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75" customHeight="1">
      <c r="A661" s="371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75" customHeight="1">
      <c r="A662" s="371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75" customHeight="1">
      <c r="A663" s="371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75" customHeight="1">
      <c r="A664" s="371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75" customHeight="1">
      <c r="A665" s="371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75" customHeight="1">
      <c r="A666" s="371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75" customHeight="1">
      <c r="A667" s="371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75" customHeight="1">
      <c r="A668" s="371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75" customHeight="1">
      <c r="A669" s="371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75" customHeight="1">
      <c r="A670" s="371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75" customHeight="1">
      <c r="A671" s="371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75" customHeight="1">
      <c r="A672" s="371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75" customHeight="1">
      <c r="A673" s="371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75" customHeight="1">
      <c r="A674" s="371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75" customHeight="1">
      <c r="A675" s="371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75" customHeight="1">
      <c r="A676" s="371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75" customHeight="1">
      <c r="A677" s="371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75" customHeight="1">
      <c r="A678" s="371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75" customHeight="1">
      <c r="A679" s="371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75" customHeight="1">
      <c r="A680" s="371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75" customHeight="1">
      <c r="A681" s="371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75" customHeight="1">
      <c r="A682" s="371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75" customHeight="1">
      <c r="A683" s="371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75" customHeight="1">
      <c r="A684" s="371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75" customHeight="1">
      <c r="A685" s="371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75" customHeight="1">
      <c r="A686" s="371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75" customHeight="1">
      <c r="A687" s="371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75" customHeight="1">
      <c r="A688" s="371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75" customHeight="1">
      <c r="A689" s="371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75" customHeight="1">
      <c r="A690" s="371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75" customHeight="1">
      <c r="A691" s="371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75" customHeight="1">
      <c r="A692" s="371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75" customHeight="1">
      <c r="A693" s="371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75" customHeight="1">
      <c r="A694" s="371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75" customHeight="1">
      <c r="A695" s="371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75" customHeight="1">
      <c r="A696" s="371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75" customHeight="1">
      <c r="A697" s="371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75" customHeight="1">
      <c r="A698" s="371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75" customHeight="1">
      <c r="A699" s="371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75" customHeight="1">
      <c r="A700" s="371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75" customHeight="1">
      <c r="A701" s="371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75" customHeight="1">
      <c r="A702" s="371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75" customHeight="1">
      <c r="A703" s="371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75" customHeight="1">
      <c r="A704" s="371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75" customHeight="1">
      <c r="A705" s="371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75" customHeight="1">
      <c r="A706" s="371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75" customHeight="1">
      <c r="A707" s="371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75" customHeight="1">
      <c r="A708" s="371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75" customHeight="1">
      <c r="A709" s="371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75" customHeight="1">
      <c r="A710" s="371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75" customHeight="1">
      <c r="A711" s="371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75" customHeight="1">
      <c r="A712" s="371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75" customHeight="1">
      <c r="A713" s="371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75" customHeight="1">
      <c r="A714" s="371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75" customHeight="1">
      <c r="A715" s="371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75" customHeight="1">
      <c r="A716" s="371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75" customHeight="1">
      <c r="A717" s="371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75" customHeight="1">
      <c r="A718" s="371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75" customHeight="1">
      <c r="A719" s="371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75" customHeight="1">
      <c r="A720" s="371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75" customHeight="1">
      <c r="A721" s="371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75" customHeight="1">
      <c r="A722" s="371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75" customHeight="1">
      <c r="A723" s="371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75" customHeight="1">
      <c r="A724" s="371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75" customHeight="1">
      <c r="A725" s="371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75" customHeight="1">
      <c r="A726" s="371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75" customHeight="1">
      <c r="A727" s="371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75" customHeight="1">
      <c r="A728" s="371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75" customHeight="1">
      <c r="A729" s="371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75" customHeight="1">
      <c r="A730" s="371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75" customHeight="1">
      <c r="A731" s="371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75" customHeight="1">
      <c r="A732" s="371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75" customHeight="1">
      <c r="A733" s="371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75" customHeight="1">
      <c r="A734" s="371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75" customHeight="1">
      <c r="A735" s="371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75" customHeight="1">
      <c r="A736" s="371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75" customHeight="1">
      <c r="A737" s="371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75" customHeight="1">
      <c r="A738" s="371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75" customHeight="1">
      <c r="A739" s="371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75" customHeight="1">
      <c r="A740" s="371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75" customHeight="1">
      <c r="A741" s="371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75" customHeight="1">
      <c r="A742" s="371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75" customHeight="1">
      <c r="A743" s="371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75" customHeight="1">
      <c r="A744" s="371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75" customHeight="1">
      <c r="A745" s="371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75" customHeight="1">
      <c r="A746" s="371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75" customHeight="1">
      <c r="A747" s="371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75" customHeight="1">
      <c r="A748" s="371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75" customHeight="1">
      <c r="A749" s="371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75" customHeight="1">
      <c r="A750" s="371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75" customHeight="1">
      <c r="A751" s="371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75" customHeight="1">
      <c r="A752" s="371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75" customHeight="1">
      <c r="A753" s="371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75" customHeight="1">
      <c r="A754" s="371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75" customHeight="1">
      <c r="A755" s="371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75" customHeight="1">
      <c r="A756" s="371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75" customHeight="1">
      <c r="A757" s="371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75" customHeight="1">
      <c r="A758" s="371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75" customHeight="1">
      <c r="A759" s="371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75" customHeight="1">
      <c r="A760" s="371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75" customHeight="1">
      <c r="A761" s="371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75" customHeight="1">
      <c r="A762" s="371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75" customHeight="1">
      <c r="A763" s="371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75" customHeight="1">
      <c r="A764" s="371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75" customHeight="1">
      <c r="A765" s="371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75" customHeight="1">
      <c r="A766" s="371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75" customHeight="1">
      <c r="A767" s="371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75" customHeight="1">
      <c r="A768" s="371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75" customHeight="1">
      <c r="A769" s="371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75" customHeight="1">
      <c r="A770" s="371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75" customHeight="1">
      <c r="A771" s="371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75" customHeight="1">
      <c r="A772" s="371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75" customHeight="1">
      <c r="A773" s="371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75" customHeight="1">
      <c r="A774" s="371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75" customHeight="1">
      <c r="A775" s="371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75" customHeight="1">
      <c r="A776" s="371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75" customHeight="1">
      <c r="A777" s="371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2.75" customHeight="1">
      <c r="A778" s="371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2.75" customHeight="1">
      <c r="A779" s="371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2.75" customHeight="1">
      <c r="A780" s="371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2.75" customHeight="1">
      <c r="A781" s="371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2.75" customHeight="1">
      <c r="A782" s="371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2.75" customHeight="1">
      <c r="A783" s="371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2.75" customHeight="1">
      <c r="A784" s="371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2.75" customHeight="1">
      <c r="A785" s="371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2.75" customHeight="1">
      <c r="A786" s="371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2.75" customHeight="1">
      <c r="A787" s="371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2.75" customHeight="1">
      <c r="A788" s="371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2.75" customHeight="1">
      <c r="A789" s="371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2.75" customHeight="1">
      <c r="A790" s="371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2.75" customHeight="1">
      <c r="A791" s="371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2.75" customHeight="1">
      <c r="A792" s="371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2.75" customHeight="1">
      <c r="A793" s="371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2.75" customHeight="1">
      <c r="A794" s="371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2.75" customHeight="1">
      <c r="A795" s="371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2.75" customHeight="1">
      <c r="A796" s="371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2.75" customHeight="1">
      <c r="A797" s="371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2.75" customHeight="1">
      <c r="A798" s="371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2.75" customHeight="1">
      <c r="A799" s="371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2.75" customHeight="1">
      <c r="A800" s="371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2.75" customHeight="1">
      <c r="A801" s="371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2.75" customHeight="1">
      <c r="A802" s="371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2.75" customHeight="1">
      <c r="A803" s="371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2.75" customHeight="1">
      <c r="A804" s="371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2.75" customHeight="1">
      <c r="A805" s="371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2.75" customHeight="1">
      <c r="A806" s="371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2.75" customHeight="1">
      <c r="A807" s="371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2.75" customHeight="1">
      <c r="A808" s="371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2.75" customHeight="1">
      <c r="A809" s="371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2.75" customHeight="1">
      <c r="A810" s="371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2.75" customHeight="1">
      <c r="A811" s="371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2.75" customHeight="1">
      <c r="A812" s="371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2.75" customHeight="1">
      <c r="A813" s="371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2.75" customHeight="1">
      <c r="A814" s="371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2.75" customHeight="1">
      <c r="A815" s="371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2.75" customHeight="1">
      <c r="A816" s="371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2.75" customHeight="1">
      <c r="A817" s="371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2.75" customHeight="1">
      <c r="A818" s="371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2.75" customHeight="1">
      <c r="A819" s="371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2.75" customHeight="1">
      <c r="A820" s="371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2.75" customHeight="1">
      <c r="A821" s="371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2.75" customHeight="1">
      <c r="A822" s="371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2.75" customHeight="1">
      <c r="A823" s="371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2.75" customHeight="1">
      <c r="A824" s="371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2.75" customHeight="1">
      <c r="A825" s="371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2.75" customHeight="1">
      <c r="A826" s="371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2.75" customHeight="1">
      <c r="A827" s="371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2.75" customHeight="1">
      <c r="A828" s="371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2.75" customHeight="1">
      <c r="A829" s="371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2.75" customHeight="1">
      <c r="A830" s="371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2.75" customHeight="1">
      <c r="A831" s="371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2.75" customHeight="1">
      <c r="A832" s="371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2.75" customHeight="1">
      <c r="A833" s="371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2.75" customHeight="1">
      <c r="A834" s="371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2.75" customHeight="1">
      <c r="A835" s="371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2.75" customHeight="1">
      <c r="A836" s="371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2.75" customHeight="1">
      <c r="A837" s="371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2.75" customHeight="1">
      <c r="A838" s="371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2.75" customHeight="1">
      <c r="A839" s="371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2.75" customHeight="1">
      <c r="A840" s="371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2.75" customHeight="1">
      <c r="A841" s="371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2.75" customHeight="1">
      <c r="A842" s="371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2.75" customHeight="1">
      <c r="A843" s="371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2.75" customHeight="1">
      <c r="A844" s="371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2.75" customHeight="1">
      <c r="A845" s="371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2.75" customHeight="1">
      <c r="A846" s="371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2.75" customHeight="1">
      <c r="A847" s="371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2.75" customHeight="1">
      <c r="A848" s="371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2.75" customHeight="1">
      <c r="A849" s="371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2.75" customHeight="1">
      <c r="A850" s="371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2.75" customHeight="1">
      <c r="A851" s="371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2.75" customHeight="1">
      <c r="A852" s="371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2.75" customHeight="1">
      <c r="A853" s="371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2.75" customHeight="1">
      <c r="A854" s="371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2.75" customHeight="1">
      <c r="A855" s="371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2.75" customHeight="1">
      <c r="A856" s="371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2.75" customHeight="1">
      <c r="A857" s="371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2.75" customHeight="1">
      <c r="A858" s="371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2.75" customHeight="1">
      <c r="A859" s="371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2.75" customHeight="1">
      <c r="A860" s="371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2.75" customHeight="1">
      <c r="A861" s="371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2.75" customHeight="1">
      <c r="A862" s="371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2.75" customHeight="1">
      <c r="A863" s="371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2.75" customHeight="1">
      <c r="A864" s="371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2.75" customHeight="1">
      <c r="A865" s="371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2.75" customHeight="1">
      <c r="A866" s="371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2.75" customHeight="1">
      <c r="A867" s="371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2.75" customHeight="1">
      <c r="A868" s="371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2.75" customHeight="1">
      <c r="A869" s="371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2.75" customHeight="1">
      <c r="A870" s="371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2.75" customHeight="1">
      <c r="A871" s="371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2.75" customHeight="1">
      <c r="A872" s="371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2.75" customHeight="1">
      <c r="A873" s="371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2.75" customHeight="1">
      <c r="A874" s="371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2.75" customHeight="1">
      <c r="A875" s="371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2.75" customHeight="1">
      <c r="A876" s="371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2.75" customHeight="1">
      <c r="A877" s="371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2.75" customHeight="1">
      <c r="A878" s="371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2.75" customHeight="1">
      <c r="A879" s="371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2.75" customHeight="1">
      <c r="A880" s="371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2.75" customHeight="1">
      <c r="A881" s="371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2.75" customHeight="1">
      <c r="A882" s="371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2.75" customHeight="1">
      <c r="A883" s="371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2.75" customHeight="1">
      <c r="A884" s="371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2.75" customHeight="1">
      <c r="A885" s="371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2.75" customHeight="1">
      <c r="A886" s="371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2.75" customHeight="1">
      <c r="A887" s="371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2.75" customHeight="1">
      <c r="A888" s="371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2.75" customHeight="1">
      <c r="A889" s="371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2.75" customHeight="1">
      <c r="A890" s="371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2.75" customHeight="1">
      <c r="A891" s="371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2.75" customHeight="1">
      <c r="A892" s="371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2.75" customHeight="1">
      <c r="A893" s="371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2.75" customHeight="1">
      <c r="A894" s="371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2.75" customHeight="1">
      <c r="A895" s="371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2.75" customHeight="1">
      <c r="A896" s="371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2.75" customHeight="1">
      <c r="A897" s="371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2.75" customHeight="1">
      <c r="A898" s="371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2.75" customHeight="1">
      <c r="A899" s="371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2.75" customHeight="1">
      <c r="A900" s="371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2.75" customHeight="1">
      <c r="A901" s="371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2.75" customHeight="1">
      <c r="A902" s="371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2.75" customHeight="1">
      <c r="A903" s="371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2.75" customHeight="1">
      <c r="A904" s="371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2.75" customHeight="1">
      <c r="A905" s="371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2.75" customHeight="1">
      <c r="A906" s="371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2.75" customHeight="1">
      <c r="A907" s="371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2.75" customHeight="1">
      <c r="A908" s="371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2.75" customHeight="1">
      <c r="A909" s="371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2.75" customHeight="1">
      <c r="A910" s="371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2.75" customHeight="1">
      <c r="A911" s="371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2.75" customHeight="1">
      <c r="A912" s="371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2.75" customHeight="1">
      <c r="A913" s="371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2.75" customHeight="1">
      <c r="A914" s="371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2.75" customHeight="1">
      <c r="A915" s="371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2.75" customHeight="1">
      <c r="A916" s="371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2.75" customHeight="1">
      <c r="A917" s="371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2.75" customHeight="1">
      <c r="A918" s="371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2.75" customHeight="1">
      <c r="A919" s="371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2.75" customHeight="1">
      <c r="A920" s="371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2.75" customHeight="1">
      <c r="A921" s="371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2.75" customHeight="1">
      <c r="A922" s="371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2.75" customHeight="1">
      <c r="A923" s="371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2.75" customHeight="1">
      <c r="A924" s="371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2.75" customHeight="1">
      <c r="A925" s="371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2.75" customHeight="1">
      <c r="A926" s="371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2.75" customHeight="1">
      <c r="A927" s="371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2.75" customHeight="1">
      <c r="A928" s="371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2.75" customHeight="1">
      <c r="A929" s="371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2.75" customHeight="1">
      <c r="A930" s="371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2.75" customHeight="1">
      <c r="A931" s="371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2.75" customHeight="1">
      <c r="A932" s="371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2.75" customHeight="1">
      <c r="A933" s="371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2.75" customHeight="1">
      <c r="A934" s="371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2.75" customHeight="1">
      <c r="A935" s="371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2.75" customHeight="1">
      <c r="A936" s="371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2.75" customHeight="1">
      <c r="A937" s="371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2.75" customHeight="1">
      <c r="A938" s="371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2.75" customHeight="1">
      <c r="A939" s="371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2.75" customHeight="1">
      <c r="A940" s="371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2.75" customHeight="1">
      <c r="A941" s="371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2.75" customHeight="1">
      <c r="A942" s="371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2.75" customHeight="1">
      <c r="A943" s="371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2.75" customHeight="1">
      <c r="A944" s="371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2.75" customHeight="1">
      <c r="A945" s="371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2.75" customHeight="1">
      <c r="A946" s="371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2.75" customHeight="1">
      <c r="A947" s="371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2.75" customHeight="1">
      <c r="A948" s="371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2.75" customHeight="1">
      <c r="A949" s="371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2.75" customHeight="1">
      <c r="A950" s="371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2.75" customHeight="1">
      <c r="A951" s="371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2.75" customHeight="1">
      <c r="A952" s="371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2.75" customHeight="1">
      <c r="A953" s="371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2.75" customHeight="1">
      <c r="A954" s="371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2.75" customHeight="1">
      <c r="A955" s="371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2.75" customHeight="1">
      <c r="A956" s="371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2.75" customHeight="1">
      <c r="A957" s="371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2.75" customHeight="1">
      <c r="A958" s="371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2.75" customHeight="1">
      <c r="A959" s="371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2.75" customHeight="1">
      <c r="A960" s="37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2.75" customHeight="1">
      <c r="A961" s="371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2.75" customHeight="1">
      <c r="A962" s="371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2.75" customHeight="1">
      <c r="A963" s="371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2.75" customHeight="1">
      <c r="A964" s="371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2.75" customHeight="1">
      <c r="A965" s="371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2.75" customHeight="1">
      <c r="A966" s="371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2.75" customHeight="1">
      <c r="A967" s="371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2.75" customHeight="1">
      <c r="A968" s="371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2.75" customHeight="1">
      <c r="A969" s="371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2.75" customHeight="1">
      <c r="A970" s="371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2.75" customHeight="1">
      <c r="A971" s="371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2.75" customHeight="1">
      <c r="A972" s="371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2.75" customHeight="1">
      <c r="A973" s="371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2.75" customHeight="1">
      <c r="A974" s="371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2.75" customHeight="1">
      <c r="A975" s="371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2.75" customHeight="1">
      <c r="A976" s="371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2.75" customHeight="1">
      <c r="A977" s="371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2.75" customHeight="1">
      <c r="A978" s="371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</sheetData>
  <mergeCells count="69">
    <mergeCell ref="B46:I46"/>
    <mergeCell ref="L46:M46"/>
    <mergeCell ref="B40:I40"/>
    <mergeCell ref="B42:I42"/>
    <mergeCell ref="B43:I43"/>
    <mergeCell ref="L40:M40"/>
    <mergeCell ref="L42:M42"/>
    <mergeCell ref="L43:M43"/>
    <mergeCell ref="L41:M41"/>
    <mergeCell ref="B41:I41"/>
    <mergeCell ref="B33:E33"/>
    <mergeCell ref="B44:I44"/>
    <mergeCell ref="L44:M44"/>
    <mergeCell ref="B45:I45"/>
    <mergeCell ref="L45:M45"/>
    <mergeCell ref="D4:I4"/>
    <mergeCell ref="B20:B30"/>
    <mergeCell ref="L50:M50"/>
    <mergeCell ref="D32:M32"/>
    <mergeCell ref="F29:G29"/>
    <mergeCell ref="H21:I21"/>
    <mergeCell ref="H23:I23"/>
    <mergeCell ref="H24:I24"/>
    <mergeCell ref="H25:I25"/>
    <mergeCell ref="H26:I26"/>
    <mergeCell ref="H27:I27"/>
    <mergeCell ref="F28:G28"/>
    <mergeCell ref="F30:G30"/>
    <mergeCell ref="F27:G27"/>
    <mergeCell ref="B50:E50"/>
    <mergeCell ref="D3:I3"/>
    <mergeCell ref="A10:A19"/>
    <mergeCell ref="F24:G24"/>
    <mergeCell ref="F23:G23"/>
    <mergeCell ref="D20:I20"/>
    <mergeCell ref="F21:G21"/>
    <mergeCell ref="F22:G22"/>
    <mergeCell ref="D5:I5"/>
    <mergeCell ref="B5:B9"/>
    <mergeCell ref="C5:C9"/>
    <mergeCell ref="A5:A9"/>
    <mergeCell ref="D10:I10"/>
    <mergeCell ref="C10:C19"/>
    <mergeCell ref="A20:A30"/>
    <mergeCell ref="F26:G26"/>
    <mergeCell ref="F25:G25"/>
    <mergeCell ref="B10:B19"/>
    <mergeCell ref="C20:C30"/>
    <mergeCell ref="H22:I22"/>
    <mergeCell ref="A48:H48"/>
    <mergeCell ref="A49:M49"/>
    <mergeCell ref="L38:M38"/>
    <mergeCell ref="L39:M39"/>
    <mergeCell ref="A32:C32"/>
    <mergeCell ref="H28:I28"/>
    <mergeCell ref="H29:I29"/>
    <mergeCell ref="H30:I30"/>
    <mergeCell ref="B39:K39"/>
    <mergeCell ref="A35:E35"/>
    <mergeCell ref="B38:K38"/>
    <mergeCell ref="B47:I47"/>
    <mergeCell ref="L47:M47"/>
    <mergeCell ref="F50:K50"/>
    <mergeCell ref="B52:E52"/>
    <mergeCell ref="B51:E51"/>
    <mergeCell ref="F51:K51"/>
    <mergeCell ref="F52:K52"/>
    <mergeCell ref="L52:M52"/>
    <mergeCell ref="L51:M51"/>
  </mergeCells>
  <hyperlinks>
    <hyperlink ref="F33" r:id="rId1"/>
  </hyperlinks>
  <pageMargins left="0.7" right="0.7" top="0.75" bottom="0.75" header="0" footer="0"/>
  <pageSetup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9"/>
  <sheetViews>
    <sheetView topLeftCell="A4" workbookViewId="0">
      <selection activeCell="E13" sqref="E13:F13"/>
    </sheetView>
  </sheetViews>
  <sheetFormatPr defaultColWidth="14.42578125" defaultRowHeight="15" customHeight="1"/>
  <cols>
    <col min="1" max="1" width="3.7109375" customWidth="1"/>
    <col min="2" max="2" width="19.42578125" customWidth="1"/>
    <col min="3" max="3" width="28.7109375" customWidth="1"/>
    <col min="4" max="4" width="9.140625" customWidth="1"/>
    <col min="5" max="5" width="22.28515625" customWidth="1"/>
    <col min="6" max="6" width="17.7109375" style="202" customWidth="1"/>
    <col min="7" max="7" width="27.7109375" customWidth="1"/>
    <col min="8" max="8" width="17.28515625" customWidth="1"/>
    <col min="9" max="9" width="18.28515625" customWidth="1"/>
    <col min="10" max="10" width="13.7109375" customWidth="1"/>
    <col min="11" max="25" width="9.140625" customWidth="1"/>
  </cols>
  <sheetData>
    <row r="1" spans="1:25" s="346" customFormat="1" ht="36.75" customHeight="1">
      <c r="A1" s="426" t="s">
        <v>190</v>
      </c>
      <c r="B1" s="344"/>
      <c r="C1" s="344"/>
      <c r="D1" s="344"/>
      <c r="E1" s="344"/>
      <c r="F1" s="436"/>
      <c r="G1" s="344"/>
      <c r="H1" s="344"/>
      <c r="I1" s="344"/>
      <c r="J1" s="344"/>
      <c r="K1" s="344"/>
      <c r="L1" s="344"/>
      <c r="M1" s="344"/>
      <c r="N1" s="344"/>
      <c r="O1" s="344"/>
      <c r="P1" s="345"/>
      <c r="Q1" s="345"/>
      <c r="R1" s="345"/>
      <c r="S1" s="345"/>
      <c r="T1" s="345"/>
      <c r="U1" s="345"/>
      <c r="V1" s="345"/>
      <c r="W1" s="345"/>
      <c r="X1" s="345"/>
      <c r="Y1" s="345"/>
    </row>
    <row r="2" spans="1:25" s="232" customFormat="1" ht="30" customHeight="1">
      <c r="A2" s="229" t="s">
        <v>191</v>
      </c>
      <c r="B2" s="230"/>
      <c r="C2" s="230"/>
      <c r="D2" s="230"/>
      <c r="E2" s="230"/>
      <c r="F2" s="437"/>
      <c r="G2" s="230"/>
      <c r="H2" s="230"/>
      <c r="I2" s="230"/>
      <c r="J2" s="230"/>
      <c r="K2" s="230"/>
      <c r="L2" s="230"/>
      <c r="M2" s="230"/>
      <c r="N2" s="230"/>
      <c r="O2" s="230"/>
      <c r="P2" s="231"/>
      <c r="Q2" s="231"/>
      <c r="R2" s="231"/>
      <c r="S2" s="231"/>
      <c r="T2" s="231"/>
      <c r="U2" s="231"/>
      <c r="V2" s="231"/>
      <c r="W2" s="231"/>
      <c r="X2" s="231"/>
      <c r="Y2" s="231"/>
    </row>
    <row r="3" spans="1:25" s="252" customFormat="1" ht="29.25" customHeight="1">
      <c r="A3" s="427" t="s">
        <v>4</v>
      </c>
      <c r="B3" s="427" t="s">
        <v>96</v>
      </c>
      <c r="C3" s="393" t="s">
        <v>9</v>
      </c>
      <c r="D3" s="924" t="s">
        <v>97</v>
      </c>
      <c r="E3" s="827"/>
      <c r="F3" s="827"/>
      <c r="G3" s="827"/>
      <c r="H3" s="827"/>
      <c r="I3" s="827"/>
      <c r="J3" s="827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25" s="177" customFormat="1" ht="33" customHeight="1">
      <c r="A4" s="276">
        <v>1</v>
      </c>
      <c r="B4" s="954" t="s">
        <v>192</v>
      </c>
      <c r="C4" s="339" t="s">
        <v>193</v>
      </c>
      <c r="D4" s="925">
        <v>111.566</v>
      </c>
      <c r="E4" s="926"/>
      <c r="F4" s="926"/>
      <c r="G4" s="926"/>
      <c r="H4" s="926"/>
      <c r="I4" s="926"/>
      <c r="J4" s="927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s="177" customFormat="1" ht="38.25">
      <c r="A5" s="276">
        <v>2</v>
      </c>
      <c r="B5" s="955"/>
      <c r="C5" s="339" t="s">
        <v>195</v>
      </c>
      <c r="D5" s="928">
        <v>42.295000000000002</v>
      </c>
      <c r="E5" s="929"/>
      <c r="F5" s="929"/>
      <c r="G5" s="929"/>
      <c r="H5" s="929"/>
      <c r="I5" s="929"/>
      <c r="J5" s="930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s="177" customFormat="1" ht="30" customHeight="1">
      <c r="A6" s="932">
        <v>3</v>
      </c>
      <c r="B6" s="955"/>
      <c r="C6" s="847" t="s">
        <v>599</v>
      </c>
      <c r="D6" s="428" t="s">
        <v>89</v>
      </c>
      <c r="E6" s="937" t="s">
        <v>98</v>
      </c>
      <c r="F6" s="935"/>
      <c r="G6" s="935"/>
      <c r="H6" s="935"/>
      <c r="I6" s="935"/>
      <c r="J6" s="936"/>
      <c r="K6" s="119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spans="1:25" s="177" customFormat="1" ht="18" customHeight="1">
      <c r="A7" s="933"/>
      <c r="B7" s="955"/>
      <c r="C7" s="931"/>
      <c r="D7" s="302">
        <v>1</v>
      </c>
      <c r="E7" s="938" t="s">
        <v>477</v>
      </c>
      <c r="F7" s="853"/>
      <c r="G7" s="853"/>
      <c r="H7" s="853"/>
      <c r="I7" s="853"/>
      <c r="J7" s="939"/>
      <c r="K7" s="7"/>
      <c r="L7" s="121"/>
      <c r="M7" s="121"/>
      <c r="N7" s="121"/>
      <c r="O7" s="121"/>
      <c r="P7" s="5"/>
      <c r="Q7" s="5"/>
      <c r="R7" s="5"/>
      <c r="S7" s="5"/>
      <c r="T7" s="5"/>
      <c r="U7" s="5"/>
      <c r="V7" s="5"/>
      <c r="W7" s="5"/>
      <c r="X7" s="5"/>
      <c r="Y7" s="5"/>
    </row>
    <row r="8" spans="1:25" s="177" customFormat="1" ht="12.75">
      <c r="A8" s="933"/>
      <c r="B8" s="955"/>
      <c r="C8" s="931"/>
      <c r="D8" s="302">
        <v>2</v>
      </c>
      <c r="E8" s="938" t="s">
        <v>478</v>
      </c>
      <c r="F8" s="853"/>
      <c r="G8" s="853"/>
      <c r="H8" s="853"/>
      <c r="I8" s="853"/>
      <c r="J8" s="939"/>
      <c r="K8" s="7"/>
      <c r="L8" s="122"/>
      <c r="M8" s="122"/>
      <c r="N8" s="122"/>
      <c r="O8" s="122"/>
      <c r="P8" s="5"/>
      <c r="Q8" s="5"/>
      <c r="R8" s="5"/>
      <c r="S8" s="5"/>
      <c r="T8" s="5"/>
      <c r="U8" s="5"/>
      <c r="V8" s="5"/>
      <c r="W8" s="5"/>
      <c r="X8" s="5"/>
      <c r="Y8" s="5"/>
    </row>
    <row r="9" spans="1:25" s="177" customFormat="1" ht="12.75">
      <c r="A9" s="933"/>
      <c r="B9" s="955"/>
      <c r="C9" s="931"/>
      <c r="D9" s="302">
        <v>3</v>
      </c>
      <c r="E9" s="938" t="s">
        <v>479</v>
      </c>
      <c r="F9" s="853"/>
      <c r="G9" s="853"/>
      <c r="H9" s="853"/>
      <c r="I9" s="853"/>
      <c r="J9" s="939"/>
      <c r="K9" s="123"/>
      <c r="L9" s="122"/>
      <c r="M9" s="122"/>
      <c r="N9" s="122"/>
      <c r="O9" s="122"/>
      <c r="P9" s="5"/>
      <c r="Q9" s="5"/>
      <c r="R9" s="5"/>
      <c r="S9" s="5"/>
      <c r="T9" s="5"/>
      <c r="U9" s="5"/>
      <c r="V9" s="5"/>
      <c r="W9" s="5"/>
      <c r="X9" s="5"/>
      <c r="Y9" s="5"/>
    </row>
    <row r="10" spans="1:25" s="177" customFormat="1" ht="26.25" customHeight="1">
      <c r="A10" s="932">
        <v>4</v>
      </c>
      <c r="B10" s="955"/>
      <c r="C10" s="847" t="s">
        <v>206</v>
      </c>
      <c r="D10" s="428" t="s">
        <v>89</v>
      </c>
      <c r="E10" s="934" t="s">
        <v>98</v>
      </c>
      <c r="F10" s="936"/>
      <c r="G10" s="934" t="s">
        <v>7</v>
      </c>
      <c r="H10" s="935"/>
      <c r="I10" s="935"/>
      <c r="J10" s="93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177" customFormat="1" ht="40.5" customHeight="1">
      <c r="A11" s="933"/>
      <c r="B11" s="955"/>
      <c r="C11" s="931"/>
      <c r="D11" s="302">
        <v>1</v>
      </c>
      <c r="E11" s="940" t="s">
        <v>522</v>
      </c>
      <c r="F11" s="941"/>
      <c r="G11" s="947" t="s">
        <v>960</v>
      </c>
      <c r="H11" s="948"/>
      <c r="I11" s="948"/>
      <c r="J11" s="949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177" customFormat="1" ht="23.25" customHeight="1">
      <c r="A12" s="932">
        <v>5</v>
      </c>
      <c r="B12" s="955"/>
      <c r="C12" s="847" t="s">
        <v>207</v>
      </c>
      <c r="D12" s="429" t="s">
        <v>89</v>
      </c>
      <c r="E12" s="946" t="s">
        <v>98</v>
      </c>
      <c r="F12" s="936"/>
      <c r="G12" s="946" t="s">
        <v>7</v>
      </c>
      <c r="H12" s="935"/>
      <c r="I12" s="935"/>
      <c r="J12" s="93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177" customFormat="1" ht="27" customHeight="1">
      <c r="A13" s="933"/>
      <c r="B13" s="955"/>
      <c r="C13" s="931"/>
      <c r="D13" s="301">
        <v>1</v>
      </c>
      <c r="E13" s="793" t="s">
        <v>509</v>
      </c>
      <c r="F13" s="945"/>
      <c r="G13" s="942"/>
      <c r="H13" s="943"/>
      <c r="I13" s="943"/>
      <c r="J13" s="94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177" customFormat="1" ht="45" customHeight="1">
      <c r="A14" s="950">
        <v>7</v>
      </c>
      <c r="B14" s="955"/>
      <c r="C14" s="958" t="s">
        <v>600</v>
      </c>
      <c r="D14" s="435" t="s">
        <v>89</v>
      </c>
      <c r="E14" s="435" t="s">
        <v>208</v>
      </c>
      <c r="F14" s="435" t="s">
        <v>209</v>
      </c>
      <c r="G14" s="435" t="s">
        <v>601</v>
      </c>
      <c r="H14" s="435" t="s">
        <v>602</v>
      </c>
      <c r="I14" s="435" t="s">
        <v>210</v>
      </c>
      <c r="J14" s="435" t="s">
        <v>211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177" customFormat="1" ht="12.75" customHeight="1">
      <c r="A15" s="951"/>
      <c r="B15" s="955"/>
      <c r="C15" s="959"/>
      <c r="D15" s="434">
        <v>1</v>
      </c>
      <c r="E15" s="433" t="s">
        <v>959</v>
      </c>
      <c r="F15" s="438"/>
      <c r="G15" s="180" t="s">
        <v>523</v>
      </c>
      <c r="H15" s="440" t="s">
        <v>603</v>
      </c>
      <c r="I15" s="180" t="s">
        <v>525</v>
      </c>
      <c r="J15" s="440" t="s">
        <v>611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177" customFormat="1" ht="13.5" customHeight="1">
      <c r="A16" s="951"/>
      <c r="B16" s="955"/>
      <c r="C16" s="959"/>
      <c r="D16" s="434">
        <v>2</v>
      </c>
      <c r="E16" s="433" t="s">
        <v>959</v>
      </c>
      <c r="F16" s="350"/>
      <c r="G16" s="180" t="s">
        <v>523</v>
      </c>
      <c r="H16" s="440" t="s">
        <v>604</v>
      </c>
      <c r="I16" s="180" t="s">
        <v>525</v>
      </c>
      <c r="J16" s="440" t="s">
        <v>612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177" customFormat="1" ht="12.75">
      <c r="A17" s="951"/>
      <c r="B17" s="955"/>
      <c r="C17" s="959"/>
      <c r="D17" s="434">
        <v>3</v>
      </c>
      <c r="E17" s="433" t="s">
        <v>959</v>
      </c>
      <c r="F17" s="350"/>
      <c r="G17" s="180" t="s">
        <v>523</v>
      </c>
      <c r="H17" s="441" t="s">
        <v>603</v>
      </c>
      <c r="I17" s="179" t="s">
        <v>524</v>
      </c>
      <c r="J17" s="441" t="s">
        <v>613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177" customFormat="1" ht="12.75">
      <c r="A18" s="951"/>
      <c r="B18" s="955"/>
      <c r="C18" s="959"/>
      <c r="D18" s="434">
        <f>D17+1</f>
        <v>4</v>
      </c>
      <c r="E18" s="433" t="s">
        <v>959</v>
      </c>
      <c r="F18" s="350"/>
      <c r="G18" s="180" t="s">
        <v>523</v>
      </c>
      <c r="H18" s="441" t="s">
        <v>605</v>
      </c>
      <c r="I18" s="179" t="s">
        <v>524</v>
      </c>
      <c r="J18" s="441" t="s">
        <v>624</v>
      </c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</row>
    <row r="19" spans="1:25" s="177" customFormat="1" ht="12.75">
      <c r="A19" s="951"/>
      <c r="B19" s="955"/>
      <c r="C19" s="959"/>
      <c r="D19" s="434">
        <f t="shared" ref="D19:D36" si="0">D18+1</f>
        <v>5</v>
      </c>
      <c r="E19" s="433" t="s">
        <v>959</v>
      </c>
      <c r="F19" s="350"/>
      <c r="G19" s="180" t="s">
        <v>523</v>
      </c>
      <c r="H19" s="441" t="s">
        <v>606</v>
      </c>
      <c r="I19" s="179" t="s">
        <v>524</v>
      </c>
      <c r="J19" s="441" t="s">
        <v>614</v>
      </c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</row>
    <row r="20" spans="1:25" s="177" customFormat="1" ht="12.75">
      <c r="A20" s="951"/>
      <c r="B20" s="955"/>
      <c r="C20" s="959"/>
      <c r="D20" s="434">
        <f t="shared" si="0"/>
        <v>6</v>
      </c>
      <c r="E20" s="433" t="s">
        <v>959</v>
      </c>
      <c r="F20" s="350"/>
      <c r="G20" s="180" t="s">
        <v>523</v>
      </c>
      <c r="H20" s="441" t="s">
        <v>604</v>
      </c>
      <c r="I20" s="179" t="s">
        <v>524</v>
      </c>
      <c r="J20" s="441" t="s">
        <v>615</v>
      </c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</row>
    <row r="21" spans="1:25" s="177" customFormat="1" ht="12.75">
      <c r="A21" s="951"/>
      <c r="B21" s="955"/>
      <c r="C21" s="959"/>
      <c r="D21" s="434">
        <f t="shared" si="0"/>
        <v>7</v>
      </c>
      <c r="E21" s="433" t="s">
        <v>959</v>
      </c>
      <c r="F21" s="350"/>
      <c r="G21" s="180" t="s">
        <v>523</v>
      </c>
      <c r="H21" s="441" t="s">
        <v>607</v>
      </c>
      <c r="I21" s="179" t="s">
        <v>524</v>
      </c>
      <c r="J21" s="441" t="s">
        <v>616</v>
      </c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</row>
    <row r="22" spans="1:25" s="177" customFormat="1" ht="12.75">
      <c r="A22" s="951"/>
      <c r="B22" s="955"/>
      <c r="C22" s="959"/>
      <c r="D22" s="434">
        <f t="shared" si="0"/>
        <v>8</v>
      </c>
      <c r="E22" s="433" t="s">
        <v>959</v>
      </c>
      <c r="F22" s="350"/>
      <c r="G22" s="180" t="s">
        <v>523</v>
      </c>
      <c r="H22" s="441" t="s">
        <v>608</v>
      </c>
      <c r="I22" s="179" t="s">
        <v>524</v>
      </c>
      <c r="J22" s="441" t="s">
        <v>617</v>
      </c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</row>
    <row r="23" spans="1:25" s="177" customFormat="1" ht="12.75">
      <c r="A23" s="951"/>
      <c r="B23" s="955"/>
      <c r="C23" s="959"/>
      <c r="D23" s="434">
        <f t="shared" si="0"/>
        <v>9</v>
      </c>
      <c r="E23" s="433" t="s">
        <v>959</v>
      </c>
      <c r="F23" s="350"/>
      <c r="G23" s="180" t="s">
        <v>523</v>
      </c>
      <c r="H23" s="441" t="s">
        <v>529</v>
      </c>
      <c r="I23" s="179" t="s">
        <v>524</v>
      </c>
      <c r="J23" s="441" t="s">
        <v>618</v>
      </c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</row>
    <row r="24" spans="1:25" s="177" customFormat="1" ht="12.75">
      <c r="A24" s="951"/>
      <c r="B24" s="955"/>
      <c r="C24" s="959"/>
      <c r="D24" s="434">
        <f t="shared" si="0"/>
        <v>10</v>
      </c>
      <c r="E24" s="433" t="s">
        <v>959</v>
      </c>
      <c r="F24" s="350"/>
      <c r="G24" s="180" t="s">
        <v>523</v>
      </c>
      <c r="H24" s="441" t="s">
        <v>609</v>
      </c>
      <c r="I24" s="179" t="s">
        <v>524</v>
      </c>
      <c r="J24" s="441" t="s">
        <v>619</v>
      </c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</row>
    <row r="25" spans="1:25" s="177" customFormat="1" ht="12.75">
      <c r="A25" s="951"/>
      <c r="B25" s="955"/>
      <c r="C25" s="959"/>
      <c r="D25" s="434">
        <f t="shared" si="0"/>
        <v>11</v>
      </c>
      <c r="E25" s="433" t="s">
        <v>959</v>
      </c>
      <c r="F25" s="350"/>
      <c r="G25" s="180" t="s">
        <v>523</v>
      </c>
      <c r="H25" s="441" t="s">
        <v>610</v>
      </c>
      <c r="I25" s="179" t="s">
        <v>524</v>
      </c>
      <c r="J25" s="441" t="s">
        <v>620</v>
      </c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</row>
    <row r="26" spans="1:25" s="177" customFormat="1" ht="12.75">
      <c r="A26" s="951"/>
      <c r="B26" s="955"/>
      <c r="C26" s="959"/>
      <c r="D26" s="434">
        <f t="shared" si="0"/>
        <v>12</v>
      </c>
      <c r="E26" s="179" t="s">
        <v>526</v>
      </c>
      <c r="F26" s="350" t="s">
        <v>528</v>
      </c>
      <c r="G26" s="180" t="s">
        <v>523</v>
      </c>
      <c r="H26" s="441" t="s">
        <v>529</v>
      </c>
      <c r="I26" s="179" t="s">
        <v>527</v>
      </c>
      <c r="J26" s="441" t="s">
        <v>530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177" customFormat="1" ht="12.75">
      <c r="A27" s="951"/>
      <c r="B27" s="955"/>
      <c r="C27" s="959"/>
      <c r="D27" s="434">
        <f t="shared" si="0"/>
        <v>13</v>
      </c>
      <c r="E27" s="179" t="s">
        <v>525</v>
      </c>
      <c r="F27" s="350" t="s">
        <v>621</v>
      </c>
      <c r="G27" s="180" t="s">
        <v>523</v>
      </c>
      <c r="H27" s="441" t="s">
        <v>622</v>
      </c>
      <c r="I27" s="179"/>
      <c r="J27" s="441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</row>
    <row r="28" spans="1:25" s="177" customFormat="1" ht="16.5" customHeight="1">
      <c r="A28" s="951"/>
      <c r="B28" s="955"/>
      <c r="C28" s="959"/>
      <c r="D28" s="434">
        <f t="shared" si="0"/>
        <v>14</v>
      </c>
      <c r="E28" s="179" t="s">
        <v>525</v>
      </c>
      <c r="F28" s="350" t="s">
        <v>623</v>
      </c>
      <c r="G28" s="180" t="s">
        <v>523</v>
      </c>
      <c r="H28" s="441" t="s">
        <v>620</v>
      </c>
      <c r="I28" s="179"/>
      <c r="J28" s="441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177" customFormat="1" ht="15.75" customHeight="1">
      <c r="A29" s="952"/>
      <c r="B29" s="956"/>
      <c r="C29" s="960"/>
      <c r="D29" s="434">
        <f t="shared" si="0"/>
        <v>15</v>
      </c>
      <c r="E29" s="59" t="s">
        <v>524</v>
      </c>
      <c r="F29" s="350" t="s">
        <v>625</v>
      </c>
      <c r="G29" s="180" t="s">
        <v>523</v>
      </c>
      <c r="H29" s="441" t="s">
        <v>626</v>
      </c>
      <c r="I29" s="59"/>
      <c r="J29" s="441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177" customFormat="1" ht="15.75" customHeight="1">
      <c r="A30" s="952"/>
      <c r="B30" s="956"/>
      <c r="C30" s="960"/>
      <c r="D30" s="434">
        <f t="shared" si="0"/>
        <v>16</v>
      </c>
      <c r="E30" s="59" t="s">
        <v>524</v>
      </c>
      <c r="F30" s="350" t="s">
        <v>627</v>
      </c>
      <c r="G30" s="180" t="s">
        <v>523</v>
      </c>
      <c r="H30" s="441" t="s">
        <v>608</v>
      </c>
      <c r="I30" s="59"/>
      <c r="J30" s="441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177" customFormat="1" ht="15.75" customHeight="1">
      <c r="A31" s="952"/>
      <c r="B31" s="956"/>
      <c r="C31" s="960"/>
      <c r="D31" s="434">
        <f t="shared" si="0"/>
        <v>17</v>
      </c>
      <c r="E31" s="59" t="s">
        <v>524</v>
      </c>
      <c r="F31" s="350" t="s">
        <v>628</v>
      </c>
      <c r="G31" s="180" t="s">
        <v>523</v>
      </c>
      <c r="H31" s="441" t="s">
        <v>629</v>
      </c>
      <c r="I31" s="59"/>
      <c r="J31" s="441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177" customFormat="1" ht="15.75" customHeight="1">
      <c r="A32" s="952"/>
      <c r="B32" s="956"/>
      <c r="C32" s="960"/>
      <c r="D32" s="434">
        <f t="shared" si="0"/>
        <v>18</v>
      </c>
      <c r="E32" s="59" t="s">
        <v>524</v>
      </c>
      <c r="F32" s="350" t="s">
        <v>630</v>
      </c>
      <c r="G32" s="180" t="s">
        <v>523</v>
      </c>
      <c r="H32" s="441" t="s">
        <v>623</v>
      </c>
      <c r="I32" s="59"/>
      <c r="J32" s="4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177" customFormat="1" ht="15.75" customHeight="1">
      <c r="A33" s="952"/>
      <c r="B33" s="956"/>
      <c r="C33" s="960"/>
      <c r="D33" s="434">
        <f t="shared" si="0"/>
        <v>19</v>
      </c>
      <c r="E33" s="59" t="s">
        <v>524</v>
      </c>
      <c r="F33" s="350" t="s">
        <v>631</v>
      </c>
      <c r="G33" s="180" t="s">
        <v>523</v>
      </c>
      <c r="H33" s="441" t="s">
        <v>622</v>
      </c>
      <c r="I33" s="59" t="s">
        <v>633</v>
      </c>
      <c r="J33" s="441" t="s">
        <v>634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177" customFormat="1" ht="15.75" customHeight="1">
      <c r="A34" s="952"/>
      <c r="B34" s="956"/>
      <c r="C34" s="960"/>
      <c r="D34" s="434">
        <f t="shared" si="0"/>
        <v>20</v>
      </c>
      <c r="E34" s="59" t="s">
        <v>524</v>
      </c>
      <c r="F34" s="350" t="s">
        <v>622</v>
      </c>
      <c r="G34" s="180" t="s">
        <v>523</v>
      </c>
      <c r="H34" s="441" t="s">
        <v>610</v>
      </c>
      <c r="I34" s="59"/>
      <c r="J34" s="4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177" customFormat="1" ht="15.75" customHeight="1">
      <c r="A35" s="952"/>
      <c r="B35" s="956"/>
      <c r="C35" s="960"/>
      <c r="D35" s="434">
        <f t="shared" si="0"/>
        <v>21</v>
      </c>
      <c r="E35" s="59" t="s">
        <v>524</v>
      </c>
      <c r="F35" s="350" t="s">
        <v>620</v>
      </c>
      <c r="G35" s="180" t="s">
        <v>523</v>
      </c>
      <c r="H35" s="441" t="s">
        <v>632</v>
      </c>
      <c r="I35" s="59"/>
      <c r="J35" s="4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177" customFormat="1" ht="15.75" customHeight="1">
      <c r="A36" s="953"/>
      <c r="B36" s="957"/>
      <c r="C36" s="961"/>
      <c r="D36" s="434">
        <f t="shared" si="0"/>
        <v>22</v>
      </c>
      <c r="E36" s="59" t="s">
        <v>633</v>
      </c>
      <c r="F36" s="350" t="s">
        <v>635</v>
      </c>
      <c r="G36" s="59" t="s">
        <v>523</v>
      </c>
      <c r="H36" s="441" t="s">
        <v>636</v>
      </c>
      <c r="I36" s="59" t="s">
        <v>524</v>
      </c>
      <c r="J36" s="441" t="s">
        <v>637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177" customFormat="1" ht="15.75" customHeight="1">
      <c r="A37" s="5"/>
      <c r="B37" s="5"/>
      <c r="C37" s="5"/>
      <c r="D37" s="5"/>
      <c r="E37" s="5"/>
      <c r="F37" s="37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177" customFormat="1" ht="15.75" customHeight="1">
      <c r="A38" s="5"/>
      <c r="B38" s="5"/>
      <c r="C38" s="5"/>
      <c r="D38" s="5"/>
      <c r="E38" s="5"/>
      <c r="F38" s="37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32" customFormat="1" ht="15.75" customHeight="1">
      <c r="A39" s="431"/>
      <c r="B39" s="431"/>
      <c r="C39" s="431"/>
      <c r="D39" s="431"/>
      <c r="E39" s="431"/>
      <c r="F39" s="439"/>
      <c r="G39" s="431"/>
      <c r="H39" s="431"/>
      <c r="I39" s="431"/>
      <c r="J39" s="431"/>
      <c r="K39" s="431"/>
      <c r="L39" s="431"/>
      <c r="M39" s="431"/>
      <c r="N39" s="431"/>
      <c r="O39" s="431"/>
      <c r="P39" s="431"/>
      <c r="Q39" s="431"/>
      <c r="R39" s="431"/>
      <c r="S39" s="431"/>
      <c r="T39" s="431"/>
      <c r="U39" s="431"/>
      <c r="V39" s="431"/>
      <c r="W39" s="431"/>
      <c r="X39" s="431"/>
      <c r="Y39" s="431"/>
    </row>
    <row r="40" spans="1:25" s="432" customFormat="1" ht="15.75" customHeight="1">
      <c r="A40" s="431"/>
      <c r="B40" s="431"/>
      <c r="C40" s="431"/>
      <c r="D40" s="431"/>
      <c r="E40" s="431"/>
      <c r="F40" s="439"/>
      <c r="G40" s="431"/>
      <c r="H40" s="431"/>
      <c r="I40" s="431"/>
      <c r="J40" s="431"/>
      <c r="K40" s="431"/>
      <c r="L40" s="431"/>
      <c r="M40" s="431"/>
      <c r="N40" s="431"/>
      <c r="O40" s="431"/>
      <c r="P40" s="431"/>
      <c r="Q40" s="431"/>
      <c r="R40" s="431"/>
      <c r="S40" s="431"/>
      <c r="T40" s="431"/>
      <c r="U40" s="431"/>
      <c r="V40" s="431"/>
      <c r="W40" s="431"/>
      <c r="X40" s="431"/>
      <c r="Y40" s="431"/>
    </row>
    <row r="41" spans="1:25" s="432" customFormat="1" ht="15.75" customHeight="1">
      <c r="A41" s="431"/>
      <c r="B41" s="431"/>
      <c r="C41" s="431"/>
      <c r="D41" s="431"/>
      <c r="E41" s="431"/>
      <c r="F41" s="439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</row>
    <row r="42" spans="1:25" s="432" customFormat="1" ht="15.75" customHeight="1">
      <c r="A42" s="431"/>
      <c r="B42" s="431"/>
      <c r="C42" s="431"/>
      <c r="D42" s="431"/>
      <c r="E42" s="431"/>
      <c r="F42" s="439"/>
      <c r="G42" s="431"/>
      <c r="H42" s="431"/>
      <c r="I42" s="431"/>
      <c r="J42" s="431"/>
      <c r="K42" s="431"/>
      <c r="L42" s="431"/>
      <c r="M42" s="431"/>
      <c r="N42" s="431"/>
      <c r="O42" s="431"/>
      <c r="P42" s="431"/>
      <c r="Q42" s="431"/>
      <c r="R42" s="431"/>
      <c r="S42" s="431"/>
      <c r="T42" s="431"/>
      <c r="U42" s="431"/>
      <c r="V42" s="431"/>
      <c r="W42" s="431"/>
      <c r="X42" s="431"/>
      <c r="Y42" s="431"/>
    </row>
    <row r="43" spans="1:25" s="432" customFormat="1" ht="15.75" customHeight="1">
      <c r="A43" s="431"/>
      <c r="B43" s="431"/>
      <c r="C43" s="431"/>
      <c r="D43" s="431"/>
      <c r="E43" s="431"/>
      <c r="F43" s="439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</row>
    <row r="44" spans="1:25" s="432" customFormat="1" ht="15.75" customHeight="1">
      <c r="A44" s="431"/>
      <c r="B44" s="431"/>
      <c r="C44" s="431"/>
      <c r="D44" s="431"/>
      <c r="E44" s="431"/>
      <c r="F44" s="439"/>
      <c r="G44" s="431"/>
      <c r="H44" s="431"/>
      <c r="I44" s="431"/>
      <c r="J44" s="431"/>
      <c r="K44" s="431"/>
      <c r="L44" s="431"/>
      <c r="M44" s="431"/>
      <c r="N44" s="431"/>
      <c r="O44" s="431"/>
      <c r="P44" s="431"/>
      <c r="Q44" s="431"/>
      <c r="R44" s="431"/>
      <c r="S44" s="431"/>
      <c r="T44" s="431"/>
      <c r="U44" s="431"/>
      <c r="V44" s="431"/>
      <c r="W44" s="431"/>
      <c r="X44" s="431"/>
      <c r="Y44" s="431"/>
    </row>
    <row r="45" spans="1:25" s="432" customFormat="1" ht="15.75" customHeight="1">
      <c r="A45" s="431"/>
      <c r="B45" s="431"/>
      <c r="C45" s="431"/>
      <c r="D45" s="431"/>
      <c r="E45" s="431"/>
      <c r="F45" s="439"/>
      <c r="G45" s="431"/>
      <c r="H45" s="431"/>
      <c r="I45" s="431"/>
      <c r="J45" s="431"/>
      <c r="K45" s="431"/>
      <c r="L45" s="431"/>
      <c r="M45" s="431"/>
      <c r="N45" s="431"/>
      <c r="O45" s="431"/>
      <c r="P45" s="431"/>
      <c r="Q45" s="431"/>
      <c r="R45" s="431"/>
      <c r="S45" s="431"/>
      <c r="T45" s="431"/>
      <c r="U45" s="431"/>
      <c r="V45" s="431"/>
      <c r="W45" s="431"/>
      <c r="X45" s="431"/>
      <c r="Y45" s="431"/>
    </row>
    <row r="46" spans="1:25" s="432" customFormat="1" ht="15.75" customHeight="1">
      <c r="A46" s="431"/>
      <c r="B46" s="431"/>
      <c r="C46" s="431"/>
      <c r="D46" s="431"/>
      <c r="E46" s="431"/>
      <c r="F46" s="439"/>
      <c r="G46" s="431"/>
      <c r="H46" s="431"/>
      <c r="I46" s="431"/>
      <c r="J46" s="431"/>
      <c r="K46" s="431"/>
      <c r="L46" s="431"/>
      <c r="M46" s="431"/>
      <c r="N46" s="431"/>
      <c r="O46" s="431"/>
      <c r="P46" s="431"/>
      <c r="Q46" s="431"/>
      <c r="R46" s="431"/>
      <c r="S46" s="431"/>
      <c r="T46" s="431"/>
      <c r="U46" s="431"/>
      <c r="V46" s="431"/>
      <c r="W46" s="431"/>
      <c r="X46" s="431"/>
      <c r="Y46" s="431"/>
    </row>
    <row r="47" spans="1:25" s="432" customFormat="1" ht="15.75" customHeight="1">
      <c r="A47" s="431"/>
      <c r="B47" s="431"/>
      <c r="C47" s="431"/>
      <c r="D47" s="431"/>
      <c r="E47" s="431"/>
      <c r="F47" s="439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</row>
    <row r="48" spans="1:25" s="432" customFormat="1" ht="15.75" customHeight="1">
      <c r="A48" s="431"/>
      <c r="B48" s="431"/>
      <c r="C48" s="431"/>
      <c r="D48" s="431"/>
      <c r="E48" s="431"/>
      <c r="F48" s="439"/>
      <c r="G48" s="431"/>
      <c r="H48" s="431"/>
      <c r="I48" s="431"/>
      <c r="J48" s="431"/>
      <c r="K48" s="431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</row>
    <row r="49" spans="1:25" s="432" customFormat="1" ht="15.75" customHeight="1">
      <c r="A49" s="431"/>
      <c r="B49" s="431"/>
      <c r="C49" s="431"/>
      <c r="D49" s="431"/>
      <c r="E49" s="431"/>
      <c r="F49" s="439"/>
      <c r="G49" s="431"/>
      <c r="H49" s="431"/>
      <c r="I49" s="431"/>
      <c r="J49" s="431"/>
      <c r="K49" s="431"/>
      <c r="L49" s="431"/>
      <c r="M49" s="431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</row>
    <row r="50" spans="1:25" s="432" customFormat="1" ht="15.75" customHeight="1">
      <c r="A50" s="431"/>
      <c r="B50" s="431"/>
      <c r="C50" s="431"/>
      <c r="D50" s="431"/>
      <c r="E50" s="431"/>
      <c r="F50" s="439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  <c r="R50" s="431"/>
      <c r="S50" s="431"/>
      <c r="T50" s="431"/>
      <c r="U50" s="431"/>
      <c r="V50" s="431"/>
      <c r="W50" s="431"/>
      <c r="X50" s="431"/>
      <c r="Y50" s="431"/>
    </row>
    <row r="51" spans="1:25" s="432" customFormat="1" ht="15.75" customHeight="1">
      <c r="A51" s="431"/>
      <c r="B51" s="431"/>
      <c r="C51" s="431"/>
      <c r="D51" s="431"/>
      <c r="E51" s="431"/>
      <c r="F51" s="439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</row>
    <row r="52" spans="1:25" s="432" customFormat="1" ht="15.75" customHeight="1">
      <c r="A52" s="431"/>
      <c r="B52" s="431"/>
      <c r="C52" s="431"/>
      <c r="D52" s="431"/>
      <c r="E52" s="431"/>
      <c r="F52" s="439"/>
      <c r="G52" s="431"/>
      <c r="H52" s="431"/>
      <c r="I52" s="431"/>
      <c r="J52" s="431"/>
      <c r="K52" s="431"/>
      <c r="L52" s="431"/>
      <c r="M52" s="431"/>
      <c r="N52" s="431"/>
      <c r="O52" s="431"/>
      <c r="P52" s="431"/>
      <c r="Q52" s="431"/>
      <c r="R52" s="431"/>
      <c r="S52" s="431"/>
      <c r="T52" s="431"/>
      <c r="U52" s="431"/>
      <c r="V52" s="431"/>
      <c r="W52" s="431"/>
      <c r="X52" s="431"/>
      <c r="Y52" s="431"/>
    </row>
    <row r="53" spans="1:25" s="432" customFormat="1" ht="15.75" customHeight="1">
      <c r="A53" s="431"/>
      <c r="B53" s="431"/>
      <c r="C53" s="431"/>
      <c r="D53" s="431"/>
      <c r="E53" s="431"/>
      <c r="F53" s="439"/>
      <c r="G53" s="431"/>
      <c r="H53" s="431"/>
      <c r="I53" s="431"/>
      <c r="J53" s="431"/>
      <c r="K53" s="431"/>
      <c r="L53" s="431"/>
      <c r="M53" s="431"/>
      <c r="N53" s="431"/>
      <c r="O53" s="431"/>
      <c r="P53" s="431"/>
      <c r="Q53" s="431"/>
      <c r="R53" s="431"/>
      <c r="S53" s="431"/>
      <c r="T53" s="431"/>
      <c r="U53" s="431"/>
      <c r="V53" s="431"/>
      <c r="W53" s="431"/>
      <c r="X53" s="431"/>
      <c r="Y53" s="431"/>
    </row>
    <row r="54" spans="1:25" s="432" customFormat="1" ht="15.75" customHeight="1">
      <c r="A54" s="431"/>
      <c r="B54" s="431"/>
      <c r="C54" s="431"/>
      <c r="D54" s="431"/>
      <c r="E54" s="431"/>
      <c r="F54" s="439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</row>
    <row r="55" spans="1:25" s="432" customFormat="1" ht="15.75" customHeight="1">
      <c r="A55" s="431"/>
      <c r="B55" s="431"/>
      <c r="C55" s="431"/>
      <c r="D55" s="431"/>
      <c r="E55" s="431"/>
      <c r="F55" s="439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</row>
    <row r="56" spans="1:25" s="432" customFormat="1" ht="15.75" customHeight="1">
      <c r="A56" s="431"/>
      <c r="B56" s="431"/>
      <c r="C56" s="431"/>
      <c r="D56" s="431"/>
      <c r="E56" s="431"/>
      <c r="F56" s="439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</row>
    <row r="57" spans="1:25" s="432" customFormat="1" ht="15.75" customHeight="1">
      <c r="A57" s="431"/>
      <c r="B57" s="431"/>
      <c r="C57" s="431"/>
      <c r="D57" s="431"/>
      <c r="E57" s="431"/>
      <c r="F57" s="439"/>
      <c r="G57" s="431"/>
      <c r="H57" s="431"/>
      <c r="I57" s="431"/>
      <c r="J57" s="431"/>
      <c r="K57" s="431"/>
      <c r="L57" s="431"/>
      <c r="M57" s="431"/>
      <c r="N57" s="431"/>
      <c r="O57" s="431"/>
      <c r="P57" s="431"/>
      <c r="Q57" s="431"/>
      <c r="R57" s="431"/>
      <c r="S57" s="431"/>
      <c r="T57" s="431"/>
      <c r="U57" s="431"/>
      <c r="V57" s="431"/>
      <c r="W57" s="431"/>
      <c r="X57" s="431"/>
      <c r="Y57" s="431"/>
    </row>
    <row r="58" spans="1:25" s="432" customFormat="1" ht="15.75" customHeight="1">
      <c r="A58" s="431"/>
      <c r="B58" s="431"/>
      <c r="C58" s="431"/>
      <c r="D58" s="431"/>
      <c r="E58" s="431"/>
      <c r="F58" s="439"/>
      <c r="G58" s="431"/>
      <c r="H58" s="431"/>
      <c r="I58" s="431"/>
      <c r="J58" s="431"/>
      <c r="K58" s="431"/>
      <c r="L58" s="431"/>
      <c r="M58" s="431"/>
      <c r="N58" s="431"/>
      <c r="O58" s="431"/>
      <c r="P58" s="431"/>
      <c r="Q58" s="431"/>
      <c r="R58" s="431"/>
      <c r="S58" s="431"/>
      <c r="T58" s="431"/>
      <c r="U58" s="431"/>
      <c r="V58" s="431"/>
      <c r="W58" s="431"/>
      <c r="X58" s="431"/>
      <c r="Y58" s="431"/>
    </row>
    <row r="59" spans="1:25" s="432" customFormat="1" ht="15.75" customHeight="1">
      <c r="A59" s="431"/>
      <c r="B59" s="431"/>
      <c r="C59" s="431"/>
      <c r="D59" s="431"/>
      <c r="E59" s="431"/>
      <c r="F59" s="439"/>
      <c r="G59" s="431"/>
      <c r="H59" s="431"/>
      <c r="I59" s="431"/>
      <c r="J59" s="431"/>
      <c r="K59" s="431"/>
      <c r="L59" s="431"/>
      <c r="M59" s="431"/>
      <c r="N59" s="431"/>
      <c r="O59" s="431"/>
      <c r="P59" s="431"/>
      <c r="Q59" s="431"/>
      <c r="R59" s="431"/>
      <c r="S59" s="431"/>
      <c r="T59" s="431"/>
      <c r="U59" s="431"/>
      <c r="V59" s="431"/>
      <c r="W59" s="431"/>
      <c r="X59" s="431"/>
      <c r="Y59" s="431"/>
    </row>
    <row r="60" spans="1:25" s="432" customFormat="1" ht="15.75" customHeight="1">
      <c r="A60" s="431"/>
      <c r="B60" s="431"/>
      <c r="C60" s="431"/>
      <c r="D60" s="431"/>
      <c r="E60" s="431"/>
      <c r="F60" s="439"/>
      <c r="G60" s="431"/>
      <c r="H60" s="431"/>
      <c r="I60" s="431"/>
      <c r="J60" s="431"/>
      <c r="K60" s="431"/>
      <c r="L60" s="431"/>
      <c r="M60" s="431"/>
      <c r="N60" s="431"/>
      <c r="O60" s="431"/>
      <c r="P60" s="431"/>
      <c r="Q60" s="431"/>
      <c r="R60" s="431"/>
      <c r="S60" s="431"/>
      <c r="T60" s="431"/>
      <c r="U60" s="431"/>
      <c r="V60" s="431"/>
      <c r="W60" s="431"/>
      <c r="X60" s="431"/>
      <c r="Y60" s="431"/>
    </row>
    <row r="61" spans="1:25" s="432" customFormat="1" ht="15.75" customHeight="1">
      <c r="A61" s="431"/>
      <c r="B61" s="431"/>
      <c r="C61" s="431"/>
      <c r="D61" s="431"/>
      <c r="E61" s="431"/>
      <c r="F61" s="439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  <c r="S61" s="431"/>
      <c r="T61" s="431"/>
      <c r="U61" s="431"/>
      <c r="V61" s="431"/>
      <c r="W61" s="431"/>
      <c r="X61" s="431"/>
      <c r="Y61" s="431"/>
    </row>
    <row r="62" spans="1:25" s="432" customFormat="1" ht="15.75" customHeight="1">
      <c r="A62" s="431"/>
      <c r="B62" s="431"/>
      <c r="C62" s="431"/>
      <c r="D62" s="431"/>
      <c r="E62" s="431"/>
      <c r="F62" s="439"/>
      <c r="G62" s="431"/>
      <c r="H62" s="431"/>
      <c r="I62" s="431"/>
      <c r="J62" s="431"/>
      <c r="K62" s="431"/>
      <c r="L62" s="431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</row>
    <row r="63" spans="1:25" ht="15.75" customHeight="1">
      <c r="A63" s="11"/>
      <c r="B63" s="11"/>
      <c r="C63" s="11"/>
      <c r="D63" s="11"/>
      <c r="E63" s="11"/>
      <c r="F63" s="347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5.75" customHeight="1">
      <c r="A64" s="11"/>
      <c r="B64" s="11"/>
      <c r="C64" s="11"/>
      <c r="D64" s="11"/>
      <c r="E64" s="11"/>
      <c r="F64" s="347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5.75" customHeight="1">
      <c r="A65" s="11"/>
      <c r="B65" s="11"/>
      <c r="C65" s="11"/>
      <c r="D65" s="11"/>
      <c r="E65" s="11"/>
      <c r="F65" s="347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5.75" customHeight="1">
      <c r="A66" s="11"/>
      <c r="B66" s="11"/>
      <c r="C66" s="11"/>
      <c r="D66" s="11"/>
      <c r="E66" s="11"/>
      <c r="F66" s="347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5.75" customHeight="1">
      <c r="A67" s="11"/>
      <c r="B67" s="11"/>
      <c r="C67" s="11"/>
      <c r="D67" s="11"/>
      <c r="E67" s="11"/>
      <c r="F67" s="347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5.75" customHeight="1">
      <c r="A68" s="11"/>
      <c r="B68" s="11"/>
      <c r="C68" s="11"/>
      <c r="D68" s="11"/>
      <c r="E68" s="11"/>
      <c r="F68" s="347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5.75" customHeight="1">
      <c r="A69" s="11"/>
      <c r="B69" s="11"/>
      <c r="C69" s="11"/>
      <c r="D69" s="11"/>
      <c r="E69" s="11"/>
      <c r="F69" s="347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5.75" customHeight="1">
      <c r="A70" s="11"/>
      <c r="B70" s="11"/>
      <c r="C70" s="11"/>
      <c r="D70" s="11"/>
      <c r="E70" s="11"/>
      <c r="F70" s="347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5.75" customHeight="1">
      <c r="A71" s="11"/>
      <c r="B71" s="11"/>
      <c r="C71" s="11"/>
      <c r="D71" s="11"/>
      <c r="E71" s="11"/>
      <c r="F71" s="347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5.75" customHeight="1">
      <c r="A72" s="11"/>
      <c r="B72" s="11"/>
      <c r="C72" s="11"/>
      <c r="D72" s="11"/>
      <c r="E72" s="11"/>
      <c r="F72" s="347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5.75" customHeight="1">
      <c r="A73" s="11"/>
      <c r="B73" s="11"/>
      <c r="C73" s="11"/>
      <c r="D73" s="11"/>
      <c r="E73" s="11"/>
      <c r="F73" s="347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5.75" customHeight="1">
      <c r="A74" s="11"/>
      <c r="B74" s="11"/>
      <c r="C74" s="11"/>
      <c r="D74" s="11"/>
      <c r="E74" s="11"/>
      <c r="F74" s="347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5.75" customHeight="1">
      <c r="A75" s="11"/>
      <c r="B75" s="11"/>
      <c r="C75" s="11"/>
      <c r="D75" s="11"/>
      <c r="E75" s="11"/>
      <c r="F75" s="347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5.75" customHeight="1">
      <c r="A76" s="11"/>
      <c r="B76" s="11"/>
      <c r="C76" s="11"/>
      <c r="D76" s="11"/>
      <c r="E76" s="11"/>
      <c r="F76" s="347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5.75" customHeight="1">
      <c r="A77" s="11"/>
      <c r="B77" s="11"/>
      <c r="C77" s="11"/>
      <c r="D77" s="11"/>
      <c r="E77" s="11"/>
      <c r="F77" s="347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5.75" customHeight="1">
      <c r="A78" s="11"/>
      <c r="B78" s="11"/>
      <c r="C78" s="11"/>
      <c r="D78" s="11"/>
      <c r="E78" s="11"/>
      <c r="F78" s="347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5.75" customHeight="1">
      <c r="A79" s="11"/>
      <c r="B79" s="11"/>
      <c r="C79" s="11"/>
      <c r="D79" s="11"/>
      <c r="E79" s="11"/>
      <c r="F79" s="347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5.75" customHeight="1">
      <c r="A80" s="11"/>
      <c r="B80" s="11"/>
      <c r="C80" s="11"/>
      <c r="D80" s="11"/>
      <c r="E80" s="11"/>
      <c r="F80" s="347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5.75" customHeight="1">
      <c r="A81" s="11"/>
      <c r="B81" s="11"/>
      <c r="C81" s="11"/>
      <c r="D81" s="11"/>
      <c r="E81" s="11"/>
      <c r="F81" s="347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5.75" customHeight="1">
      <c r="A82" s="11"/>
      <c r="B82" s="11"/>
      <c r="C82" s="11"/>
      <c r="D82" s="11"/>
      <c r="E82" s="11"/>
      <c r="F82" s="347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5.75" customHeight="1">
      <c r="A83" s="11"/>
      <c r="B83" s="11"/>
      <c r="C83" s="11"/>
      <c r="D83" s="11"/>
      <c r="E83" s="11"/>
      <c r="F83" s="347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5.75" customHeight="1">
      <c r="A84" s="11"/>
      <c r="B84" s="11"/>
      <c r="C84" s="11"/>
      <c r="D84" s="11"/>
      <c r="E84" s="11"/>
      <c r="F84" s="347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5.75" customHeight="1">
      <c r="A85" s="11"/>
      <c r="B85" s="11"/>
      <c r="C85" s="11"/>
      <c r="D85" s="11"/>
      <c r="E85" s="11"/>
      <c r="F85" s="347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5.75" customHeight="1">
      <c r="A86" s="11"/>
      <c r="B86" s="11"/>
      <c r="C86" s="11"/>
      <c r="D86" s="11"/>
      <c r="E86" s="11"/>
      <c r="F86" s="347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5.75" customHeight="1">
      <c r="A87" s="11"/>
      <c r="B87" s="11"/>
      <c r="C87" s="11"/>
      <c r="D87" s="11"/>
      <c r="E87" s="11"/>
      <c r="F87" s="347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5.75" customHeight="1">
      <c r="A88" s="11"/>
      <c r="B88" s="11"/>
      <c r="C88" s="11"/>
      <c r="D88" s="11"/>
      <c r="E88" s="11"/>
      <c r="F88" s="347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5.75" customHeight="1">
      <c r="A89" s="11"/>
      <c r="B89" s="11"/>
      <c r="C89" s="11"/>
      <c r="D89" s="11"/>
      <c r="E89" s="11"/>
      <c r="F89" s="347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5.75" customHeight="1">
      <c r="A90" s="11"/>
      <c r="B90" s="11"/>
      <c r="C90" s="11"/>
      <c r="D90" s="11"/>
      <c r="E90" s="11"/>
      <c r="F90" s="347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5.75" customHeight="1">
      <c r="A91" s="11"/>
      <c r="B91" s="11"/>
      <c r="C91" s="11"/>
      <c r="D91" s="11"/>
      <c r="E91" s="11"/>
      <c r="F91" s="347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5.75" customHeight="1">
      <c r="A92" s="11"/>
      <c r="B92" s="11"/>
      <c r="C92" s="11"/>
      <c r="D92" s="11"/>
      <c r="E92" s="11"/>
      <c r="F92" s="347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5.75" customHeight="1">
      <c r="A93" s="11"/>
      <c r="B93" s="11"/>
      <c r="C93" s="11"/>
      <c r="D93" s="11"/>
      <c r="E93" s="11"/>
      <c r="F93" s="347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5.75" customHeight="1">
      <c r="A94" s="11"/>
      <c r="B94" s="11"/>
      <c r="C94" s="11"/>
      <c r="D94" s="11"/>
      <c r="E94" s="11"/>
      <c r="F94" s="347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5.75" customHeight="1">
      <c r="A95" s="11"/>
      <c r="B95" s="11"/>
      <c r="C95" s="11"/>
      <c r="D95" s="11"/>
      <c r="E95" s="11"/>
      <c r="F95" s="347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5.75" customHeight="1">
      <c r="A96" s="11"/>
      <c r="B96" s="11"/>
      <c r="C96" s="11"/>
      <c r="D96" s="11"/>
      <c r="E96" s="11"/>
      <c r="F96" s="347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5.75" customHeight="1">
      <c r="A97" s="11"/>
      <c r="B97" s="11"/>
      <c r="C97" s="11"/>
      <c r="D97" s="11"/>
      <c r="E97" s="11"/>
      <c r="F97" s="347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5.75" customHeight="1">
      <c r="A98" s="11"/>
      <c r="B98" s="11"/>
      <c r="C98" s="11"/>
      <c r="D98" s="11"/>
      <c r="E98" s="11"/>
      <c r="F98" s="347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5.75" customHeight="1">
      <c r="A99" s="11"/>
      <c r="B99" s="11"/>
      <c r="C99" s="11"/>
      <c r="D99" s="11"/>
      <c r="E99" s="11"/>
      <c r="F99" s="347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5.75" customHeight="1">
      <c r="A100" s="11"/>
      <c r="B100" s="11"/>
      <c r="C100" s="11"/>
      <c r="D100" s="11"/>
      <c r="E100" s="11"/>
      <c r="F100" s="347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5.75" customHeight="1">
      <c r="A101" s="11"/>
      <c r="B101" s="11"/>
      <c r="C101" s="11"/>
      <c r="D101" s="11"/>
      <c r="E101" s="11"/>
      <c r="F101" s="347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5.75" customHeight="1">
      <c r="A102" s="11"/>
      <c r="B102" s="11"/>
      <c r="C102" s="11"/>
      <c r="D102" s="11"/>
      <c r="E102" s="11"/>
      <c r="F102" s="347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5.75" customHeight="1">
      <c r="A103" s="11"/>
      <c r="B103" s="11"/>
      <c r="C103" s="11"/>
      <c r="D103" s="11"/>
      <c r="E103" s="11"/>
      <c r="F103" s="347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5.75" customHeight="1">
      <c r="A104" s="11"/>
      <c r="B104" s="11"/>
      <c r="C104" s="11"/>
      <c r="D104" s="11"/>
      <c r="E104" s="11"/>
      <c r="F104" s="347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5.75" customHeight="1">
      <c r="A105" s="11"/>
      <c r="B105" s="11"/>
      <c r="C105" s="11"/>
      <c r="D105" s="11"/>
      <c r="E105" s="11"/>
      <c r="F105" s="347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5.75" customHeight="1">
      <c r="A106" s="11"/>
      <c r="B106" s="11"/>
      <c r="C106" s="11"/>
      <c r="D106" s="11"/>
      <c r="E106" s="11"/>
      <c r="F106" s="347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5.75" customHeight="1">
      <c r="A107" s="11"/>
      <c r="B107" s="11"/>
      <c r="C107" s="11"/>
      <c r="D107" s="11"/>
      <c r="E107" s="11"/>
      <c r="F107" s="347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5.75" customHeight="1">
      <c r="A108" s="11"/>
      <c r="B108" s="11"/>
      <c r="C108" s="11"/>
      <c r="D108" s="11"/>
      <c r="E108" s="11"/>
      <c r="F108" s="347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5.75" customHeight="1">
      <c r="A109" s="11"/>
      <c r="B109" s="11"/>
      <c r="C109" s="11"/>
      <c r="D109" s="11"/>
      <c r="E109" s="11"/>
      <c r="F109" s="347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5.75" customHeight="1">
      <c r="A110" s="11"/>
      <c r="B110" s="11"/>
      <c r="C110" s="11"/>
      <c r="D110" s="11"/>
      <c r="E110" s="11"/>
      <c r="F110" s="347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5.75" customHeight="1">
      <c r="A111" s="11"/>
      <c r="B111" s="11"/>
      <c r="C111" s="11"/>
      <c r="D111" s="11"/>
      <c r="E111" s="11"/>
      <c r="F111" s="347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5.75" customHeight="1">
      <c r="A112" s="11"/>
      <c r="B112" s="11"/>
      <c r="C112" s="11"/>
      <c r="D112" s="11"/>
      <c r="E112" s="11"/>
      <c r="F112" s="347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5.75" customHeight="1">
      <c r="A113" s="11"/>
      <c r="B113" s="11"/>
      <c r="C113" s="11"/>
      <c r="D113" s="11"/>
      <c r="E113" s="11"/>
      <c r="F113" s="347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5.75" customHeight="1">
      <c r="A114" s="11"/>
      <c r="B114" s="11"/>
      <c r="C114" s="11"/>
      <c r="D114" s="11"/>
      <c r="E114" s="11"/>
      <c r="F114" s="347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5.75" customHeight="1">
      <c r="A115" s="11"/>
      <c r="B115" s="11"/>
      <c r="C115" s="11"/>
      <c r="D115" s="11"/>
      <c r="E115" s="11"/>
      <c r="F115" s="347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5.75" customHeight="1">
      <c r="A116" s="11"/>
      <c r="B116" s="11"/>
      <c r="C116" s="11"/>
      <c r="D116" s="11"/>
      <c r="E116" s="11"/>
      <c r="F116" s="347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5.75" customHeight="1">
      <c r="A117" s="11"/>
      <c r="B117" s="11"/>
      <c r="C117" s="11"/>
      <c r="D117" s="11"/>
      <c r="E117" s="11"/>
      <c r="F117" s="347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5.75" customHeight="1">
      <c r="A118" s="11"/>
      <c r="B118" s="11"/>
      <c r="C118" s="11"/>
      <c r="D118" s="11"/>
      <c r="E118" s="11"/>
      <c r="F118" s="347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5.75" customHeight="1">
      <c r="A119" s="11"/>
      <c r="B119" s="11"/>
      <c r="C119" s="11"/>
      <c r="D119" s="11"/>
      <c r="E119" s="11"/>
      <c r="F119" s="347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5.75" customHeight="1">
      <c r="A120" s="11"/>
      <c r="B120" s="11"/>
      <c r="C120" s="11"/>
      <c r="D120" s="11"/>
      <c r="E120" s="11"/>
      <c r="F120" s="347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5.75" customHeight="1">
      <c r="A121" s="11"/>
      <c r="B121" s="11"/>
      <c r="C121" s="11"/>
      <c r="D121" s="11"/>
      <c r="E121" s="11"/>
      <c r="F121" s="347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5.75" customHeight="1">
      <c r="A122" s="11"/>
      <c r="B122" s="11"/>
      <c r="C122" s="11"/>
      <c r="D122" s="11"/>
      <c r="E122" s="11"/>
      <c r="F122" s="347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5.75" customHeight="1">
      <c r="A123" s="11"/>
      <c r="B123" s="11"/>
      <c r="C123" s="11"/>
      <c r="D123" s="11"/>
      <c r="E123" s="11"/>
      <c r="F123" s="347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5.75" customHeight="1">
      <c r="A124" s="11"/>
      <c r="B124" s="11"/>
      <c r="C124" s="11"/>
      <c r="D124" s="11"/>
      <c r="E124" s="11"/>
      <c r="F124" s="347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5.75" customHeight="1">
      <c r="A125" s="11"/>
      <c r="B125" s="11"/>
      <c r="C125" s="11"/>
      <c r="D125" s="11"/>
      <c r="E125" s="11"/>
      <c r="F125" s="347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5.75" customHeight="1">
      <c r="A126" s="11"/>
      <c r="B126" s="11"/>
      <c r="C126" s="11"/>
      <c r="D126" s="11"/>
      <c r="E126" s="11"/>
      <c r="F126" s="347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5.75" customHeight="1">
      <c r="A127" s="11"/>
      <c r="B127" s="11"/>
      <c r="C127" s="11"/>
      <c r="D127" s="11"/>
      <c r="E127" s="11"/>
      <c r="F127" s="347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5.75" customHeight="1">
      <c r="A128" s="11"/>
      <c r="B128" s="11"/>
      <c r="C128" s="11"/>
      <c r="D128" s="11"/>
      <c r="E128" s="11"/>
      <c r="F128" s="347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5.75" customHeight="1">
      <c r="A129" s="11"/>
      <c r="B129" s="11"/>
      <c r="C129" s="11"/>
      <c r="D129" s="11"/>
      <c r="E129" s="11"/>
      <c r="F129" s="347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5.75" customHeight="1">
      <c r="A130" s="11"/>
      <c r="B130" s="11"/>
      <c r="C130" s="11"/>
      <c r="D130" s="11"/>
      <c r="E130" s="11"/>
      <c r="F130" s="347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5.75" customHeight="1">
      <c r="A131" s="11"/>
      <c r="B131" s="11"/>
      <c r="C131" s="11"/>
      <c r="D131" s="11"/>
      <c r="E131" s="11"/>
      <c r="F131" s="347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5.75" customHeight="1">
      <c r="A132" s="11"/>
      <c r="B132" s="11"/>
      <c r="C132" s="11"/>
      <c r="D132" s="11"/>
      <c r="E132" s="11"/>
      <c r="F132" s="347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5.75" customHeight="1">
      <c r="A133" s="11"/>
      <c r="B133" s="11"/>
      <c r="C133" s="11"/>
      <c r="D133" s="11"/>
      <c r="E133" s="11"/>
      <c r="F133" s="347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5.75" customHeight="1">
      <c r="A134" s="11"/>
      <c r="B134" s="11"/>
      <c r="C134" s="11"/>
      <c r="D134" s="11"/>
      <c r="E134" s="11"/>
      <c r="F134" s="347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5.75" customHeight="1">
      <c r="A135" s="11"/>
      <c r="B135" s="11"/>
      <c r="C135" s="11"/>
      <c r="D135" s="11"/>
      <c r="E135" s="11"/>
      <c r="F135" s="347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5.75" customHeight="1">
      <c r="A136" s="11"/>
      <c r="B136" s="11"/>
      <c r="C136" s="11"/>
      <c r="D136" s="11"/>
      <c r="E136" s="11"/>
      <c r="F136" s="347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5.75" customHeight="1">
      <c r="A137" s="11"/>
      <c r="B137" s="11"/>
      <c r="C137" s="11"/>
      <c r="D137" s="11"/>
      <c r="E137" s="11"/>
      <c r="F137" s="347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5.75" customHeight="1">
      <c r="A138" s="11"/>
      <c r="B138" s="11"/>
      <c r="C138" s="11"/>
      <c r="D138" s="11"/>
      <c r="E138" s="11"/>
      <c r="F138" s="347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5.75" customHeight="1">
      <c r="A139" s="11"/>
      <c r="B139" s="11"/>
      <c r="C139" s="11"/>
      <c r="D139" s="11"/>
      <c r="E139" s="11"/>
      <c r="F139" s="347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5.75" customHeight="1">
      <c r="A140" s="11"/>
      <c r="B140" s="11"/>
      <c r="C140" s="11"/>
      <c r="D140" s="11"/>
      <c r="E140" s="11"/>
      <c r="F140" s="347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5.75" customHeight="1">
      <c r="A141" s="11"/>
      <c r="B141" s="11"/>
      <c r="C141" s="11"/>
      <c r="D141" s="11"/>
      <c r="E141" s="11"/>
      <c r="F141" s="347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5.75" customHeight="1">
      <c r="A142" s="11"/>
      <c r="B142" s="11"/>
      <c r="C142" s="11"/>
      <c r="D142" s="11"/>
      <c r="E142" s="11"/>
      <c r="F142" s="347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5.75" customHeight="1">
      <c r="A143" s="11"/>
      <c r="B143" s="11"/>
      <c r="C143" s="11"/>
      <c r="D143" s="11"/>
      <c r="E143" s="11"/>
      <c r="F143" s="347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5.75" customHeight="1">
      <c r="A144" s="11"/>
      <c r="B144" s="11"/>
      <c r="C144" s="11"/>
      <c r="D144" s="11"/>
      <c r="E144" s="11"/>
      <c r="F144" s="347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5.75" customHeight="1">
      <c r="A145" s="11"/>
      <c r="B145" s="11"/>
      <c r="C145" s="11"/>
      <c r="D145" s="11"/>
      <c r="E145" s="11"/>
      <c r="F145" s="347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5.75" customHeight="1">
      <c r="A146" s="11"/>
      <c r="B146" s="11"/>
      <c r="C146" s="11"/>
      <c r="D146" s="11"/>
      <c r="E146" s="11"/>
      <c r="F146" s="347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5.75" customHeight="1">
      <c r="A147" s="11"/>
      <c r="B147" s="11"/>
      <c r="C147" s="11"/>
      <c r="D147" s="11"/>
      <c r="E147" s="11"/>
      <c r="F147" s="347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5.75" customHeight="1">
      <c r="A148" s="11"/>
      <c r="B148" s="11"/>
      <c r="C148" s="11"/>
      <c r="D148" s="11"/>
      <c r="E148" s="11"/>
      <c r="F148" s="347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5.75" customHeight="1">
      <c r="A149" s="11"/>
      <c r="B149" s="11"/>
      <c r="C149" s="11"/>
      <c r="D149" s="11"/>
      <c r="E149" s="11"/>
      <c r="F149" s="347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5.75" customHeight="1">
      <c r="A150" s="11"/>
      <c r="B150" s="11"/>
      <c r="C150" s="11"/>
      <c r="D150" s="11"/>
      <c r="E150" s="11"/>
      <c r="F150" s="347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5.75" customHeight="1">
      <c r="A151" s="11"/>
      <c r="B151" s="11"/>
      <c r="C151" s="11"/>
      <c r="D151" s="11"/>
      <c r="E151" s="11"/>
      <c r="F151" s="347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5.75" customHeight="1">
      <c r="A152" s="11"/>
      <c r="B152" s="11"/>
      <c r="C152" s="11"/>
      <c r="D152" s="11"/>
      <c r="E152" s="11"/>
      <c r="F152" s="347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5.75" customHeight="1">
      <c r="A153" s="11"/>
      <c r="B153" s="11"/>
      <c r="C153" s="11"/>
      <c r="D153" s="11"/>
      <c r="E153" s="11"/>
      <c r="F153" s="347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5.75" customHeight="1">
      <c r="A154" s="11"/>
      <c r="B154" s="11"/>
      <c r="C154" s="11"/>
      <c r="D154" s="11"/>
      <c r="E154" s="11"/>
      <c r="F154" s="347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5.75" customHeight="1">
      <c r="A155" s="11"/>
      <c r="B155" s="11"/>
      <c r="C155" s="11"/>
      <c r="D155" s="11"/>
      <c r="E155" s="11"/>
      <c r="F155" s="347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5.75" customHeight="1">
      <c r="A156" s="11"/>
      <c r="B156" s="11"/>
      <c r="C156" s="11"/>
      <c r="D156" s="11"/>
      <c r="E156" s="11"/>
      <c r="F156" s="347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5.75" customHeight="1">
      <c r="A157" s="11"/>
      <c r="B157" s="11"/>
      <c r="C157" s="11"/>
      <c r="D157" s="11"/>
      <c r="E157" s="11"/>
      <c r="F157" s="347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5.75" customHeight="1">
      <c r="A158" s="11"/>
      <c r="B158" s="11"/>
      <c r="C158" s="11"/>
      <c r="D158" s="11"/>
      <c r="E158" s="11"/>
      <c r="F158" s="347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5.75" customHeight="1">
      <c r="A159" s="11"/>
      <c r="B159" s="11"/>
      <c r="C159" s="11"/>
      <c r="D159" s="11"/>
      <c r="E159" s="11"/>
      <c r="F159" s="347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5.75" customHeight="1">
      <c r="A160" s="11"/>
      <c r="B160" s="11"/>
      <c r="C160" s="11"/>
      <c r="D160" s="11"/>
      <c r="E160" s="11"/>
      <c r="F160" s="347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5.75" customHeight="1">
      <c r="A161" s="11"/>
      <c r="B161" s="11"/>
      <c r="C161" s="11"/>
      <c r="D161" s="11"/>
      <c r="E161" s="11"/>
      <c r="F161" s="347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5.75" customHeight="1">
      <c r="A162" s="11"/>
      <c r="B162" s="11"/>
      <c r="C162" s="11"/>
      <c r="D162" s="11"/>
      <c r="E162" s="11"/>
      <c r="F162" s="347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5.75" customHeight="1">
      <c r="A163" s="11"/>
      <c r="B163" s="11"/>
      <c r="C163" s="11"/>
      <c r="D163" s="11"/>
      <c r="E163" s="11"/>
      <c r="F163" s="347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5.75" customHeight="1">
      <c r="A164" s="11"/>
      <c r="B164" s="11"/>
      <c r="C164" s="11"/>
      <c r="D164" s="11"/>
      <c r="E164" s="11"/>
      <c r="F164" s="347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5.75" customHeight="1">
      <c r="A165" s="11"/>
      <c r="B165" s="11"/>
      <c r="C165" s="11"/>
      <c r="D165" s="11"/>
      <c r="E165" s="11"/>
      <c r="F165" s="347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5.75" customHeight="1">
      <c r="A166" s="11"/>
      <c r="B166" s="11"/>
      <c r="C166" s="11"/>
      <c r="D166" s="11"/>
      <c r="E166" s="11"/>
      <c r="F166" s="347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5.75" customHeight="1">
      <c r="A167" s="11"/>
      <c r="B167" s="11"/>
      <c r="C167" s="11"/>
      <c r="D167" s="11"/>
      <c r="E167" s="11"/>
      <c r="F167" s="347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5.75" customHeight="1">
      <c r="A168" s="11"/>
      <c r="B168" s="11"/>
      <c r="C168" s="11"/>
      <c r="D168" s="11"/>
      <c r="E168" s="11"/>
      <c r="F168" s="347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5.75" customHeight="1">
      <c r="A169" s="11"/>
      <c r="B169" s="11"/>
      <c r="C169" s="11"/>
      <c r="D169" s="11"/>
      <c r="E169" s="11"/>
      <c r="F169" s="347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5.75" customHeight="1">
      <c r="A170" s="11"/>
      <c r="B170" s="11"/>
      <c r="C170" s="11"/>
      <c r="D170" s="11"/>
      <c r="E170" s="11"/>
      <c r="F170" s="347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5.75" customHeight="1">
      <c r="A171" s="11"/>
      <c r="B171" s="11"/>
      <c r="C171" s="11"/>
      <c r="D171" s="11"/>
      <c r="E171" s="11"/>
      <c r="F171" s="347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5.75" customHeight="1">
      <c r="A172" s="11"/>
      <c r="B172" s="11"/>
      <c r="C172" s="11"/>
      <c r="D172" s="11"/>
      <c r="E172" s="11"/>
      <c r="F172" s="347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5.75" customHeight="1">
      <c r="A173" s="11"/>
      <c r="B173" s="11"/>
      <c r="C173" s="11"/>
      <c r="D173" s="11"/>
      <c r="E173" s="11"/>
      <c r="F173" s="347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5.75" customHeight="1">
      <c r="A174" s="11"/>
      <c r="B174" s="11"/>
      <c r="C174" s="11"/>
      <c r="D174" s="11"/>
      <c r="E174" s="11"/>
      <c r="F174" s="347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5.75" customHeight="1">
      <c r="A175" s="11"/>
      <c r="B175" s="11"/>
      <c r="C175" s="11"/>
      <c r="D175" s="11"/>
      <c r="E175" s="11"/>
      <c r="F175" s="347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5.75" customHeight="1">
      <c r="A176" s="11"/>
      <c r="B176" s="11"/>
      <c r="C176" s="11"/>
      <c r="D176" s="11"/>
      <c r="E176" s="11"/>
      <c r="F176" s="347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5.75" customHeight="1">
      <c r="A177" s="11"/>
      <c r="B177" s="11"/>
      <c r="C177" s="11"/>
      <c r="D177" s="11"/>
      <c r="E177" s="11"/>
      <c r="F177" s="347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5.75" customHeight="1">
      <c r="A178" s="11"/>
      <c r="B178" s="11"/>
      <c r="C178" s="11"/>
      <c r="D178" s="11"/>
      <c r="E178" s="11"/>
      <c r="F178" s="347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5.75" customHeight="1">
      <c r="A179" s="11"/>
      <c r="B179" s="11"/>
      <c r="C179" s="11"/>
      <c r="D179" s="11"/>
      <c r="E179" s="11"/>
      <c r="F179" s="347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5.75" customHeight="1">
      <c r="A180" s="11"/>
      <c r="B180" s="11"/>
      <c r="C180" s="11"/>
      <c r="D180" s="11"/>
      <c r="E180" s="11"/>
      <c r="F180" s="347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5.75" customHeight="1">
      <c r="A181" s="11"/>
      <c r="B181" s="11"/>
      <c r="C181" s="11"/>
      <c r="D181" s="11"/>
      <c r="E181" s="11"/>
      <c r="F181" s="347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5.75" customHeight="1">
      <c r="A182" s="11"/>
      <c r="B182" s="11"/>
      <c r="C182" s="11"/>
      <c r="D182" s="11"/>
      <c r="E182" s="11"/>
      <c r="F182" s="347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5.75" customHeight="1">
      <c r="A183" s="11"/>
      <c r="B183" s="11"/>
      <c r="C183" s="11"/>
      <c r="D183" s="11"/>
      <c r="E183" s="11"/>
      <c r="F183" s="347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5.75" customHeight="1">
      <c r="A184" s="11"/>
      <c r="B184" s="11"/>
      <c r="C184" s="11"/>
      <c r="D184" s="11"/>
      <c r="E184" s="11"/>
      <c r="F184" s="347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5.75" customHeight="1">
      <c r="A185" s="11"/>
      <c r="B185" s="11"/>
      <c r="C185" s="11"/>
      <c r="D185" s="11"/>
      <c r="E185" s="11"/>
      <c r="F185" s="347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5.75" customHeight="1">
      <c r="A186" s="11"/>
      <c r="B186" s="11"/>
      <c r="C186" s="11"/>
      <c r="D186" s="11"/>
      <c r="E186" s="11"/>
      <c r="F186" s="347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5.75" customHeight="1">
      <c r="A187" s="11"/>
      <c r="B187" s="11"/>
      <c r="C187" s="11"/>
      <c r="D187" s="11"/>
      <c r="E187" s="11"/>
      <c r="F187" s="347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5.75" customHeight="1">
      <c r="A188" s="11"/>
      <c r="B188" s="11"/>
      <c r="C188" s="11"/>
      <c r="D188" s="11"/>
      <c r="E188" s="11"/>
      <c r="F188" s="347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5.75" customHeight="1">
      <c r="A189" s="11"/>
      <c r="B189" s="11"/>
      <c r="C189" s="11"/>
      <c r="D189" s="11"/>
      <c r="E189" s="11"/>
      <c r="F189" s="347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5.75" customHeight="1">
      <c r="A190" s="11"/>
      <c r="B190" s="11"/>
      <c r="C190" s="11"/>
      <c r="D190" s="11"/>
      <c r="E190" s="11"/>
      <c r="F190" s="347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5.75" customHeight="1">
      <c r="A191" s="11"/>
      <c r="B191" s="11"/>
      <c r="C191" s="11"/>
      <c r="D191" s="11"/>
      <c r="E191" s="11"/>
      <c r="F191" s="347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5.75" customHeight="1">
      <c r="A192" s="11"/>
      <c r="B192" s="11"/>
      <c r="C192" s="11"/>
      <c r="D192" s="11"/>
      <c r="E192" s="11"/>
      <c r="F192" s="347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5.75" customHeight="1">
      <c r="A193" s="11"/>
      <c r="B193" s="11"/>
      <c r="C193" s="11"/>
      <c r="D193" s="11"/>
      <c r="E193" s="11"/>
      <c r="F193" s="347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5.75" customHeight="1">
      <c r="A194" s="11"/>
      <c r="B194" s="11"/>
      <c r="C194" s="11"/>
      <c r="D194" s="11"/>
      <c r="E194" s="11"/>
      <c r="F194" s="347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5.75" customHeight="1">
      <c r="A195" s="11"/>
      <c r="B195" s="11"/>
      <c r="C195" s="11"/>
      <c r="D195" s="11"/>
      <c r="E195" s="11"/>
      <c r="F195" s="347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5.75" customHeight="1">
      <c r="A196" s="11"/>
      <c r="B196" s="11"/>
      <c r="C196" s="11"/>
      <c r="D196" s="11"/>
      <c r="E196" s="11"/>
      <c r="F196" s="347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5.75" customHeight="1">
      <c r="A197" s="11"/>
      <c r="B197" s="11"/>
      <c r="C197" s="11"/>
      <c r="D197" s="11"/>
      <c r="E197" s="11"/>
      <c r="F197" s="347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5.75" customHeight="1">
      <c r="A198" s="11"/>
      <c r="B198" s="11"/>
      <c r="C198" s="11"/>
      <c r="D198" s="11"/>
      <c r="E198" s="11"/>
      <c r="F198" s="347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5.75" customHeight="1">
      <c r="A199" s="11"/>
      <c r="B199" s="11"/>
      <c r="C199" s="11"/>
      <c r="D199" s="11"/>
      <c r="E199" s="11"/>
      <c r="F199" s="347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5.75" customHeight="1">
      <c r="A200" s="11"/>
      <c r="B200" s="11"/>
      <c r="C200" s="11"/>
      <c r="D200" s="11"/>
      <c r="E200" s="11"/>
      <c r="F200" s="347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5.75" customHeight="1">
      <c r="A201" s="11"/>
      <c r="B201" s="11"/>
      <c r="C201" s="11"/>
      <c r="D201" s="11"/>
      <c r="E201" s="11"/>
      <c r="F201" s="347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5.75" customHeight="1">
      <c r="A202" s="11"/>
      <c r="B202" s="11"/>
      <c r="C202" s="11"/>
      <c r="D202" s="11"/>
      <c r="E202" s="11"/>
      <c r="F202" s="347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5.75" customHeight="1">
      <c r="A203" s="11"/>
      <c r="B203" s="11"/>
      <c r="C203" s="11"/>
      <c r="D203" s="11"/>
      <c r="E203" s="11"/>
      <c r="F203" s="347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5.75" customHeight="1">
      <c r="A204" s="11"/>
      <c r="B204" s="11"/>
      <c r="C204" s="11"/>
      <c r="D204" s="11"/>
      <c r="E204" s="11"/>
      <c r="F204" s="347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5.75" customHeight="1">
      <c r="A205" s="11"/>
      <c r="B205" s="11"/>
      <c r="C205" s="11"/>
      <c r="D205" s="11"/>
      <c r="E205" s="11"/>
      <c r="F205" s="347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5.75" customHeight="1">
      <c r="A206" s="11"/>
      <c r="B206" s="11"/>
      <c r="C206" s="11"/>
      <c r="D206" s="11"/>
      <c r="E206" s="11"/>
      <c r="F206" s="347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5.75" customHeight="1">
      <c r="A207" s="11"/>
      <c r="B207" s="11"/>
      <c r="C207" s="11"/>
      <c r="D207" s="11"/>
      <c r="E207" s="11"/>
      <c r="F207" s="347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5.75" customHeight="1">
      <c r="A208" s="11"/>
      <c r="B208" s="11"/>
      <c r="C208" s="11"/>
      <c r="D208" s="11"/>
      <c r="E208" s="11"/>
      <c r="F208" s="347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5.75" customHeight="1">
      <c r="A209" s="11"/>
      <c r="B209" s="11"/>
      <c r="C209" s="11"/>
      <c r="D209" s="11"/>
      <c r="E209" s="11"/>
      <c r="F209" s="347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5.75" customHeight="1">
      <c r="A210" s="11"/>
      <c r="B210" s="11"/>
      <c r="C210" s="11"/>
      <c r="D210" s="11"/>
      <c r="E210" s="11"/>
      <c r="F210" s="347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5.75" customHeight="1">
      <c r="A211" s="11"/>
      <c r="B211" s="11"/>
      <c r="C211" s="11"/>
      <c r="D211" s="11"/>
      <c r="E211" s="11"/>
      <c r="F211" s="347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5.75" customHeight="1">
      <c r="A212" s="11"/>
      <c r="B212" s="11"/>
      <c r="C212" s="11"/>
      <c r="D212" s="11"/>
      <c r="E212" s="11"/>
      <c r="F212" s="347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5.75" customHeight="1">
      <c r="A213" s="11"/>
      <c r="B213" s="11"/>
      <c r="C213" s="11"/>
      <c r="D213" s="11"/>
      <c r="E213" s="11"/>
      <c r="F213" s="347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5.75" customHeight="1">
      <c r="A214" s="11"/>
      <c r="B214" s="11"/>
      <c r="C214" s="11"/>
      <c r="D214" s="11"/>
      <c r="E214" s="11"/>
      <c r="F214" s="347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5.75" customHeight="1">
      <c r="A215" s="11"/>
      <c r="B215" s="11"/>
      <c r="C215" s="11"/>
      <c r="D215" s="11"/>
      <c r="E215" s="11"/>
      <c r="F215" s="347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5.75" customHeight="1">
      <c r="A216" s="11"/>
      <c r="B216" s="11"/>
      <c r="C216" s="11"/>
      <c r="D216" s="11"/>
      <c r="E216" s="11"/>
      <c r="F216" s="347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5.75" customHeight="1">
      <c r="A217" s="11"/>
      <c r="B217" s="11"/>
      <c r="C217" s="11"/>
      <c r="D217" s="11"/>
      <c r="E217" s="11"/>
      <c r="F217" s="347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5.75" customHeight="1">
      <c r="A218" s="11"/>
      <c r="B218" s="11"/>
      <c r="C218" s="11"/>
      <c r="D218" s="11"/>
      <c r="E218" s="11"/>
      <c r="F218" s="347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5.75" customHeight="1">
      <c r="A219" s="11"/>
      <c r="B219" s="11"/>
      <c r="C219" s="11"/>
      <c r="D219" s="11"/>
      <c r="E219" s="11"/>
      <c r="F219" s="347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5.75" customHeight="1">
      <c r="A220" s="11"/>
      <c r="B220" s="11"/>
      <c r="C220" s="11"/>
      <c r="D220" s="11"/>
      <c r="E220" s="11"/>
      <c r="F220" s="347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5.75" customHeight="1">
      <c r="A221" s="11"/>
      <c r="B221" s="11"/>
      <c r="C221" s="11"/>
      <c r="D221" s="11"/>
      <c r="E221" s="11"/>
      <c r="F221" s="347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5.75" customHeight="1">
      <c r="A222" s="11"/>
      <c r="B222" s="11"/>
      <c r="C222" s="11"/>
      <c r="D222" s="11"/>
      <c r="E222" s="11"/>
      <c r="F222" s="347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5.75" customHeight="1">
      <c r="A223" s="11"/>
      <c r="B223" s="11"/>
      <c r="C223" s="11"/>
      <c r="D223" s="11"/>
      <c r="E223" s="11"/>
      <c r="F223" s="347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5.75" customHeight="1">
      <c r="A224" s="11"/>
      <c r="B224" s="11"/>
      <c r="C224" s="11"/>
      <c r="D224" s="11"/>
      <c r="E224" s="11"/>
      <c r="F224" s="347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5.75" customHeight="1">
      <c r="A225" s="11"/>
      <c r="B225" s="11"/>
      <c r="C225" s="11"/>
      <c r="D225" s="11"/>
      <c r="E225" s="11"/>
      <c r="F225" s="347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5.75" customHeight="1">
      <c r="A226" s="11"/>
      <c r="B226" s="11"/>
      <c r="C226" s="11"/>
      <c r="D226" s="11"/>
      <c r="E226" s="11"/>
      <c r="F226" s="347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5.75" customHeight="1">
      <c r="A227" s="11"/>
      <c r="B227" s="11"/>
      <c r="C227" s="11"/>
      <c r="D227" s="11"/>
      <c r="E227" s="11"/>
      <c r="F227" s="347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5.75" customHeight="1">
      <c r="A228" s="11"/>
      <c r="B228" s="11"/>
      <c r="C228" s="11"/>
      <c r="D228" s="11"/>
      <c r="E228" s="11"/>
      <c r="F228" s="347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5.75" customHeight="1">
      <c r="A229" s="11"/>
      <c r="B229" s="11"/>
      <c r="C229" s="11"/>
      <c r="D229" s="11"/>
      <c r="E229" s="11"/>
      <c r="F229" s="347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5.75" customHeight="1">
      <c r="A230" s="11"/>
      <c r="B230" s="11"/>
      <c r="C230" s="11"/>
      <c r="D230" s="11"/>
      <c r="E230" s="11"/>
      <c r="F230" s="347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5.75" customHeight="1">
      <c r="A231" s="11"/>
      <c r="B231" s="11"/>
      <c r="C231" s="11"/>
      <c r="D231" s="11"/>
      <c r="E231" s="11"/>
      <c r="F231" s="347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5.75" customHeight="1">
      <c r="A232" s="11"/>
      <c r="B232" s="11"/>
      <c r="C232" s="11"/>
      <c r="D232" s="11"/>
      <c r="E232" s="11"/>
      <c r="F232" s="347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5.75" customHeight="1">
      <c r="A233" s="11"/>
      <c r="B233" s="11"/>
      <c r="C233" s="11"/>
      <c r="D233" s="11"/>
      <c r="E233" s="11"/>
      <c r="F233" s="347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5.75" customHeight="1">
      <c r="A234" s="11"/>
      <c r="B234" s="11"/>
      <c r="C234" s="11"/>
      <c r="D234" s="11"/>
      <c r="E234" s="11"/>
      <c r="F234" s="347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5.75" customHeight="1">
      <c r="A235" s="11"/>
      <c r="B235" s="11"/>
      <c r="C235" s="11"/>
      <c r="D235" s="11"/>
      <c r="E235" s="11"/>
      <c r="F235" s="347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5.75" customHeight="1">
      <c r="A236" s="11"/>
      <c r="B236" s="11"/>
      <c r="C236" s="11"/>
      <c r="D236" s="11"/>
      <c r="E236" s="11"/>
      <c r="F236" s="347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5.75" customHeight="1">
      <c r="A237" s="11"/>
      <c r="B237" s="11"/>
      <c r="C237" s="11"/>
      <c r="D237" s="11"/>
      <c r="E237" s="11"/>
      <c r="F237" s="347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5.75" customHeight="1">
      <c r="A238" s="11"/>
      <c r="B238" s="11"/>
      <c r="C238" s="11"/>
      <c r="D238" s="11"/>
      <c r="E238" s="11"/>
      <c r="F238" s="347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5.75" customHeight="1">
      <c r="A239" s="11"/>
      <c r="B239" s="11"/>
      <c r="C239" s="11"/>
      <c r="D239" s="11"/>
      <c r="E239" s="11"/>
      <c r="F239" s="347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5.75" customHeight="1">
      <c r="A240" s="11"/>
      <c r="B240" s="11"/>
      <c r="C240" s="11"/>
      <c r="D240" s="11"/>
      <c r="E240" s="11"/>
      <c r="F240" s="347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5.75" customHeight="1">
      <c r="A241" s="11"/>
      <c r="B241" s="11"/>
      <c r="C241" s="11"/>
      <c r="D241" s="11"/>
      <c r="E241" s="11"/>
      <c r="F241" s="347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5.75" customHeight="1">
      <c r="A242" s="11"/>
      <c r="B242" s="11"/>
      <c r="C242" s="11"/>
      <c r="D242" s="11"/>
      <c r="E242" s="11"/>
      <c r="F242" s="347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5.75" customHeight="1">
      <c r="A243" s="11"/>
      <c r="B243" s="11"/>
      <c r="C243" s="11"/>
      <c r="D243" s="11"/>
      <c r="E243" s="11"/>
      <c r="F243" s="347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5.75" customHeight="1">
      <c r="A244" s="11"/>
      <c r="B244" s="11"/>
      <c r="C244" s="11"/>
      <c r="D244" s="11"/>
      <c r="E244" s="11"/>
      <c r="F244" s="347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5.75" customHeight="1">
      <c r="A245" s="11"/>
      <c r="B245" s="11"/>
      <c r="C245" s="11"/>
      <c r="D245" s="11"/>
      <c r="E245" s="11"/>
      <c r="F245" s="347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5.75" customHeight="1">
      <c r="A246" s="11"/>
      <c r="B246" s="11"/>
      <c r="C246" s="11"/>
      <c r="D246" s="11"/>
      <c r="E246" s="11"/>
      <c r="F246" s="347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5.75" customHeight="1">
      <c r="A247" s="11"/>
      <c r="B247" s="11"/>
      <c r="C247" s="11"/>
      <c r="D247" s="11"/>
      <c r="E247" s="11"/>
      <c r="F247" s="347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5.75" customHeight="1">
      <c r="A248" s="11"/>
      <c r="B248" s="11"/>
      <c r="C248" s="11"/>
      <c r="D248" s="11"/>
      <c r="E248" s="11"/>
      <c r="F248" s="347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5.75" customHeight="1">
      <c r="A249" s="11"/>
      <c r="B249" s="11"/>
      <c r="C249" s="11"/>
      <c r="D249" s="11"/>
      <c r="E249" s="11"/>
      <c r="F249" s="347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5.75" customHeight="1">
      <c r="A250" s="11"/>
      <c r="B250" s="11"/>
      <c r="C250" s="11"/>
      <c r="D250" s="11"/>
      <c r="E250" s="11"/>
      <c r="F250" s="347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5.75" customHeight="1">
      <c r="A251" s="11"/>
      <c r="B251" s="11"/>
      <c r="C251" s="11"/>
      <c r="D251" s="11"/>
      <c r="E251" s="11"/>
      <c r="F251" s="347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5.75" customHeight="1">
      <c r="A252" s="11"/>
      <c r="B252" s="11"/>
      <c r="C252" s="11"/>
      <c r="D252" s="11"/>
      <c r="E252" s="11"/>
      <c r="F252" s="347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5.75" customHeight="1">
      <c r="A253" s="11"/>
      <c r="B253" s="11"/>
      <c r="C253" s="11"/>
      <c r="D253" s="11"/>
      <c r="E253" s="11"/>
      <c r="F253" s="347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5.75" customHeight="1">
      <c r="A254" s="11"/>
      <c r="B254" s="11"/>
      <c r="C254" s="11"/>
      <c r="D254" s="11"/>
      <c r="E254" s="11"/>
      <c r="F254" s="347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5.75" customHeight="1">
      <c r="A255" s="11"/>
      <c r="B255" s="11"/>
      <c r="C255" s="11"/>
      <c r="D255" s="11"/>
      <c r="E255" s="11"/>
      <c r="F255" s="347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5.75" customHeight="1">
      <c r="A256" s="11"/>
      <c r="B256" s="11"/>
      <c r="C256" s="11"/>
      <c r="D256" s="11"/>
      <c r="E256" s="11"/>
      <c r="F256" s="347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5.75" customHeight="1">
      <c r="A257" s="11"/>
      <c r="B257" s="11"/>
      <c r="C257" s="11"/>
      <c r="D257" s="11"/>
      <c r="E257" s="11"/>
      <c r="F257" s="347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5.75" customHeight="1">
      <c r="A258" s="11"/>
      <c r="B258" s="11"/>
      <c r="C258" s="11"/>
      <c r="D258" s="11"/>
      <c r="E258" s="11"/>
      <c r="F258" s="347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5.75" customHeight="1">
      <c r="A259" s="11"/>
      <c r="B259" s="11"/>
      <c r="C259" s="11"/>
      <c r="D259" s="11"/>
      <c r="E259" s="11"/>
      <c r="F259" s="347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5.75" customHeight="1">
      <c r="A260" s="11"/>
      <c r="B260" s="11"/>
      <c r="C260" s="11"/>
      <c r="D260" s="11"/>
      <c r="E260" s="11"/>
      <c r="F260" s="347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5.75" customHeight="1">
      <c r="A261" s="11"/>
      <c r="B261" s="11"/>
      <c r="C261" s="11"/>
      <c r="D261" s="11"/>
      <c r="E261" s="11"/>
      <c r="F261" s="347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5.75" customHeight="1">
      <c r="A262" s="11"/>
      <c r="B262" s="11"/>
      <c r="C262" s="11"/>
      <c r="D262" s="11"/>
      <c r="E262" s="11"/>
      <c r="F262" s="347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5.75" customHeight="1">
      <c r="A263" s="11"/>
      <c r="B263" s="11"/>
      <c r="C263" s="11"/>
      <c r="D263" s="11"/>
      <c r="E263" s="11"/>
      <c r="F263" s="347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5.75" customHeight="1">
      <c r="A264" s="11"/>
      <c r="B264" s="11"/>
      <c r="C264" s="11"/>
      <c r="D264" s="11"/>
      <c r="E264" s="11"/>
      <c r="F264" s="347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5.75" customHeight="1">
      <c r="A265" s="11"/>
      <c r="B265" s="11"/>
      <c r="C265" s="11"/>
      <c r="D265" s="11"/>
      <c r="E265" s="11"/>
      <c r="F265" s="347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5.75" customHeight="1">
      <c r="A266" s="11"/>
      <c r="B266" s="11"/>
      <c r="C266" s="11"/>
      <c r="D266" s="11"/>
      <c r="E266" s="11"/>
      <c r="F266" s="347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5.75" customHeight="1">
      <c r="A267" s="11"/>
      <c r="B267" s="11"/>
      <c r="C267" s="11"/>
      <c r="D267" s="11"/>
      <c r="E267" s="11"/>
      <c r="F267" s="347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5.75" customHeight="1">
      <c r="A268" s="11"/>
      <c r="B268" s="11"/>
      <c r="C268" s="11"/>
      <c r="D268" s="11"/>
      <c r="E268" s="11"/>
      <c r="F268" s="347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5.75" customHeight="1">
      <c r="A269" s="11"/>
      <c r="B269" s="11"/>
      <c r="C269" s="11"/>
      <c r="D269" s="11"/>
      <c r="E269" s="11"/>
      <c r="F269" s="347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5.75" customHeight="1">
      <c r="A270" s="11"/>
      <c r="B270" s="11"/>
      <c r="C270" s="11"/>
      <c r="D270" s="11"/>
      <c r="E270" s="11"/>
      <c r="F270" s="347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5.75" customHeight="1">
      <c r="A271" s="11"/>
      <c r="B271" s="11"/>
      <c r="C271" s="11"/>
      <c r="D271" s="11"/>
      <c r="E271" s="11"/>
      <c r="F271" s="347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5.75" customHeight="1">
      <c r="A272" s="11"/>
      <c r="B272" s="11"/>
      <c r="C272" s="11"/>
      <c r="D272" s="11"/>
      <c r="E272" s="11"/>
      <c r="F272" s="347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5.75" customHeight="1">
      <c r="A273" s="11"/>
      <c r="B273" s="11"/>
      <c r="C273" s="11"/>
      <c r="D273" s="11"/>
      <c r="E273" s="11"/>
      <c r="F273" s="347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5.75" customHeight="1">
      <c r="A274" s="11"/>
      <c r="B274" s="11"/>
      <c r="C274" s="11"/>
      <c r="D274" s="11"/>
      <c r="E274" s="11"/>
      <c r="F274" s="347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5.75" customHeight="1">
      <c r="A275" s="11"/>
      <c r="B275" s="11"/>
      <c r="C275" s="11"/>
      <c r="D275" s="11"/>
      <c r="E275" s="11"/>
      <c r="F275" s="347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5.75" customHeight="1">
      <c r="A276" s="11"/>
      <c r="B276" s="11"/>
      <c r="C276" s="11"/>
      <c r="D276" s="11"/>
      <c r="E276" s="11"/>
      <c r="F276" s="347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5.75" customHeight="1">
      <c r="A277" s="11"/>
      <c r="B277" s="11"/>
      <c r="C277" s="11"/>
      <c r="D277" s="11"/>
      <c r="E277" s="11"/>
      <c r="F277" s="347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5.75" customHeight="1">
      <c r="A278" s="11"/>
      <c r="B278" s="11"/>
      <c r="C278" s="11"/>
      <c r="D278" s="11"/>
      <c r="E278" s="11"/>
      <c r="F278" s="347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5.75" customHeight="1">
      <c r="A279" s="11"/>
      <c r="B279" s="11"/>
      <c r="C279" s="11"/>
      <c r="D279" s="11"/>
      <c r="E279" s="11"/>
      <c r="F279" s="347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5.75" customHeight="1">
      <c r="A280" s="11"/>
      <c r="B280" s="11"/>
      <c r="C280" s="11"/>
      <c r="D280" s="11"/>
      <c r="E280" s="11"/>
      <c r="F280" s="347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5.75" customHeight="1">
      <c r="A281" s="11"/>
      <c r="B281" s="11"/>
      <c r="C281" s="11"/>
      <c r="D281" s="11"/>
      <c r="E281" s="11"/>
      <c r="F281" s="347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5.75" customHeight="1">
      <c r="A282" s="11"/>
      <c r="B282" s="11"/>
      <c r="C282" s="11"/>
      <c r="D282" s="11"/>
      <c r="E282" s="11"/>
      <c r="F282" s="347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5.75" customHeight="1">
      <c r="A283" s="11"/>
      <c r="B283" s="11"/>
      <c r="C283" s="11"/>
      <c r="D283" s="11"/>
      <c r="E283" s="11"/>
      <c r="F283" s="347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5.75" customHeight="1">
      <c r="A284" s="11"/>
      <c r="B284" s="11"/>
      <c r="C284" s="11"/>
      <c r="D284" s="11"/>
      <c r="E284" s="11"/>
      <c r="F284" s="347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5.75" customHeight="1">
      <c r="A285" s="11"/>
      <c r="B285" s="11"/>
      <c r="C285" s="11"/>
      <c r="D285" s="11"/>
      <c r="E285" s="11"/>
      <c r="F285" s="347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5.75" customHeight="1">
      <c r="A286" s="11"/>
      <c r="B286" s="11"/>
      <c r="C286" s="11"/>
      <c r="D286" s="11"/>
      <c r="E286" s="11"/>
      <c r="F286" s="347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5.75" customHeight="1">
      <c r="A287" s="11"/>
      <c r="B287" s="11"/>
      <c r="C287" s="11"/>
      <c r="D287" s="11"/>
      <c r="E287" s="11"/>
      <c r="F287" s="347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5.75" customHeight="1">
      <c r="A288" s="11"/>
      <c r="B288" s="11"/>
      <c r="C288" s="11"/>
      <c r="D288" s="11"/>
      <c r="E288" s="11"/>
      <c r="F288" s="347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5.75" customHeight="1">
      <c r="A289" s="11"/>
      <c r="B289" s="11"/>
      <c r="C289" s="11"/>
      <c r="D289" s="11"/>
      <c r="E289" s="11"/>
      <c r="F289" s="347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5.75" customHeight="1">
      <c r="A290" s="11"/>
      <c r="B290" s="11"/>
      <c r="C290" s="11"/>
      <c r="D290" s="11"/>
      <c r="E290" s="11"/>
      <c r="F290" s="347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5.75" customHeight="1">
      <c r="A291" s="11"/>
      <c r="B291" s="11"/>
      <c r="C291" s="11"/>
      <c r="D291" s="11"/>
      <c r="E291" s="11"/>
      <c r="F291" s="347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5.75" customHeight="1">
      <c r="A292" s="11"/>
      <c r="B292" s="11"/>
      <c r="C292" s="11"/>
      <c r="D292" s="11"/>
      <c r="E292" s="11"/>
      <c r="F292" s="347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5.75" customHeight="1">
      <c r="A293" s="11"/>
      <c r="B293" s="11"/>
      <c r="C293" s="11"/>
      <c r="D293" s="11"/>
      <c r="E293" s="11"/>
      <c r="F293" s="347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5.75" customHeight="1">
      <c r="A294" s="11"/>
      <c r="B294" s="11"/>
      <c r="C294" s="11"/>
      <c r="D294" s="11"/>
      <c r="E294" s="11"/>
      <c r="F294" s="347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5.75" customHeight="1">
      <c r="A295" s="11"/>
      <c r="B295" s="11"/>
      <c r="C295" s="11"/>
      <c r="D295" s="11"/>
      <c r="E295" s="11"/>
      <c r="F295" s="347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5.75" customHeight="1">
      <c r="A296" s="11"/>
      <c r="B296" s="11"/>
      <c r="C296" s="11"/>
      <c r="D296" s="11"/>
      <c r="E296" s="11"/>
      <c r="F296" s="347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5.75" customHeight="1">
      <c r="A297" s="11"/>
      <c r="B297" s="11"/>
      <c r="C297" s="11"/>
      <c r="D297" s="11"/>
      <c r="E297" s="11"/>
      <c r="F297" s="347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5.75" customHeight="1">
      <c r="A298" s="11"/>
      <c r="B298" s="11"/>
      <c r="C298" s="11"/>
      <c r="D298" s="11"/>
      <c r="E298" s="11"/>
      <c r="F298" s="347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5.75" customHeight="1">
      <c r="A299" s="11"/>
      <c r="B299" s="11"/>
      <c r="C299" s="11"/>
      <c r="D299" s="11"/>
      <c r="E299" s="11"/>
      <c r="F299" s="347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5.75" customHeight="1">
      <c r="A300" s="11"/>
      <c r="B300" s="11"/>
      <c r="C300" s="11"/>
      <c r="D300" s="11"/>
      <c r="E300" s="11"/>
      <c r="F300" s="347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5.75" customHeight="1">
      <c r="A301" s="11"/>
      <c r="B301" s="11"/>
      <c r="C301" s="11"/>
      <c r="D301" s="11"/>
      <c r="E301" s="11"/>
      <c r="F301" s="347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5.75" customHeight="1">
      <c r="A302" s="11"/>
      <c r="B302" s="11"/>
      <c r="C302" s="11"/>
      <c r="D302" s="11"/>
      <c r="E302" s="11"/>
      <c r="F302" s="347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5.75" customHeight="1">
      <c r="A303" s="11"/>
      <c r="B303" s="11"/>
      <c r="C303" s="11"/>
      <c r="D303" s="11"/>
      <c r="E303" s="11"/>
      <c r="F303" s="347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5.75" customHeight="1">
      <c r="A304" s="11"/>
      <c r="B304" s="11"/>
      <c r="C304" s="11"/>
      <c r="D304" s="11"/>
      <c r="E304" s="11"/>
      <c r="F304" s="347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5.75" customHeight="1">
      <c r="A305" s="11"/>
      <c r="B305" s="11"/>
      <c r="C305" s="11"/>
      <c r="D305" s="11"/>
      <c r="E305" s="11"/>
      <c r="F305" s="347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5.75" customHeight="1">
      <c r="A306" s="11"/>
      <c r="B306" s="11"/>
      <c r="C306" s="11"/>
      <c r="D306" s="11"/>
      <c r="E306" s="11"/>
      <c r="F306" s="347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5.75" customHeight="1">
      <c r="A307" s="11"/>
      <c r="B307" s="11"/>
      <c r="C307" s="11"/>
      <c r="D307" s="11"/>
      <c r="E307" s="11"/>
      <c r="F307" s="347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5.75" customHeight="1">
      <c r="A308" s="11"/>
      <c r="B308" s="11"/>
      <c r="C308" s="11"/>
      <c r="D308" s="11"/>
      <c r="E308" s="11"/>
      <c r="F308" s="347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5.75" customHeight="1">
      <c r="A309" s="11"/>
      <c r="B309" s="11"/>
      <c r="C309" s="11"/>
      <c r="D309" s="11"/>
      <c r="E309" s="11"/>
      <c r="F309" s="347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5.75" customHeight="1">
      <c r="A310" s="11"/>
      <c r="B310" s="11"/>
      <c r="C310" s="11"/>
      <c r="D310" s="11"/>
      <c r="E310" s="11"/>
      <c r="F310" s="347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5.75" customHeight="1">
      <c r="A311" s="11"/>
      <c r="B311" s="11"/>
      <c r="C311" s="11"/>
      <c r="D311" s="11"/>
      <c r="E311" s="11"/>
      <c r="F311" s="347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5.75" customHeight="1">
      <c r="A312" s="11"/>
      <c r="B312" s="11"/>
      <c r="C312" s="11"/>
      <c r="D312" s="11"/>
      <c r="E312" s="11"/>
      <c r="F312" s="347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5.75" customHeight="1">
      <c r="A313" s="11"/>
      <c r="B313" s="11"/>
      <c r="C313" s="11"/>
      <c r="D313" s="11"/>
      <c r="E313" s="11"/>
      <c r="F313" s="347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5.75" customHeight="1">
      <c r="A314" s="11"/>
      <c r="B314" s="11"/>
      <c r="C314" s="11"/>
      <c r="D314" s="11"/>
      <c r="E314" s="11"/>
      <c r="F314" s="347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5.75" customHeight="1">
      <c r="A315" s="11"/>
      <c r="B315" s="11"/>
      <c r="C315" s="11"/>
      <c r="D315" s="11"/>
      <c r="E315" s="11"/>
      <c r="F315" s="347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5.75" customHeight="1">
      <c r="A316" s="11"/>
      <c r="B316" s="11"/>
      <c r="C316" s="11"/>
      <c r="D316" s="11"/>
      <c r="E316" s="11"/>
      <c r="F316" s="347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5.75" customHeight="1">
      <c r="A317" s="11"/>
      <c r="B317" s="11"/>
      <c r="C317" s="11"/>
      <c r="D317" s="11"/>
      <c r="E317" s="11"/>
      <c r="F317" s="347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5.75" customHeight="1">
      <c r="A318" s="11"/>
      <c r="B318" s="11"/>
      <c r="C318" s="11"/>
      <c r="D318" s="11"/>
      <c r="E318" s="11"/>
      <c r="F318" s="347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5.75" customHeight="1">
      <c r="A319" s="11"/>
      <c r="B319" s="11"/>
      <c r="C319" s="11"/>
      <c r="D319" s="11"/>
      <c r="E319" s="11"/>
      <c r="F319" s="347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5.75" customHeight="1">
      <c r="A320" s="11"/>
      <c r="B320" s="11"/>
      <c r="C320" s="11"/>
      <c r="D320" s="11"/>
      <c r="E320" s="11"/>
      <c r="F320" s="347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5.75" customHeight="1">
      <c r="A321" s="11"/>
      <c r="B321" s="11"/>
      <c r="C321" s="11"/>
      <c r="D321" s="11"/>
      <c r="E321" s="11"/>
      <c r="F321" s="347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5.75" customHeight="1">
      <c r="A322" s="11"/>
      <c r="B322" s="11"/>
      <c r="C322" s="11"/>
      <c r="D322" s="11"/>
      <c r="E322" s="11"/>
      <c r="F322" s="347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5.75" customHeight="1">
      <c r="A323" s="11"/>
      <c r="B323" s="11"/>
      <c r="C323" s="11"/>
      <c r="D323" s="11"/>
      <c r="E323" s="11"/>
      <c r="F323" s="347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5.75" customHeight="1">
      <c r="A324" s="11"/>
      <c r="B324" s="11"/>
      <c r="C324" s="11"/>
      <c r="D324" s="11"/>
      <c r="E324" s="11"/>
      <c r="F324" s="347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5.75" customHeight="1">
      <c r="A325" s="11"/>
      <c r="B325" s="11"/>
      <c r="C325" s="11"/>
      <c r="D325" s="11"/>
      <c r="E325" s="11"/>
      <c r="F325" s="347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5.75" customHeight="1">
      <c r="A326" s="11"/>
      <c r="B326" s="11"/>
      <c r="C326" s="11"/>
      <c r="D326" s="11"/>
      <c r="E326" s="11"/>
      <c r="F326" s="347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5.75" customHeight="1">
      <c r="A327" s="11"/>
      <c r="B327" s="11"/>
      <c r="C327" s="11"/>
      <c r="D327" s="11"/>
      <c r="E327" s="11"/>
      <c r="F327" s="347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5.75" customHeight="1">
      <c r="A328" s="11"/>
      <c r="B328" s="11"/>
      <c r="C328" s="11"/>
      <c r="D328" s="11"/>
      <c r="E328" s="11"/>
      <c r="F328" s="347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5.75" customHeight="1">
      <c r="A329" s="11"/>
      <c r="B329" s="11"/>
      <c r="C329" s="11"/>
      <c r="D329" s="11"/>
      <c r="E329" s="11"/>
      <c r="F329" s="347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5.75" customHeight="1">
      <c r="A330" s="11"/>
      <c r="B330" s="11"/>
      <c r="C330" s="11"/>
      <c r="D330" s="11"/>
      <c r="E330" s="11"/>
      <c r="F330" s="347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5.75" customHeight="1">
      <c r="A331" s="11"/>
      <c r="B331" s="11"/>
      <c r="C331" s="11"/>
      <c r="D331" s="11"/>
      <c r="E331" s="11"/>
      <c r="F331" s="347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5.75" customHeight="1">
      <c r="A332" s="11"/>
      <c r="B332" s="11"/>
      <c r="C332" s="11"/>
      <c r="D332" s="11"/>
      <c r="E332" s="11"/>
      <c r="F332" s="347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5.75" customHeight="1">
      <c r="A333" s="11"/>
      <c r="B333" s="11"/>
      <c r="C333" s="11"/>
      <c r="D333" s="11"/>
      <c r="E333" s="11"/>
      <c r="F333" s="347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5.75" customHeight="1">
      <c r="A334" s="11"/>
      <c r="B334" s="11"/>
      <c r="C334" s="11"/>
      <c r="D334" s="11"/>
      <c r="E334" s="11"/>
      <c r="F334" s="347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5.75" customHeight="1">
      <c r="A335" s="11"/>
      <c r="B335" s="11"/>
      <c r="C335" s="11"/>
      <c r="D335" s="11"/>
      <c r="E335" s="11"/>
      <c r="F335" s="347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5.75" customHeight="1">
      <c r="A336" s="11"/>
      <c r="B336" s="11"/>
      <c r="C336" s="11"/>
      <c r="D336" s="11"/>
      <c r="E336" s="11"/>
      <c r="F336" s="347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5.75" customHeight="1">
      <c r="A337" s="11"/>
      <c r="B337" s="11"/>
      <c r="C337" s="11"/>
      <c r="D337" s="11"/>
      <c r="E337" s="11"/>
      <c r="F337" s="347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5.75" customHeight="1">
      <c r="A338" s="11"/>
      <c r="B338" s="11"/>
      <c r="C338" s="11"/>
      <c r="D338" s="11"/>
      <c r="E338" s="11"/>
      <c r="F338" s="347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5.75" customHeight="1">
      <c r="A339" s="11"/>
      <c r="B339" s="11"/>
      <c r="C339" s="11"/>
      <c r="D339" s="11"/>
      <c r="E339" s="11"/>
      <c r="F339" s="347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5.75" customHeight="1">
      <c r="A340" s="11"/>
      <c r="B340" s="11"/>
      <c r="C340" s="11"/>
      <c r="D340" s="11"/>
      <c r="E340" s="11"/>
      <c r="F340" s="347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5.75" customHeight="1">
      <c r="A341" s="11"/>
      <c r="B341" s="11"/>
      <c r="C341" s="11"/>
      <c r="D341" s="11"/>
      <c r="E341" s="11"/>
      <c r="F341" s="347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5.75" customHeight="1">
      <c r="A342" s="11"/>
      <c r="B342" s="11"/>
      <c r="C342" s="11"/>
      <c r="D342" s="11"/>
      <c r="E342" s="11"/>
      <c r="F342" s="347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5.75" customHeight="1">
      <c r="A343" s="11"/>
      <c r="B343" s="11"/>
      <c r="C343" s="11"/>
      <c r="D343" s="11"/>
      <c r="E343" s="11"/>
      <c r="F343" s="347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5.75" customHeight="1">
      <c r="A344" s="11"/>
      <c r="B344" s="11"/>
      <c r="C344" s="11"/>
      <c r="D344" s="11"/>
      <c r="E344" s="11"/>
      <c r="F344" s="347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5.75" customHeight="1">
      <c r="A345" s="11"/>
      <c r="B345" s="11"/>
      <c r="C345" s="11"/>
      <c r="D345" s="11"/>
      <c r="E345" s="11"/>
      <c r="F345" s="347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5.75" customHeight="1">
      <c r="A346" s="11"/>
      <c r="B346" s="11"/>
      <c r="C346" s="11"/>
      <c r="D346" s="11"/>
      <c r="E346" s="11"/>
      <c r="F346" s="347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5.75" customHeight="1">
      <c r="A347" s="11"/>
      <c r="B347" s="11"/>
      <c r="C347" s="11"/>
      <c r="D347" s="11"/>
      <c r="E347" s="11"/>
      <c r="F347" s="347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5.75" customHeight="1">
      <c r="A348" s="11"/>
      <c r="B348" s="11"/>
      <c r="C348" s="11"/>
      <c r="D348" s="11"/>
      <c r="E348" s="11"/>
      <c r="F348" s="347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5.75" customHeight="1">
      <c r="A349" s="11"/>
      <c r="B349" s="11"/>
      <c r="C349" s="11"/>
      <c r="D349" s="11"/>
      <c r="E349" s="11"/>
      <c r="F349" s="347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5.75" customHeight="1">
      <c r="A350" s="11"/>
      <c r="B350" s="11"/>
      <c r="C350" s="11"/>
      <c r="D350" s="11"/>
      <c r="E350" s="11"/>
      <c r="F350" s="347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5.75" customHeight="1">
      <c r="A351" s="11"/>
      <c r="B351" s="11"/>
      <c r="C351" s="11"/>
      <c r="D351" s="11"/>
      <c r="E351" s="11"/>
      <c r="F351" s="347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5.75" customHeight="1">
      <c r="A352" s="11"/>
      <c r="B352" s="11"/>
      <c r="C352" s="11"/>
      <c r="D352" s="11"/>
      <c r="E352" s="11"/>
      <c r="F352" s="347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5.75" customHeight="1">
      <c r="A353" s="11"/>
      <c r="B353" s="11"/>
      <c r="C353" s="11"/>
      <c r="D353" s="11"/>
      <c r="E353" s="11"/>
      <c r="F353" s="347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5.75" customHeight="1">
      <c r="A354" s="11"/>
      <c r="B354" s="11"/>
      <c r="C354" s="11"/>
      <c r="D354" s="11"/>
      <c r="E354" s="11"/>
      <c r="F354" s="347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5.75" customHeight="1">
      <c r="A355" s="11"/>
      <c r="B355" s="11"/>
      <c r="C355" s="11"/>
      <c r="D355" s="11"/>
      <c r="E355" s="11"/>
      <c r="F355" s="347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5.75" customHeight="1">
      <c r="A356" s="11"/>
      <c r="B356" s="11"/>
      <c r="C356" s="11"/>
      <c r="D356" s="11"/>
      <c r="E356" s="11"/>
      <c r="F356" s="347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5.75" customHeight="1">
      <c r="A357" s="11"/>
      <c r="B357" s="11"/>
      <c r="C357" s="11"/>
      <c r="D357" s="11"/>
      <c r="E357" s="11"/>
      <c r="F357" s="347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5.75" customHeight="1">
      <c r="A358" s="11"/>
      <c r="B358" s="11"/>
      <c r="C358" s="11"/>
      <c r="D358" s="11"/>
      <c r="E358" s="11"/>
      <c r="F358" s="347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5.75" customHeight="1">
      <c r="A359" s="11"/>
      <c r="B359" s="11"/>
      <c r="C359" s="11"/>
      <c r="D359" s="11"/>
      <c r="E359" s="11"/>
      <c r="F359" s="347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5.75" customHeight="1">
      <c r="A360" s="11"/>
      <c r="B360" s="11"/>
      <c r="C360" s="11"/>
      <c r="D360" s="11"/>
      <c r="E360" s="11"/>
      <c r="F360" s="347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5.75" customHeight="1">
      <c r="A361" s="11"/>
      <c r="B361" s="11"/>
      <c r="C361" s="11"/>
      <c r="D361" s="11"/>
      <c r="E361" s="11"/>
      <c r="F361" s="347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5.75" customHeight="1">
      <c r="A362" s="11"/>
      <c r="B362" s="11"/>
      <c r="C362" s="11"/>
      <c r="D362" s="11"/>
      <c r="E362" s="11"/>
      <c r="F362" s="347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5.75" customHeight="1">
      <c r="A363" s="11"/>
      <c r="B363" s="11"/>
      <c r="C363" s="11"/>
      <c r="D363" s="11"/>
      <c r="E363" s="11"/>
      <c r="F363" s="347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5.75" customHeight="1">
      <c r="A364" s="11"/>
      <c r="B364" s="11"/>
      <c r="C364" s="11"/>
      <c r="D364" s="11"/>
      <c r="E364" s="11"/>
      <c r="F364" s="347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5.75" customHeight="1">
      <c r="A365" s="11"/>
      <c r="B365" s="11"/>
      <c r="C365" s="11"/>
      <c r="D365" s="11"/>
      <c r="E365" s="11"/>
      <c r="F365" s="347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5.75" customHeight="1">
      <c r="A366" s="11"/>
      <c r="B366" s="11"/>
      <c r="C366" s="11"/>
      <c r="D366" s="11"/>
      <c r="E366" s="11"/>
      <c r="F366" s="347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5.75" customHeight="1">
      <c r="A367" s="11"/>
      <c r="B367" s="11"/>
      <c r="C367" s="11"/>
      <c r="D367" s="11"/>
      <c r="E367" s="11"/>
      <c r="F367" s="347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5.75" customHeight="1">
      <c r="A368" s="11"/>
      <c r="B368" s="11"/>
      <c r="C368" s="11"/>
      <c r="D368" s="11"/>
      <c r="E368" s="11"/>
      <c r="F368" s="347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5.75" customHeight="1">
      <c r="A369" s="11"/>
      <c r="B369" s="11"/>
      <c r="C369" s="11"/>
      <c r="D369" s="11"/>
      <c r="E369" s="11"/>
      <c r="F369" s="347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5.75" customHeight="1">
      <c r="A370" s="11"/>
      <c r="B370" s="11"/>
      <c r="C370" s="11"/>
      <c r="D370" s="11"/>
      <c r="E370" s="11"/>
      <c r="F370" s="347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5.75" customHeight="1">
      <c r="A371" s="11"/>
      <c r="B371" s="11"/>
      <c r="C371" s="11"/>
      <c r="D371" s="11"/>
      <c r="E371" s="11"/>
      <c r="F371" s="347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5.75" customHeight="1">
      <c r="A372" s="11"/>
      <c r="B372" s="11"/>
      <c r="C372" s="11"/>
      <c r="D372" s="11"/>
      <c r="E372" s="11"/>
      <c r="F372" s="347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5.75" customHeight="1">
      <c r="A373" s="11"/>
      <c r="B373" s="11"/>
      <c r="C373" s="11"/>
      <c r="D373" s="11"/>
      <c r="E373" s="11"/>
      <c r="F373" s="347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5.75" customHeight="1">
      <c r="A374" s="11"/>
      <c r="B374" s="11"/>
      <c r="C374" s="11"/>
      <c r="D374" s="11"/>
      <c r="E374" s="11"/>
      <c r="F374" s="347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5.75" customHeight="1">
      <c r="A375" s="11"/>
      <c r="B375" s="11"/>
      <c r="C375" s="11"/>
      <c r="D375" s="11"/>
      <c r="E375" s="11"/>
      <c r="F375" s="347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5.75" customHeight="1">
      <c r="A376" s="11"/>
      <c r="B376" s="11"/>
      <c r="C376" s="11"/>
      <c r="D376" s="11"/>
      <c r="E376" s="11"/>
      <c r="F376" s="347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5.75" customHeight="1">
      <c r="A377" s="11"/>
      <c r="B377" s="11"/>
      <c r="C377" s="11"/>
      <c r="D377" s="11"/>
      <c r="E377" s="11"/>
      <c r="F377" s="347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5.75" customHeight="1">
      <c r="A378" s="11"/>
      <c r="B378" s="11"/>
      <c r="C378" s="11"/>
      <c r="D378" s="11"/>
      <c r="E378" s="11"/>
      <c r="F378" s="347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5.75" customHeight="1">
      <c r="A379" s="11"/>
      <c r="B379" s="11"/>
      <c r="C379" s="11"/>
      <c r="D379" s="11"/>
      <c r="E379" s="11"/>
      <c r="F379" s="347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5.75" customHeight="1">
      <c r="A380" s="11"/>
      <c r="B380" s="11"/>
      <c r="C380" s="11"/>
      <c r="D380" s="11"/>
      <c r="E380" s="11"/>
      <c r="F380" s="347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5.75" customHeight="1">
      <c r="A381" s="11"/>
      <c r="B381" s="11"/>
      <c r="C381" s="11"/>
      <c r="D381" s="11"/>
      <c r="E381" s="11"/>
      <c r="F381" s="347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5.75" customHeight="1">
      <c r="A382" s="11"/>
      <c r="B382" s="11"/>
      <c r="C382" s="11"/>
      <c r="D382" s="11"/>
      <c r="E382" s="11"/>
      <c r="F382" s="347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5.75" customHeight="1">
      <c r="A383" s="11"/>
      <c r="B383" s="11"/>
      <c r="C383" s="11"/>
      <c r="D383" s="11"/>
      <c r="E383" s="11"/>
      <c r="F383" s="347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5.75" customHeight="1">
      <c r="A384" s="11"/>
      <c r="B384" s="11"/>
      <c r="C384" s="11"/>
      <c r="D384" s="11"/>
      <c r="E384" s="11"/>
      <c r="F384" s="347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5.75" customHeight="1">
      <c r="A385" s="11"/>
      <c r="B385" s="11"/>
      <c r="C385" s="11"/>
      <c r="D385" s="11"/>
      <c r="E385" s="11"/>
      <c r="F385" s="347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5.75" customHeight="1">
      <c r="A386" s="11"/>
      <c r="B386" s="11"/>
      <c r="C386" s="11"/>
      <c r="D386" s="11"/>
      <c r="E386" s="11"/>
      <c r="F386" s="347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5.75" customHeight="1">
      <c r="A387" s="11"/>
      <c r="B387" s="11"/>
      <c r="C387" s="11"/>
      <c r="D387" s="11"/>
      <c r="E387" s="11"/>
      <c r="F387" s="347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5.75" customHeight="1">
      <c r="A388" s="11"/>
      <c r="B388" s="11"/>
      <c r="C388" s="11"/>
      <c r="D388" s="11"/>
      <c r="E388" s="11"/>
      <c r="F388" s="347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5.75" customHeight="1">
      <c r="A389" s="11"/>
      <c r="B389" s="11"/>
      <c r="C389" s="11"/>
      <c r="D389" s="11"/>
      <c r="E389" s="11"/>
      <c r="F389" s="347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5.75" customHeight="1">
      <c r="A390" s="11"/>
      <c r="B390" s="11"/>
      <c r="C390" s="11"/>
      <c r="D390" s="11"/>
      <c r="E390" s="11"/>
      <c r="F390" s="347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5.75" customHeight="1">
      <c r="A391" s="11"/>
      <c r="B391" s="11"/>
      <c r="C391" s="11"/>
      <c r="D391" s="11"/>
      <c r="E391" s="11"/>
      <c r="F391" s="347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5.75" customHeight="1">
      <c r="A392" s="11"/>
      <c r="B392" s="11"/>
      <c r="C392" s="11"/>
      <c r="D392" s="11"/>
      <c r="E392" s="11"/>
      <c r="F392" s="347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5.75" customHeight="1">
      <c r="A393" s="11"/>
      <c r="B393" s="11"/>
      <c r="C393" s="11"/>
      <c r="D393" s="11"/>
      <c r="E393" s="11"/>
      <c r="F393" s="347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5.75" customHeight="1">
      <c r="A394" s="11"/>
      <c r="B394" s="11"/>
      <c r="C394" s="11"/>
      <c r="D394" s="11"/>
      <c r="E394" s="11"/>
      <c r="F394" s="347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5.75" customHeight="1">
      <c r="A395" s="11"/>
      <c r="B395" s="11"/>
      <c r="C395" s="11"/>
      <c r="D395" s="11"/>
      <c r="E395" s="11"/>
      <c r="F395" s="347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5.75" customHeight="1">
      <c r="A396" s="11"/>
      <c r="B396" s="11"/>
      <c r="C396" s="11"/>
      <c r="D396" s="11"/>
      <c r="E396" s="11"/>
      <c r="F396" s="347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5.75" customHeight="1">
      <c r="A397" s="11"/>
      <c r="B397" s="11"/>
      <c r="C397" s="11"/>
      <c r="D397" s="11"/>
      <c r="E397" s="11"/>
      <c r="F397" s="347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5.75" customHeight="1">
      <c r="A398" s="11"/>
      <c r="B398" s="11"/>
      <c r="C398" s="11"/>
      <c r="D398" s="11"/>
      <c r="E398" s="11"/>
      <c r="F398" s="347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5.75" customHeight="1">
      <c r="A399" s="11"/>
      <c r="B399" s="11"/>
      <c r="C399" s="11"/>
      <c r="D399" s="11"/>
      <c r="E399" s="11"/>
      <c r="F399" s="347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5.75" customHeight="1">
      <c r="A400" s="11"/>
      <c r="B400" s="11"/>
      <c r="C400" s="11"/>
      <c r="D400" s="11"/>
      <c r="E400" s="11"/>
      <c r="F400" s="347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5.75" customHeight="1">
      <c r="A401" s="11"/>
      <c r="B401" s="11"/>
      <c r="C401" s="11"/>
      <c r="D401" s="11"/>
      <c r="E401" s="11"/>
      <c r="F401" s="347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5.75" customHeight="1">
      <c r="A402" s="11"/>
      <c r="B402" s="11"/>
      <c r="C402" s="11"/>
      <c r="D402" s="11"/>
      <c r="E402" s="11"/>
      <c r="F402" s="347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5.75" customHeight="1">
      <c r="A403" s="11"/>
      <c r="B403" s="11"/>
      <c r="C403" s="11"/>
      <c r="D403" s="11"/>
      <c r="E403" s="11"/>
      <c r="F403" s="347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5.75" customHeight="1">
      <c r="A404" s="11"/>
      <c r="B404" s="11"/>
      <c r="C404" s="11"/>
      <c r="D404" s="11"/>
      <c r="E404" s="11"/>
      <c r="F404" s="347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5.75" customHeight="1">
      <c r="A405" s="11"/>
      <c r="B405" s="11"/>
      <c r="C405" s="11"/>
      <c r="D405" s="11"/>
      <c r="E405" s="11"/>
      <c r="F405" s="347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5.75" customHeight="1">
      <c r="A406" s="11"/>
      <c r="B406" s="11"/>
      <c r="C406" s="11"/>
      <c r="D406" s="11"/>
      <c r="E406" s="11"/>
      <c r="F406" s="347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5.75" customHeight="1">
      <c r="A407" s="11"/>
      <c r="B407" s="11"/>
      <c r="C407" s="11"/>
      <c r="D407" s="11"/>
      <c r="E407" s="11"/>
      <c r="F407" s="347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5.75" customHeight="1">
      <c r="A408" s="11"/>
      <c r="B408" s="11"/>
      <c r="C408" s="11"/>
      <c r="D408" s="11"/>
      <c r="E408" s="11"/>
      <c r="F408" s="347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5.75" customHeight="1">
      <c r="A409" s="11"/>
      <c r="B409" s="11"/>
      <c r="C409" s="11"/>
      <c r="D409" s="11"/>
      <c r="E409" s="11"/>
      <c r="F409" s="347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5.75" customHeight="1">
      <c r="A410" s="11"/>
      <c r="B410" s="11"/>
      <c r="C410" s="11"/>
      <c r="D410" s="11"/>
      <c r="E410" s="11"/>
      <c r="F410" s="347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5.75" customHeight="1">
      <c r="A411" s="11"/>
      <c r="B411" s="11"/>
      <c r="C411" s="11"/>
      <c r="D411" s="11"/>
      <c r="E411" s="11"/>
      <c r="F411" s="347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5.75" customHeight="1">
      <c r="A412" s="11"/>
      <c r="B412" s="11"/>
      <c r="C412" s="11"/>
      <c r="D412" s="11"/>
      <c r="E412" s="11"/>
      <c r="F412" s="347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5.75" customHeight="1">
      <c r="A413" s="11"/>
      <c r="B413" s="11"/>
      <c r="C413" s="11"/>
      <c r="D413" s="11"/>
      <c r="E413" s="11"/>
      <c r="F413" s="347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5.75" customHeight="1">
      <c r="A414" s="11"/>
      <c r="B414" s="11"/>
      <c r="C414" s="11"/>
      <c r="D414" s="11"/>
      <c r="E414" s="11"/>
      <c r="F414" s="347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5.75" customHeight="1">
      <c r="A415" s="11"/>
      <c r="B415" s="11"/>
      <c r="C415" s="11"/>
      <c r="D415" s="11"/>
      <c r="E415" s="11"/>
      <c r="F415" s="347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5.75" customHeight="1">
      <c r="A416" s="11"/>
      <c r="B416" s="11"/>
      <c r="C416" s="11"/>
      <c r="D416" s="11"/>
      <c r="E416" s="11"/>
      <c r="F416" s="347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5.75" customHeight="1">
      <c r="A417" s="11"/>
      <c r="B417" s="11"/>
      <c r="C417" s="11"/>
      <c r="D417" s="11"/>
      <c r="E417" s="11"/>
      <c r="F417" s="347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5.75" customHeight="1">
      <c r="A418" s="11"/>
      <c r="B418" s="11"/>
      <c r="C418" s="11"/>
      <c r="D418" s="11"/>
      <c r="E418" s="11"/>
      <c r="F418" s="347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5.75" customHeight="1">
      <c r="A419" s="11"/>
      <c r="B419" s="11"/>
      <c r="C419" s="11"/>
      <c r="D419" s="11"/>
      <c r="E419" s="11"/>
      <c r="F419" s="347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5.75" customHeight="1">
      <c r="A420" s="11"/>
      <c r="B420" s="11"/>
      <c r="C420" s="11"/>
      <c r="D420" s="11"/>
      <c r="E420" s="11"/>
      <c r="F420" s="347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5.75" customHeight="1">
      <c r="A421" s="11"/>
      <c r="B421" s="11"/>
      <c r="C421" s="11"/>
      <c r="D421" s="11"/>
      <c r="E421" s="11"/>
      <c r="F421" s="347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5.75" customHeight="1">
      <c r="A422" s="11"/>
      <c r="B422" s="11"/>
      <c r="C422" s="11"/>
      <c r="D422" s="11"/>
      <c r="E422" s="11"/>
      <c r="F422" s="347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5.75" customHeight="1">
      <c r="A423" s="11"/>
      <c r="B423" s="11"/>
      <c r="C423" s="11"/>
      <c r="D423" s="11"/>
      <c r="E423" s="11"/>
      <c r="F423" s="347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5.75" customHeight="1">
      <c r="A424" s="11"/>
      <c r="B424" s="11"/>
      <c r="C424" s="11"/>
      <c r="D424" s="11"/>
      <c r="E424" s="11"/>
      <c r="F424" s="347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5.75" customHeight="1">
      <c r="A425" s="11"/>
      <c r="B425" s="11"/>
      <c r="C425" s="11"/>
      <c r="D425" s="11"/>
      <c r="E425" s="11"/>
      <c r="F425" s="347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5.75" customHeight="1">
      <c r="A426" s="11"/>
      <c r="B426" s="11"/>
      <c r="C426" s="11"/>
      <c r="D426" s="11"/>
      <c r="E426" s="11"/>
      <c r="F426" s="347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5.75" customHeight="1">
      <c r="A427" s="11"/>
      <c r="B427" s="11"/>
      <c r="C427" s="11"/>
      <c r="D427" s="11"/>
      <c r="E427" s="11"/>
      <c r="F427" s="347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5.75" customHeight="1">
      <c r="A428" s="11"/>
      <c r="B428" s="11"/>
      <c r="C428" s="11"/>
      <c r="D428" s="11"/>
      <c r="E428" s="11"/>
      <c r="F428" s="347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5.75" customHeight="1">
      <c r="A429" s="11"/>
      <c r="B429" s="11"/>
      <c r="C429" s="11"/>
      <c r="D429" s="11"/>
      <c r="E429" s="11"/>
      <c r="F429" s="347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5.75" customHeight="1">
      <c r="A430" s="11"/>
      <c r="B430" s="11"/>
      <c r="C430" s="11"/>
      <c r="D430" s="11"/>
      <c r="E430" s="11"/>
      <c r="F430" s="347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5.75" customHeight="1">
      <c r="A431" s="11"/>
      <c r="B431" s="11"/>
      <c r="C431" s="11"/>
      <c r="D431" s="11"/>
      <c r="E431" s="11"/>
      <c r="F431" s="347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5.75" customHeight="1">
      <c r="A432" s="11"/>
      <c r="B432" s="11"/>
      <c r="C432" s="11"/>
      <c r="D432" s="11"/>
      <c r="E432" s="11"/>
      <c r="F432" s="347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5.75" customHeight="1">
      <c r="A433" s="11"/>
      <c r="B433" s="11"/>
      <c r="C433" s="11"/>
      <c r="D433" s="11"/>
      <c r="E433" s="11"/>
      <c r="F433" s="347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5.75" customHeight="1">
      <c r="A434" s="11"/>
      <c r="B434" s="11"/>
      <c r="C434" s="11"/>
      <c r="D434" s="11"/>
      <c r="E434" s="11"/>
      <c r="F434" s="347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5.75" customHeight="1">
      <c r="A435" s="11"/>
      <c r="B435" s="11"/>
      <c r="C435" s="11"/>
      <c r="D435" s="11"/>
      <c r="E435" s="11"/>
      <c r="F435" s="347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5.75" customHeight="1">
      <c r="A436" s="11"/>
      <c r="B436" s="11"/>
      <c r="C436" s="11"/>
      <c r="D436" s="11"/>
      <c r="E436" s="11"/>
      <c r="F436" s="347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5.75" customHeight="1">
      <c r="A437" s="11"/>
      <c r="B437" s="11"/>
      <c r="C437" s="11"/>
      <c r="D437" s="11"/>
      <c r="E437" s="11"/>
      <c r="F437" s="347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5.75" customHeight="1">
      <c r="A438" s="11"/>
      <c r="B438" s="11"/>
      <c r="C438" s="11"/>
      <c r="D438" s="11"/>
      <c r="E438" s="11"/>
      <c r="F438" s="347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5.75" customHeight="1">
      <c r="A439" s="11"/>
      <c r="B439" s="11"/>
      <c r="C439" s="11"/>
      <c r="D439" s="11"/>
      <c r="E439" s="11"/>
      <c r="F439" s="347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5.75" customHeight="1">
      <c r="A440" s="11"/>
      <c r="B440" s="11"/>
      <c r="C440" s="11"/>
      <c r="D440" s="11"/>
      <c r="E440" s="11"/>
      <c r="F440" s="347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5.75" customHeight="1">
      <c r="A441" s="11"/>
      <c r="B441" s="11"/>
      <c r="C441" s="11"/>
      <c r="D441" s="11"/>
      <c r="E441" s="11"/>
      <c r="F441" s="347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5.75" customHeight="1">
      <c r="A442" s="11"/>
      <c r="B442" s="11"/>
      <c r="C442" s="11"/>
      <c r="D442" s="11"/>
      <c r="E442" s="11"/>
      <c r="F442" s="347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5.75" customHeight="1">
      <c r="A443" s="11"/>
      <c r="B443" s="11"/>
      <c r="C443" s="11"/>
      <c r="D443" s="11"/>
      <c r="E443" s="11"/>
      <c r="F443" s="347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5.75" customHeight="1">
      <c r="A444" s="11"/>
      <c r="B444" s="11"/>
      <c r="C444" s="11"/>
      <c r="D444" s="11"/>
      <c r="E444" s="11"/>
      <c r="F444" s="347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5.75" customHeight="1">
      <c r="A445" s="11"/>
      <c r="B445" s="11"/>
      <c r="C445" s="11"/>
      <c r="D445" s="11"/>
      <c r="E445" s="11"/>
      <c r="F445" s="347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5.75" customHeight="1">
      <c r="A446" s="11"/>
      <c r="B446" s="11"/>
      <c r="C446" s="11"/>
      <c r="D446" s="11"/>
      <c r="E446" s="11"/>
      <c r="F446" s="347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5.75" customHeight="1">
      <c r="A447" s="11"/>
      <c r="B447" s="11"/>
      <c r="C447" s="11"/>
      <c r="D447" s="11"/>
      <c r="E447" s="11"/>
      <c r="F447" s="347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5.75" customHeight="1">
      <c r="A448" s="11"/>
      <c r="B448" s="11"/>
      <c r="C448" s="11"/>
      <c r="D448" s="11"/>
      <c r="E448" s="11"/>
      <c r="F448" s="347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5.75" customHeight="1">
      <c r="A449" s="11"/>
      <c r="B449" s="11"/>
      <c r="C449" s="11"/>
      <c r="D449" s="11"/>
      <c r="E449" s="11"/>
      <c r="F449" s="347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5.75" customHeight="1">
      <c r="A450" s="11"/>
      <c r="B450" s="11"/>
      <c r="C450" s="11"/>
      <c r="D450" s="11"/>
      <c r="E450" s="11"/>
      <c r="F450" s="347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5.75" customHeight="1">
      <c r="A451" s="11"/>
      <c r="B451" s="11"/>
      <c r="C451" s="11"/>
      <c r="D451" s="11"/>
      <c r="E451" s="11"/>
      <c r="F451" s="347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5.75" customHeight="1">
      <c r="A452" s="11"/>
      <c r="B452" s="11"/>
      <c r="C452" s="11"/>
      <c r="D452" s="11"/>
      <c r="E452" s="11"/>
      <c r="F452" s="347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5.75" customHeight="1">
      <c r="A453" s="11"/>
      <c r="B453" s="11"/>
      <c r="C453" s="11"/>
      <c r="D453" s="11"/>
      <c r="E453" s="11"/>
      <c r="F453" s="347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5.75" customHeight="1">
      <c r="A454" s="11"/>
      <c r="B454" s="11"/>
      <c r="C454" s="11"/>
      <c r="D454" s="11"/>
      <c r="E454" s="11"/>
      <c r="F454" s="347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5.75" customHeight="1">
      <c r="A455" s="11"/>
      <c r="B455" s="11"/>
      <c r="C455" s="11"/>
      <c r="D455" s="11"/>
      <c r="E455" s="11"/>
      <c r="F455" s="347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5.75" customHeight="1">
      <c r="A456" s="11"/>
      <c r="B456" s="11"/>
      <c r="C456" s="11"/>
      <c r="D456" s="11"/>
      <c r="E456" s="11"/>
      <c r="F456" s="347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5.75" customHeight="1">
      <c r="A457" s="11"/>
      <c r="B457" s="11"/>
      <c r="C457" s="11"/>
      <c r="D457" s="11"/>
      <c r="E457" s="11"/>
      <c r="F457" s="347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5.75" customHeight="1">
      <c r="A458" s="11"/>
      <c r="B458" s="11"/>
      <c r="C458" s="11"/>
      <c r="D458" s="11"/>
      <c r="E458" s="11"/>
      <c r="F458" s="347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5.75" customHeight="1">
      <c r="A459" s="11"/>
      <c r="B459" s="11"/>
      <c r="C459" s="11"/>
      <c r="D459" s="11"/>
      <c r="E459" s="11"/>
      <c r="F459" s="347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5.75" customHeight="1">
      <c r="A460" s="11"/>
      <c r="B460" s="11"/>
      <c r="C460" s="11"/>
      <c r="D460" s="11"/>
      <c r="E460" s="11"/>
      <c r="F460" s="347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5.75" customHeight="1">
      <c r="A461" s="11"/>
      <c r="B461" s="11"/>
      <c r="C461" s="11"/>
      <c r="D461" s="11"/>
      <c r="E461" s="11"/>
      <c r="F461" s="347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5.75" customHeight="1">
      <c r="A462" s="11"/>
      <c r="B462" s="11"/>
      <c r="C462" s="11"/>
      <c r="D462" s="11"/>
      <c r="E462" s="11"/>
      <c r="F462" s="347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5.75" customHeight="1">
      <c r="A463" s="11"/>
      <c r="B463" s="11"/>
      <c r="C463" s="11"/>
      <c r="D463" s="11"/>
      <c r="E463" s="11"/>
      <c r="F463" s="347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5.75" customHeight="1">
      <c r="A464" s="11"/>
      <c r="B464" s="11"/>
      <c r="C464" s="11"/>
      <c r="D464" s="11"/>
      <c r="E464" s="11"/>
      <c r="F464" s="347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5.75" customHeight="1">
      <c r="A465" s="11"/>
      <c r="B465" s="11"/>
      <c r="C465" s="11"/>
      <c r="D465" s="11"/>
      <c r="E465" s="11"/>
      <c r="F465" s="347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5.75" customHeight="1">
      <c r="A466" s="11"/>
      <c r="B466" s="11"/>
      <c r="C466" s="11"/>
      <c r="D466" s="11"/>
      <c r="E466" s="11"/>
      <c r="F466" s="347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5.75" customHeight="1">
      <c r="A467" s="11"/>
      <c r="B467" s="11"/>
      <c r="C467" s="11"/>
      <c r="D467" s="11"/>
      <c r="E467" s="11"/>
      <c r="F467" s="347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5.75" customHeight="1">
      <c r="A468" s="11"/>
      <c r="B468" s="11"/>
      <c r="C468" s="11"/>
      <c r="D468" s="11"/>
      <c r="E468" s="11"/>
      <c r="F468" s="347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5.75" customHeight="1">
      <c r="A469" s="11"/>
      <c r="B469" s="11"/>
      <c r="C469" s="11"/>
      <c r="D469" s="11"/>
      <c r="E469" s="11"/>
      <c r="F469" s="347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5.75" customHeight="1">
      <c r="A470" s="11"/>
      <c r="B470" s="11"/>
      <c r="C470" s="11"/>
      <c r="D470" s="11"/>
      <c r="E470" s="11"/>
      <c r="F470" s="347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5.75" customHeight="1">
      <c r="A471" s="11"/>
      <c r="B471" s="11"/>
      <c r="C471" s="11"/>
      <c r="D471" s="11"/>
      <c r="E471" s="11"/>
      <c r="F471" s="347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5.75" customHeight="1">
      <c r="A472" s="11"/>
      <c r="B472" s="11"/>
      <c r="C472" s="11"/>
      <c r="D472" s="11"/>
      <c r="E472" s="11"/>
      <c r="F472" s="347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5.75" customHeight="1">
      <c r="A473" s="11"/>
      <c r="B473" s="11"/>
      <c r="C473" s="11"/>
      <c r="D473" s="11"/>
      <c r="E473" s="11"/>
      <c r="F473" s="347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5.75" customHeight="1">
      <c r="A474" s="11"/>
      <c r="B474" s="11"/>
      <c r="C474" s="11"/>
      <c r="D474" s="11"/>
      <c r="E474" s="11"/>
      <c r="F474" s="347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5.75" customHeight="1">
      <c r="A475" s="11"/>
      <c r="B475" s="11"/>
      <c r="C475" s="11"/>
      <c r="D475" s="11"/>
      <c r="E475" s="11"/>
      <c r="F475" s="347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5.75" customHeight="1">
      <c r="A476" s="11"/>
      <c r="B476" s="11"/>
      <c r="C476" s="11"/>
      <c r="D476" s="11"/>
      <c r="E476" s="11"/>
      <c r="F476" s="347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5.75" customHeight="1">
      <c r="A477" s="11"/>
      <c r="B477" s="11"/>
      <c r="C477" s="11"/>
      <c r="D477" s="11"/>
      <c r="E477" s="11"/>
      <c r="F477" s="347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5.75" customHeight="1">
      <c r="A478" s="11"/>
      <c r="B478" s="11"/>
      <c r="C478" s="11"/>
      <c r="D478" s="11"/>
      <c r="E478" s="11"/>
      <c r="F478" s="347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5.75" customHeight="1">
      <c r="A479" s="11"/>
      <c r="B479" s="11"/>
      <c r="C479" s="11"/>
      <c r="D479" s="11"/>
      <c r="E479" s="11"/>
      <c r="F479" s="347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5.75" customHeight="1">
      <c r="A480" s="11"/>
      <c r="B480" s="11"/>
      <c r="C480" s="11"/>
      <c r="D480" s="11"/>
      <c r="E480" s="11"/>
      <c r="F480" s="347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5.75" customHeight="1">
      <c r="A481" s="11"/>
      <c r="B481" s="11"/>
      <c r="C481" s="11"/>
      <c r="D481" s="11"/>
      <c r="E481" s="11"/>
      <c r="F481" s="347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5.75" customHeight="1">
      <c r="A482" s="11"/>
      <c r="B482" s="11"/>
      <c r="C482" s="11"/>
      <c r="D482" s="11"/>
      <c r="E482" s="11"/>
      <c r="F482" s="347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5.75" customHeight="1">
      <c r="A483" s="11"/>
      <c r="B483" s="11"/>
      <c r="C483" s="11"/>
      <c r="D483" s="11"/>
      <c r="E483" s="11"/>
      <c r="F483" s="347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5.75" customHeight="1">
      <c r="A484" s="11"/>
      <c r="B484" s="11"/>
      <c r="C484" s="11"/>
      <c r="D484" s="11"/>
      <c r="E484" s="11"/>
      <c r="F484" s="347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5.75" customHeight="1">
      <c r="A485" s="11"/>
      <c r="B485" s="11"/>
      <c r="C485" s="11"/>
      <c r="D485" s="11"/>
      <c r="E485" s="11"/>
      <c r="F485" s="347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5.75" customHeight="1">
      <c r="A486" s="11"/>
      <c r="B486" s="11"/>
      <c r="C486" s="11"/>
      <c r="D486" s="11"/>
      <c r="E486" s="11"/>
      <c r="F486" s="347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5.75" customHeight="1">
      <c r="A487" s="11"/>
      <c r="B487" s="11"/>
      <c r="C487" s="11"/>
      <c r="D487" s="11"/>
      <c r="E487" s="11"/>
      <c r="F487" s="347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5.75" customHeight="1">
      <c r="A488" s="11"/>
      <c r="B488" s="11"/>
      <c r="C488" s="11"/>
      <c r="D488" s="11"/>
      <c r="E488" s="11"/>
      <c r="F488" s="347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5.75" customHeight="1">
      <c r="A489" s="11"/>
      <c r="B489" s="11"/>
      <c r="C489" s="11"/>
      <c r="D489" s="11"/>
      <c r="E489" s="11"/>
      <c r="F489" s="347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5.75" customHeight="1">
      <c r="A490" s="11"/>
      <c r="B490" s="11"/>
      <c r="C490" s="11"/>
      <c r="D490" s="11"/>
      <c r="E490" s="11"/>
      <c r="F490" s="347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5.75" customHeight="1">
      <c r="A491" s="11"/>
      <c r="B491" s="11"/>
      <c r="C491" s="11"/>
      <c r="D491" s="11"/>
      <c r="E491" s="11"/>
      <c r="F491" s="347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5.75" customHeight="1">
      <c r="A492" s="11"/>
      <c r="B492" s="11"/>
      <c r="C492" s="11"/>
      <c r="D492" s="11"/>
      <c r="E492" s="11"/>
      <c r="F492" s="347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5.75" customHeight="1">
      <c r="A493" s="11"/>
      <c r="B493" s="11"/>
      <c r="C493" s="11"/>
      <c r="D493" s="11"/>
      <c r="E493" s="11"/>
      <c r="F493" s="347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5.75" customHeight="1">
      <c r="A494" s="11"/>
      <c r="B494" s="11"/>
      <c r="C494" s="11"/>
      <c r="D494" s="11"/>
      <c r="E494" s="11"/>
      <c r="F494" s="347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5.75" customHeight="1">
      <c r="A495" s="11"/>
      <c r="B495" s="11"/>
      <c r="C495" s="11"/>
      <c r="D495" s="11"/>
      <c r="E495" s="11"/>
      <c r="F495" s="347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5.75" customHeight="1">
      <c r="A496" s="11"/>
      <c r="B496" s="11"/>
      <c r="C496" s="11"/>
      <c r="D496" s="11"/>
      <c r="E496" s="11"/>
      <c r="F496" s="347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5.75" customHeight="1">
      <c r="A497" s="11"/>
      <c r="B497" s="11"/>
      <c r="C497" s="11"/>
      <c r="D497" s="11"/>
      <c r="E497" s="11"/>
      <c r="F497" s="347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5.75" customHeight="1">
      <c r="A498" s="11"/>
      <c r="B498" s="11"/>
      <c r="C498" s="11"/>
      <c r="D498" s="11"/>
      <c r="E498" s="11"/>
      <c r="F498" s="347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5.75" customHeight="1">
      <c r="A499" s="11"/>
      <c r="B499" s="11"/>
      <c r="C499" s="11"/>
      <c r="D499" s="11"/>
      <c r="E499" s="11"/>
      <c r="F499" s="347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5.75" customHeight="1">
      <c r="A500" s="11"/>
      <c r="B500" s="11"/>
      <c r="C500" s="11"/>
      <c r="D500" s="11"/>
      <c r="E500" s="11"/>
      <c r="F500" s="347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5.75" customHeight="1">
      <c r="A501" s="11"/>
      <c r="B501" s="11"/>
      <c r="C501" s="11"/>
      <c r="D501" s="11"/>
      <c r="E501" s="11"/>
      <c r="F501" s="347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5.75" customHeight="1">
      <c r="A502" s="11"/>
      <c r="B502" s="11"/>
      <c r="C502" s="11"/>
      <c r="D502" s="11"/>
      <c r="E502" s="11"/>
      <c r="F502" s="347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5.75" customHeight="1">
      <c r="A503" s="11"/>
      <c r="B503" s="11"/>
      <c r="C503" s="11"/>
      <c r="D503" s="11"/>
      <c r="E503" s="11"/>
      <c r="F503" s="347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5.75" customHeight="1">
      <c r="A504" s="11"/>
      <c r="B504" s="11"/>
      <c r="C504" s="11"/>
      <c r="D504" s="11"/>
      <c r="E504" s="11"/>
      <c r="F504" s="347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5.75" customHeight="1">
      <c r="A505" s="11"/>
      <c r="B505" s="11"/>
      <c r="C505" s="11"/>
      <c r="D505" s="11"/>
      <c r="E505" s="11"/>
      <c r="F505" s="347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5.75" customHeight="1">
      <c r="A506" s="11"/>
      <c r="B506" s="11"/>
      <c r="C506" s="11"/>
      <c r="D506" s="11"/>
      <c r="E506" s="11"/>
      <c r="F506" s="347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5.75" customHeight="1">
      <c r="A507" s="11"/>
      <c r="B507" s="11"/>
      <c r="C507" s="11"/>
      <c r="D507" s="11"/>
      <c r="E507" s="11"/>
      <c r="F507" s="347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5.75" customHeight="1">
      <c r="A508" s="11"/>
      <c r="B508" s="11"/>
      <c r="C508" s="11"/>
      <c r="D508" s="11"/>
      <c r="E508" s="11"/>
      <c r="F508" s="347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5.75" customHeight="1">
      <c r="A509" s="11"/>
      <c r="B509" s="11"/>
      <c r="C509" s="11"/>
      <c r="D509" s="11"/>
      <c r="E509" s="11"/>
      <c r="F509" s="347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5.75" customHeight="1">
      <c r="A510" s="11"/>
      <c r="B510" s="11"/>
      <c r="C510" s="11"/>
      <c r="D510" s="11"/>
      <c r="E510" s="11"/>
      <c r="F510" s="347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5.75" customHeight="1">
      <c r="A511" s="11"/>
      <c r="B511" s="11"/>
      <c r="C511" s="11"/>
      <c r="D511" s="11"/>
      <c r="E511" s="11"/>
      <c r="F511" s="347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5.75" customHeight="1">
      <c r="A512" s="11"/>
      <c r="B512" s="11"/>
      <c r="C512" s="11"/>
      <c r="D512" s="11"/>
      <c r="E512" s="11"/>
      <c r="F512" s="347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5.75" customHeight="1">
      <c r="A513" s="11"/>
      <c r="B513" s="11"/>
      <c r="C513" s="11"/>
      <c r="D513" s="11"/>
      <c r="E513" s="11"/>
      <c r="F513" s="347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5.75" customHeight="1">
      <c r="A514" s="11"/>
      <c r="B514" s="11"/>
      <c r="C514" s="11"/>
      <c r="D514" s="11"/>
      <c r="E514" s="11"/>
      <c r="F514" s="347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5.75" customHeight="1">
      <c r="A515" s="11"/>
      <c r="B515" s="11"/>
      <c r="C515" s="11"/>
      <c r="D515" s="11"/>
      <c r="E515" s="11"/>
      <c r="F515" s="347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5.75" customHeight="1">
      <c r="A516" s="11"/>
      <c r="B516" s="11"/>
      <c r="C516" s="11"/>
      <c r="D516" s="11"/>
      <c r="E516" s="11"/>
      <c r="F516" s="347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5.75" customHeight="1">
      <c r="A517" s="11"/>
      <c r="B517" s="11"/>
      <c r="C517" s="11"/>
      <c r="D517" s="11"/>
      <c r="E517" s="11"/>
      <c r="F517" s="347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5.75" customHeight="1">
      <c r="A518" s="11"/>
      <c r="B518" s="11"/>
      <c r="C518" s="11"/>
      <c r="D518" s="11"/>
      <c r="E518" s="11"/>
      <c r="F518" s="347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5.75" customHeight="1">
      <c r="A519" s="11"/>
      <c r="B519" s="11"/>
      <c r="C519" s="11"/>
      <c r="D519" s="11"/>
      <c r="E519" s="11"/>
      <c r="F519" s="347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5.75" customHeight="1">
      <c r="A520" s="11"/>
      <c r="B520" s="11"/>
      <c r="C520" s="11"/>
      <c r="D520" s="11"/>
      <c r="E520" s="11"/>
      <c r="F520" s="347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5.75" customHeight="1">
      <c r="A521" s="11"/>
      <c r="B521" s="11"/>
      <c r="C521" s="11"/>
      <c r="D521" s="11"/>
      <c r="E521" s="11"/>
      <c r="F521" s="347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5.75" customHeight="1">
      <c r="A522" s="11"/>
      <c r="B522" s="11"/>
      <c r="C522" s="11"/>
      <c r="D522" s="11"/>
      <c r="E522" s="11"/>
      <c r="F522" s="347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5.75" customHeight="1">
      <c r="A523" s="11"/>
      <c r="B523" s="11"/>
      <c r="C523" s="11"/>
      <c r="D523" s="11"/>
      <c r="E523" s="11"/>
      <c r="F523" s="347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5.75" customHeight="1">
      <c r="A524" s="11"/>
      <c r="B524" s="11"/>
      <c r="C524" s="11"/>
      <c r="D524" s="11"/>
      <c r="E524" s="11"/>
      <c r="F524" s="347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5.75" customHeight="1">
      <c r="A525" s="11"/>
      <c r="B525" s="11"/>
      <c r="C525" s="11"/>
      <c r="D525" s="11"/>
      <c r="E525" s="11"/>
      <c r="F525" s="347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5.75" customHeight="1">
      <c r="A526" s="11"/>
      <c r="B526" s="11"/>
      <c r="C526" s="11"/>
      <c r="D526" s="11"/>
      <c r="E526" s="11"/>
      <c r="F526" s="347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5.75" customHeight="1">
      <c r="A527" s="11"/>
      <c r="B527" s="11"/>
      <c r="C527" s="11"/>
      <c r="D527" s="11"/>
      <c r="E527" s="11"/>
      <c r="F527" s="347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5.75" customHeight="1">
      <c r="A528" s="11"/>
      <c r="B528" s="11"/>
      <c r="C528" s="11"/>
      <c r="D528" s="11"/>
      <c r="E528" s="11"/>
      <c r="F528" s="347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5.75" customHeight="1">
      <c r="A529" s="11"/>
      <c r="B529" s="11"/>
      <c r="C529" s="11"/>
      <c r="D529" s="11"/>
      <c r="E529" s="11"/>
      <c r="F529" s="347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5.75" customHeight="1">
      <c r="A530" s="11"/>
      <c r="B530" s="11"/>
      <c r="C530" s="11"/>
      <c r="D530" s="11"/>
      <c r="E530" s="11"/>
      <c r="F530" s="347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5.75" customHeight="1">
      <c r="A531" s="11"/>
      <c r="B531" s="11"/>
      <c r="C531" s="11"/>
      <c r="D531" s="11"/>
      <c r="E531" s="11"/>
      <c r="F531" s="347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5.75" customHeight="1">
      <c r="A532" s="11"/>
      <c r="B532" s="11"/>
      <c r="C532" s="11"/>
      <c r="D532" s="11"/>
      <c r="E532" s="11"/>
      <c r="F532" s="347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5.75" customHeight="1">
      <c r="A533" s="11"/>
      <c r="B533" s="11"/>
      <c r="C533" s="11"/>
      <c r="D533" s="11"/>
      <c r="E533" s="11"/>
      <c r="F533" s="347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5.75" customHeight="1">
      <c r="A534" s="11"/>
      <c r="B534" s="11"/>
      <c r="C534" s="11"/>
      <c r="D534" s="11"/>
      <c r="E534" s="11"/>
      <c r="F534" s="347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5.75" customHeight="1">
      <c r="A535" s="11"/>
      <c r="B535" s="11"/>
      <c r="C535" s="11"/>
      <c r="D535" s="11"/>
      <c r="E535" s="11"/>
      <c r="F535" s="347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5.75" customHeight="1">
      <c r="A536" s="11"/>
      <c r="B536" s="11"/>
      <c r="C536" s="11"/>
      <c r="D536" s="11"/>
      <c r="E536" s="11"/>
      <c r="F536" s="347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5.75" customHeight="1">
      <c r="A537" s="11"/>
      <c r="B537" s="11"/>
      <c r="C537" s="11"/>
      <c r="D537" s="11"/>
      <c r="E537" s="11"/>
      <c r="F537" s="347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5.75" customHeight="1">
      <c r="A538" s="11"/>
      <c r="B538" s="11"/>
      <c r="C538" s="11"/>
      <c r="D538" s="11"/>
      <c r="E538" s="11"/>
      <c r="F538" s="347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5.75" customHeight="1">
      <c r="A539" s="11"/>
      <c r="B539" s="11"/>
      <c r="C539" s="11"/>
      <c r="D539" s="11"/>
      <c r="E539" s="11"/>
      <c r="F539" s="347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5.75" customHeight="1">
      <c r="A540" s="11"/>
      <c r="B540" s="11"/>
      <c r="C540" s="11"/>
      <c r="D540" s="11"/>
      <c r="E540" s="11"/>
      <c r="F540" s="347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5.75" customHeight="1">
      <c r="A541" s="11"/>
      <c r="B541" s="11"/>
      <c r="C541" s="11"/>
      <c r="D541" s="11"/>
      <c r="E541" s="11"/>
      <c r="F541" s="347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5.75" customHeight="1">
      <c r="A542" s="11"/>
      <c r="B542" s="11"/>
      <c r="C542" s="11"/>
      <c r="D542" s="11"/>
      <c r="E542" s="11"/>
      <c r="F542" s="347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5.75" customHeight="1">
      <c r="A543" s="11"/>
      <c r="B543" s="11"/>
      <c r="C543" s="11"/>
      <c r="D543" s="11"/>
      <c r="E543" s="11"/>
      <c r="F543" s="347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5.75" customHeight="1">
      <c r="A544" s="11"/>
      <c r="B544" s="11"/>
      <c r="C544" s="11"/>
      <c r="D544" s="11"/>
      <c r="E544" s="11"/>
      <c r="F544" s="347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5.75" customHeight="1">
      <c r="A545" s="11"/>
      <c r="B545" s="11"/>
      <c r="C545" s="11"/>
      <c r="D545" s="11"/>
      <c r="E545" s="11"/>
      <c r="F545" s="347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5.75" customHeight="1">
      <c r="A546" s="11"/>
      <c r="B546" s="11"/>
      <c r="C546" s="11"/>
      <c r="D546" s="11"/>
      <c r="E546" s="11"/>
      <c r="F546" s="347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5.75" customHeight="1">
      <c r="A547" s="11"/>
      <c r="B547" s="11"/>
      <c r="C547" s="11"/>
      <c r="D547" s="11"/>
      <c r="E547" s="11"/>
      <c r="F547" s="347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5.75" customHeight="1">
      <c r="A548" s="11"/>
      <c r="B548" s="11"/>
      <c r="C548" s="11"/>
      <c r="D548" s="11"/>
      <c r="E548" s="11"/>
      <c r="F548" s="347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5.75" customHeight="1">
      <c r="A549" s="11"/>
      <c r="B549" s="11"/>
      <c r="C549" s="11"/>
      <c r="D549" s="11"/>
      <c r="E549" s="11"/>
      <c r="F549" s="347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5.75" customHeight="1">
      <c r="A550" s="11"/>
      <c r="B550" s="11"/>
      <c r="C550" s="11"/>
      <c r="D550" s="11"/>
      <c r="E550" s="11"/>
      <c r="F550" s="347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5.75" customHeight="1">
      <c r="A551" s="11"/>
      <c r="B551" s="11"/>
      <c r="C551" s="11"/>
      <c r="D551" s="11"/>
      <c r="E551" s="11"/>
      <c r="F551" s="347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5.75" customHeight="1">
      <c r="A552" s="11"/>
      <c r="B552" s="11"/>
      <c r="C552" s="11"/>
      <c r="D552" s="11"/>
      <c r="E552" s="11"/>
      <c r="F552" s="347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5.75" customHeight="1">
      <c r="A553" s="11"/>
      <c r="B553" s="11"/>
      <c r="C553" s="11"/>
      <c r="D553" s="11"/>
      <c r="E553" s="11"/>
      <c r="F553" s="347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5.75" customHeight="1">
      <c r="A554" s="11"/>
      <c r="B554" s="11"/>
      <c r="C554" s="11"/>
      <c r="D554" s="11"/>
      <c r="E554" s="11"/>
      <c r="F554" s="347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5.75" customHeight="1">
      <c r="A555" s="11"/>
      <c r="B555" s="11"/>
      <c r="C555" s="11"/>
      <c r="D555" s="11"/>
      <c r="E555" s="11"/>
      <c r="F555" s="347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5.75" customHeight="1">
      <c r="A556" s="11"/>
      <c r="B556" s="11"/>
      <c r="C556" s="11"/>
      <c r="D556" s="11"/>
      <c r="E556" s="11"/>
      <c r="F556" s="347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5.75" customHeight="1">
      <c r="A557" s="11"/>
      <c r="B557" s="11"/>
      <c r="C557" s="11"/>
      <c r="D557" s="11"/>
      <c r="E557" s="11"/>
      <c r="F557" s="347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5.75" customHeight="1">
      <c r="A558" s="11"/>
      <c r="B558" s="11"/>
      <c r="C558" s="11"/>
      <c r="D558" s="11"/>
      <c r="E558" s="11"/>
      <c r="F558" s="347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5.75" customHeight="1">
      <c r="A559" s="11"/>
      <c r="B559" s="11"/>
      <c r="C559" s="11"/>
      <c r="D559" s="11"/>
      <c r="E559" s="11"/>
      <c r="F559" s="347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5.75" customHeight="1">
      <c r="A560" s="11"/>
      <c r="B560" s="11"/>
      <c r="C560" s="11"/>
      <c r="D560" s="11"/>
      <c r="E560" s="11"/>
      <c r="F560" s="347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5.75" customHeight="1">
      <c r="A561" s="11"/>
      <c r="B561" s="11"/>
      <c r="C561" s="11"/>
      <c r="D561" s="11"/>
      <c r="E561" s="11"/>
      <c r="F561" s="347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5.75" customHeight="1">
      <c r="A562" s="11"/>
      <c r="B562" s="11"/>
      <c r="C562" s="11"/>
      <c r="D562" s="11"/>
      <c r="E562" s="11"/>
      <c r="F562" s="347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5.75" customHeight="1">
      <c r="A563" s="11"/>
      <c r="B563" s="11"/>
      <c r="C563" s="11"/>
      <c r="D563" s="11"/>
      <c r="E563" s="11"/>
      <c r="F563" s="347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5.75" customHeight="1">
      <c r="A564" s="11"/>
      <c r="B564" s="11"/>
      <c r="C564" s="11"/>
      <c r="D564" s="11"/>
      <c r="E564" s="11"/>
      <c r="F564" s="347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5.75" customHeight="1">
      <c r="A565" s="11"/>
      <c r="B565" s="11"/>
      <c r="C565" s="11"/>
      <c r="D565" s="11"/>
      <c r="E565" s="11"/>
      <c r="F565" s="347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5.75" customHeight="1">
      <c r="A566" s="11"/>
      <c r="B566" s="11"/>
      <c r="C566" s="11"/>
      <c r="D566" s="11"/>
      <c r="E566" s="11"/>
      <c r="F566" s="347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5.75" customHeight="1">
      <c r="A567" s="11"/>
      <c r="B567" s="11"/>
      <c r="C567" s="11"/>
      <c r="D567" s="11"/>
      <c r="E567" s="11"/>
      <c r="F567" s="347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5.75" customHeight="1">
      <c r="A568" s="11"/>
      <c r="B568" s="11"/>
      <c r="C568" s="11"/>
      <c r="D568" s="11"/>
      <c r="E568" s="11"/>
      <c r="F568" s="347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5.75" customHeight="1">
      <c r="A569" s="11"/>
      <c r="B569" s="11"/>
      <c r="C569" s="11"/>
      <c r="D569" s="11"/>
      <c r="E569" s="11"/>
      <c r="F569" s="347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5.75" customHeight="1">
      <c r="A570" s="11"/>
      <c r="B570" s="11"/>
      <c r="C570" s="11"/>
      <c r="D570" s="11"/>
      <c r="E570" s="11"/>
      <c r="F570" s="347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5.75" customHeight="1">
      <c r="A571" s="11"/>
      <c r="B571" s="11"/>
      <c r="C571" s="11"/>
      <c r="D571" s="11"/>
      <c r="E571" s="11"/>
      <c r="F571" s="347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5.75" customHeight="1">
      <c r="A572" s="11"/>
      <c r="B572" s="11"/>
      <c r="C572" s="11"/>
      <c r="D572" s="11"/>
      <c r="E572" s="11"/>
      <c r="F572" s="347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5.75" customHeight="1">
      <c r="A573" s="11"/>
      <c r="B573" s="11"/>
      <c r="C573" s="11"/>
      <c r="D573" s="11"/>
      <c r="E573" s="11"/>
      <c r="F573" s="347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5.75" customHeight="1">
      <c r="A574" s="11"/>
      <c r="B574" s="11"/>
      <c r="C574" s="11"/>
      <c r="D574" s="11"/>
      <c r="E574" s="11"/>
      <c r="F574" s="347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5.75" customHeight="1">
      <c r="A575" s="11"/>
      <c r="B575" s="11"/>
      <c r="C575" s="11"/>
      <c r="D575" s="11"/>
      <c r="E575" s="11"/>
      <c r="F575" s="347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5.75" customHeight="1">
      <c r="A576" s="11"/>
      <c r="B576" s="11"/>
      <c r="C576" s="11"/>
      <c r="D576" s="11"/>
      <c r="E576" s="11"/>
      <c r="F576" s="347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5.75" customHeight="1">
      <c r="A577" s="11"/>
      <c r="B577" s="11"/>
      <c r="C577" s="11"/>
      <c r="D577" s="11"/>
      <c r="E577" s="11"/>
      <c r="F577" s="347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5.75" customHeight="1">
      <c r="A578" s="11"/>
      <c r="B578" s="11"/>
      <c r="C578" s="11"/>
      <c r="D578" s="11"/>
      <c r="E578" s="11"/>
      <c r="F578" s="347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5.75" customHeight="1">
      <c r="A579" s="11"/>
      <c r="B579" s="11"/>
      <c r="C579" s="11"/>
      <c r="D579" s="11"/>
      <c r="E579" s="11"/>
      <c r="F579" s="347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5.75" customHeight="1">
      <c r="A580" s="11"/>
      <c r="B580" s="11"/>
      <c r="C580" s="11"/>
      <c r="D580" s="11"/>
      <c r="E580" s="11"/>
      <c r="F580" s="347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5.75" customHeight="1">
      <c r="A581" s="11"/>
      <c r="B581" s="11"/>
      <c r="C581" s="11"/>
      <c r="D581" s="11"/>
      <c r="E581" s="11"/>
      <c r="F581" s="347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5.75" customHeight="1">
      <c r="A582" s="11"/>
      <c r="B582" s="11"/>
      <c r="C582" s="11"/>
      <c r="D582" s="11"/>
      <c r="E582" s="11"/>
      <c r="F582" s="347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5.75" customHeight="1">
      <c r="A583" s="11"/>
      <c r="B583" s="11"/>
      <c r="C583" s="11"/>
      <c r="D583" s="11"/>
      <c r="E583" s="11"/>
      <c r="F583" s="347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5.75" customHeight="1">
      <c r="A584" s="11"/>
      <c r="B584" s="11"/>
      <c r="C584" s="11"/>
      <c r="D584" s="11"/>
      <c r="E584" s="11"/>
      <c r="F584" s="347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5.75" customHeight="1">
      <c r="A585" s="11"/>
      <c r="B585" s="11"/>
      <c r="C585" s="11"/>
      <c r="D585" s="11"/>
      <c r="E585" s="11"/>
      <c r="F585" s="347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5.75" customHeight="1">
      <c r="A586" s="11"/>
      <c r="B586" s="11"/>
      <c r="C586" s="11"/>
      <c r="D586" s="11"/>
      <c r="E586" s="11"/>
      <c r="F586" s="347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5.75" customHeight="1">
      <c r="A587" s="11"/>
      <c r="B587" s="11"/>
      <c r="C587" s="11"/>
      <c r="D587" s="11"/>
      <c r="E587" s="11"/>
      <c r="F587" s="347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5.75" customHeight="1">
      <c r="A588" s="11"/>
      <c r="B588" s="11"/>
      <c r="C588" s="11"/>
      <c r="D588" s="11"/>
      <c r="E588" s="11"/>
      <c r="F588" s="347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5.75" customHeight="1">
      <c r="A589" s="11"/>
      <c r="B589" s="11"/>
      <c r="C589" s="11"/>
      <c r="D589" s="11"/>
      <c r="E589" s="11"/>
      <c r="F589" s="347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5.75" customHeight="1">
      <c r="A590" s="11"/>
      <c r="B590" s="11"/>
      <c r="C590" s="11"/>
      <c r="D590" s="11"/>
      <c r="E590" s="11"/>
      <c r="F590" s="347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5.75" customHeight="1">
      <c r="A591" s="11"/>
      <c r="B591" s="11"/>
      <c r="C591" s="11"/>
      <c r="D591" s="11"/>
      <c r="E591" s="11"/>
      <c r="F591" s="347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5.75" customHeight="1">
      <c r="A592" s="11"/>
      <c r="B592" s="11"/>
      <c r="C592" s="11"/>
      <c r="D592" s="11"/>
      <c r="E592" s="11"/>
      <c r="F592" s="347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5.75" customHeight="1">
      <c r="A593" s="11"/>
      <c r="B593" s="11"/>
      <c r="C593" s="11"/>
      <c r="D593" s="11"/>
      <c r="E593" s="11"/>
      <c r="F593" s="347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5.75" customHeight="1">
      <c r="A594" s="11"/>
      <c r="B594" s="11"/>
      <c r="C594" s="11"/>
      <c r="D594" s="11"/>
      <c r="E594" s="11"/>
      <c r="F594" s="347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5.75" customHeight="1">
      <c r="A595" s="11"/>
      <c r="B595" s="11"/>
      <c r="C595" s="11"/>
      <c r="D595" s="11"/>
      <c r="E595" s="11"/>
      <c r="F595" s="347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5.75" customHeight="1">
      <c r="A596" s="11"/>
      <c r="B596" s="11"/>
      <c r="C596" s="11"/>
      <c r="D596" s="11"/>
      <c r="E596" s="11"/>
      <c r="F596" s="347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5.75" customHeight="1">
      <c r="A597" s="11"/>
      <c r="B597" s="11"/>
      <c r="C597" s="11"/>
      <c r="D597" s="11"/>
      <c r="E597" s="11"/>
      <c r="F597" s="347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5.75" customHeight="1">
      <c r="A598" s="11"/>
      <c r="B598" s="11"/>
      <c r="C598" s="11"/>
      <c r="D598" s="11"/>
      <c r="E598" s="11"/>
      <c r="F598" s="347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5.75" customHeight="1">
      <c r="A599" s="11"/>
      <c r="B599" s="11"/>
      <c r="C599" s="11"/>
      <c r="D599" s="11"/>
      <c r="E599" s="11"/>
      <c r="F599" s="347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5.75" customHeight="1">
      <c r="A600" s="11"/>
      <c r="B600" s="11"/>
      <c r="C600" s="11"/>
      <c r="D600" s="11"/>
      <c r="E600" s="11"/>
      <c r="F600" s="347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5.75" customHeight="1">
      <c r="A601" s="11"/>
      <c r="B601" s="11"/>
      <c r="C601" s="11"/>
      <c r="D601" s="11"/>
      <c r="E601" s="11"/>
      <c r="F601" s="347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5.75" customHeight="1">
      <c r="A602" s="11"/>
      <c r="B602" s="11"/>
      <c r="C602" s="11"/>
      <c r="D602" s="11"/>
      <c r="E602" s="11"/>
      <c r="F602" s="347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5.75" customHeight="1">
      <c r="A603" s="11"/>
      <c r="B603" s="11"/>
      <c r="C603" s="11"/>
      <c r="D603" s="11"/>
      <c r="E603" s="11"/>
      <c r="F603" s="347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5.75" customHeight="1">
      <c r="A604" s="11"/>
      <c r="B604" s="11"/>
      <c r="C604" s="11"/>
      <c r="D604" s="11"/>
      <c r="E604" s="11"/>
      <c r="F604" s="347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5.75" customHeight="1">
      <c r="A605" s="11"/>
      <c r="B605" s="11"/>
      <c r="C605" s="11"/>
      <c r="D605" s="11"/>
      <c r="E605" s="11"/>
      <c r="F605" s="347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5.75" customHeight="1">
      <c r="A606" s="11"/>
      <c r="B606" s="11"/>
      <c r="C606" s="11"/>
      <c r="D606" s="11"/>
      <c r="E606" s="11"/>
      <c r="F606" s="347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5.75" customHeight="1">
      <c r="A607" s="11"/>
      <c r="B607" s="11"/>
      <c r="C607" s="11"/>
      <c r="D607" s="11"/>
      <c r="E607" s="11"/>
      <c r="F607" s="347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5.75" customHeight="1">
      <c r="A608" s="11"/>
      <c r="B608" s="11"/>
      <c r="C608" s="11"/>
      <c r="D608" s="11"/>
      <c r="E608" s="11"/>
      <c r="F608" s="347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5.75" customHeight="1">
      <c r="A609" s="11"/>
      <c r="B609" s="11"/>
      <c r="C609" s="11"/>
      <c r="D609" s="11"/>
      <c r="E609" s="11"/>
      <c r="F609" s="347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5.75" customHeight="1">
      <c r="A610" s="11"/>
      <c r="B610" s="11"/>
      <c r="C610" s="11"/>
      <c r="D610" s="11"/>
      <c r="E610" s="11"/>
      <c r="F610" s="347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5.75" customHeight="1">
      <c r="A611" s="11"/>
      <c r="B611" s="11"/>
      <c r="C611" s="11"/>
      <c r="D611" s="11"/>
      <c r="E611" s="11"/>
      <c r="F611" s="347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5.75" customHeight="1">
      <c r="A612" s="11"/>
      <c r="B612" s="11"/>
      <c r="C612" s="11"/>
      <c r="D612" s="11"/>
      <c r="E612" s="11"/>
      <c r="F612" s="347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5.75" customHeight="1">
      <c r="A613" s="11"/>
      <c r="B613" s="11"/>
      <c r="C613" s="11"/>
      <c r="D613" s="11"/>
      <c r="E613" s="11"/>
      <c r="F613" s="347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5.75" customHeight="1">
      <c r="A614" s="11"/>
      <c r="B614" s="11"/>
      <c r="C614" s="11"/>
      <c r="D614" s="11"/>
      <c r="E614" s="11"/>
      <c r="F614" s="347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5.75" customHeight="1">
      <c r="A615" s="11"/>
      <c r="B615" s="11"/>
      <c r="C615" s="11"/>
      <c r="D615" s="11"/>
      <c r="E615" s="11"/>
      <c r="F615" s="347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5.75" customHeight="1">
      <c r="A616" s="11"/>
      <c r="B616" s="11"/>
      <c r="C616" s="11"/>
      <c r="D616" s="11"/>
      <c r="E616" s="11"/>
      <c r="F616" s="347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5.75" customHeight="1">
      <c r="A617" s="11"/>
      <c r="B617" s="11"/>
      <c r="C617" s="11"/>
      <c r="D617" s="11"/>
      <c r="E617" s="11"/>
      <c r="F617" s="347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5.75" customHeight="1">
      <c r="A618" s="11"/>
      <c r="B618" s="11"/>
      <c r="C618" s="11"/>
      <c r="D618" s="11"/>
      <c r="E618" s="11"/>
      <c r="F618" s="347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5.75" customHeight="1">
      <c r="A619" s="11"/>
      <c r="B619" s="11"/>
      <c r="C619" s="11"/>
      <c r="D619" s="11"/>
      <c r="E619" s="11"/>
      <c r="F619" s="347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5.75" customHeight="1">
      <c r="A620" s="11"/>
      <c r="B620" s="11"/>
      <c r="C620" s="11"/>
      <c r="D620" s="11"/>
      <c r="E620" s="11"/>
      <c r="F620" s="347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5.75" customHeight="1">
      <c r="A621" s="11"/>
      <c r="B621" s="11"/>
      <c r="C621" s="11"/>
      <c r="D621" s="11"/>
      <c r="E621" s="11"/>
      <c r="F621" s="347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5.75" customHeight="1">
      <c r="A622" s="11"/>
      <c r="B622" s="11"/>
      <c r="C622" s="11"/>
      <c r="D622" s="11"/>
      <c r="E622" s="11"/>
      <c r="F622" s="347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5.75" customHeight="1">
      <c r="A623" s="11"/>
      <c r="B623" s="11"/>
      <c r="C623" s="11"/>
      <c r="D623" s="11"/>
      <c r="E623" s="11"/>
      <c r="F623" s="347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5.75" customHeight="1">
      <c r="A624" s="11"/>
      <c r="B624" s="11"/>
      <c r="C624" s="11"/>
      <c r="D624" s="11"/>
      <c r="E624" s="11"/>
      <c r="F624" s="347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5.75" customHeight="1">
      <c r="A625" s="11"/>
      <c r="B625" s="11"/>
      <c r="C625" s="11"/>
      <c r="D625" s="11"/>
      <c r="E625" s="11"/>
      <c r="F625" s="347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5.75" customHeight="1">
      <c r="A626" s="11"/>
      <c r="B626" s="11"/>
      <c r="C626" s="11"/>
      <c r="D626" s="11"/>
      <c r="E626" s="11"/>
      <c r="F626" s="347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5.75" customHeight="1">
      <c r="A627" s="11"/>
      <c r="B627" s="11"/>
      <c r="C627" s="11"/>
      <c r="D627" s="11"/>
      <c r="E627" s="11"/>
      <c r="F627" s="347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5.75" customHeight="1">
      <c r="A628" s="11"/>
      <c r="B628" s="11"/>
      <c r="C628" s="11"/>
      <c r="D628" s="11"/>
      <c r="E628" s="11"/>
      <c r="F628" s="347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5.75" customHeight="1">
      <c r="A629" s="11"/>
      <c r="B629" s="11"/>
      <c r="C629" s="11"/>
      <c r="D629" s="11"/>
      <c r="E629" s="11"/>
      <c r="F629" s="347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5.75" customHeight="1">
      <c r="A630" s="11"/>
      <c r="B630" s="11"/>
      <c r="C630" s="11"/>
      <c r="D630" s="11"/>
      <c r="E630" s="11"/>
      <c r="F630" s="347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5.75" customHeight="1">
      <c r="A631" s="11"/>
      <c r="B631" s="11"/>
      <c r="C631" s="11"/>
      <c r="D631" s="11"/>
      <c r="E631" s="11"/>
      <c r="F631" s="347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5.75" customHeight="1">
      <c r="A632" s="11"/>
      <c r="B632" s="11"/>
      <c r="C632" s="11"/>
      <c r="D632" s="11"/>
      <c r="E632" s="11"/>
      <c r="F632" s="347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5.75" customHeight="1">
      <c r="A633" s="11"/>
      <c r="B633" s="11"/>
      <c r="C633" s="11"/>
      <c r="D633" s="11"/>
      <c r="E633" s="11"/>
      <c r="F633" s="347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5.75" customHeight="1">
      <c r="A634" s="11"/>
      <c r="B634" s="11"/>
      <c r="C634" s="11"/>
      <c r="D634" s="11"/>
      <c r="E634" s="11"/>
      <c r="F634" s="347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5.75" customHeight="1">
      <c r="A635" s="11"/>
      <c r="B635" s="11"/>
      <c r="C635" s="11"/>
      <c r="D635" s="11"/>
      <c r="E635" s="11"/>
      <c r="F635" s="347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5.75" customHeight="1">
      <c r="A636" s="11"/>
      <c r="B636" s="11"/>
      <c r="C636" s="11"/>
      <c r="D636" s="11"/>
      <c r="E636" s="11"/>
      <c r="F636" s="347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5.75" customHeight="1">
      <c r="A637" s="11"/>
      <c r="B637" s="11"/>
      <c r="C637" s="11"/>
      <c r="D637" s="11"/>
      <c r="E637" s="11"/>
      <c r="F637" s="347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5.75" customHeight="1">
      <c r="A638" s="11"/>
      <c r="B638" s="11"/>
      <c r="C638" s="11"/>
      <c r="D638" s="11"/>
      <c r="E638" s="11"/>
      <c r="F638" s="347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5.75" customHeight="1">
      <c r="A639" s="11"/>
      <c r="B639" s="11"/>
      <c r="C639" s="11"/>
      <c r="D639" s="11"/>
      <c r="E639" s="11"/>
      <c r="F639" s="347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5.75" customHeight="1">
      <c r="A640" s="11"/>
      <c r="B640" s="11"/>
      <c r="C640" s="11"/>
      <c r="D640" s="11"/>
      <c r="E640" s="11"/>
      <c r="F640" s="347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5.75" customHeight="1">
      <c r="A641" s="11"/>
      <c r="B641" s="11"/>
      <c r="C641" s="11"/>
      <c r="D641" s="11"/>
      <c r="E641" s="11"/>
      <c r="F641" s="347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5.75" customHeight="1">
      <c r="A642" s="11"/>
      <c r="B642" s="11"/>
      <c r="C642" s="11"/>
      <c r="D642" s="11"/>
      <c r="E642" s="11"/>
      <c r="F642" s="347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5.75" customHeight="1">
      <c r="A643" s="11"/>
      <c r="B643" s="11"/>
      <c r="C643" s="11"/>
      <c r="D643" s="11"/>
      <c r="E643" s="11"/>
      <c r="F643" s="347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5.75" customHeight="1">
      <c r="A644" s="11"/>
      <c r="B644" s="11"/>
      <c r="C644" s="11"/>
      <c r="D644" s="11"/>
      <c r="E644" s="11"/>
      <c r="F644" s="347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5.75" customHeight="1">
      <c r="A645" s="11"/>
      <c r="B645" s="11"/>
      <c r="C645" s="11"/>
      <c r="D645" s="11"/>
      <c r="E645" s="11"/>
      <c r="F645" s="347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5.75" customHeight="1">
      <c r="A646" s="11"/>
      <c r="B646" s="11"/>
      <c r="C646" s="11"/>
      <c r="D646" s="11"/>
      <c r="E646" s="11"/>
      <c r="F646" s="347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5.75" customHeight="1">
      <c r="A647" s="11"/>
      <c r="B647" s="11"/>
      <c r="C647" s="11"/>
      <c r="D647" s="11"/>
      <c r="E647" s="11"/>
      <c r="F647" s="347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5.75" customHeight="1">
      <c r="A648" s="11"/>
      <c r="B648" s="11"/>
      <c r="C648" s="11"/>
      <c r="D648" s="11"/>
      <c r="E648" s="11"/>
      <c r="F648" s="347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5.75" customHeight="1">
      <c r="A649" s="11"/>
      <c r="B649" s="11"/>
      <c r="C649" s="11"/>
      <c r="D649" s="11"/>
      <c r="E649" s="11"/>
      <c r="F649" s="347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5.75" customHeight="1">
      <c r="A650" s="11"/>
      <c r="B650" s="11"/>
      <c r="C650" s="11"/>
      <c r="D650" s="11"/>
      <c r="E650" s="11"/>
      <c r="F650" s="347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5.75" customHeight="1">
      <c r="A651" s="11"/>
      <c r="B651" s="11"/>
      <c r="C651" s="11"/>
      <c r="D651" s="11"/>
      <c r="E651" s="11"/>
      <c r="F651" s="347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5.75" customHeight="1">
      <c r="A652" s="11"/>
      <c r="B652" s="11"/>
      <c r="C652" s="11"/>
      <c r="D652" s="11"/>
      <c r="E652" s="11"/>
      <c r="F652" s="347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5.75" customHeight="1">
      <c r="A653" s="11"/>
      <c r="B653" s="11"/>
      <c r="C653" s="11"/>
      <c r="D653" s="11"/>
      <c r="E653" s="11"/>
      <c r="F653" s="347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5.75" customHeight="1">
      <c r="A654" s="11"/>
      <c r="B654" s="11"/>
      <c r="C654" s="11"/>
      <c r="D654" s="11"/>
      <c r="E654" s="11"/>
      <c r="F654" s="347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5.75" customHeight="1">
      <c r="A655" s="11"/>
      <c r="B655" s="11"/>
      <c r="C655" s="11"/>
      <c r="D655" s="11"/>
      <c r="E655" s="11"/>
      <c r="F655" s="347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5.75" customHeight="1">
      <c r="A656" s="11"/>
      <c r="B656" s="11"/>
      <c r="C656" s="11"/>
      <c r="D656" s="11"/>
      <c r="E656" s="11"/>
      <c r="F656" s="347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5.75" customHeight="1">
      <c r="A657" s="11"/>
      <c r="B657" s="11"/>
      <c r="C657" s="11"/>
      <c r="D657" s="11"/>
      <c r="E657" s="11"/>
      <c r="F657" s="347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5.75" customHeight="1">
      <c r="A658" s="11"/>
      <c r="B658" s="11"/>
      <c r="C658" s="11"/>
      <c r="D658" s="11"/>
      <c r="E658" s="11"/>
      <c r="F658" s="347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5.75" customHeight="1">
      <c r="A659" s="11"/>
      <c r="B659" s="11"/>
      <c r="C659" s="11"/>
      <c r="D659" s="11"/>
      <c r="E659" s="11"/>
      <c r="F659" s="347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5.75" customHeight="1">
      <c r="A660" s="11"/>
      <c r="B660" s="11"/>
      <c r="C660" s="11"/>
      <c r="D660" s="11"/>
      <c r="E660" s="11"/>
      <c r="F660" s="347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5.75" customHeight="1">
      <c r="A661" s="11"/>
      <c r="B661" s="11"/>
      <c r="C661" s="11"/>
      <c r="D661" s="11"/>
      <c r="E661" s="11"/>
      <c r="F661" s="347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5.75" customHeight="1">
      <c r="A662" s="11"/>
      <c r="B662" s="11"/>
      <c r="C662" s="11"/>
      <c r="D662" s="11"/>
      <c r="E662" s="11"/>
      <c r="F662" s="347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5.75" customHeight="1">
      <c r="A663" s="11"/>
      <c r="B663" s="11"/>
      <c r="C663" s="11"/>
      <c r="D663" s="11"/>
      <c r="E663" s="11"/>
      <c r="F663" s="347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5.75" customHeight="1">
      <c r="A664" s="11"/>
      <c r="B664" s="11"/>
      <c r="C664" s="11"/>
      <c r="D664" s="11"/>
      <c r="E664" s="11"/>
      <c r="F664" s="347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5.75" customHeight="1">
      <c r="A665" s="11"/>
      <c r="B665" s="11"/>
      <c r="C665" s="11"/>
      <c r="D665" s="11"/>
      <c r="E665" s="11"/>
      <c r="F665" s="347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5.75" customHeight="1">
      <c r="A666" s="11"/>
      <c r="B666" s="11"/>
      <c r="C666" s="11"/>
      <c r="D666" s="11"/>
      <c r="E666" s="11"/>
      <c r="F666" s="347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5.75" customHeight="1">
      <c r="A667" s="11"/>
      <c r="B667" s="11"/>
      <c r="C667" s="11"/>
      <c r="D667" s="11"/>
      <c r="E667" s="11"/>
      <c r="F667" s="347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5.75" customHeight="1">
      <c r="A668" s="11"/>
      <c r="B668" s="11"/>
      <c r="C668" s="11"/>
      <c r="D668" s="11"/>
      <c r="E668" s="11"/>
      <c r="F668" s="347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5.75" customHeight="1">
      <c r="A669" s="11"/>
      <c r="B669" s="11"/>
      <c r="C669" s="11"/>
      <c r="D669" s="11"/>
      <c r="E669" s="11"/>
      <c r="F669" s="347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5.75" customHeight="1">
      <c r="A670" s="11"/>
      <c r="B670" s="11"/>
      <c r="C670" s="11"/>
      <c r="D670" s="11"/>
      <c r="E670" s="11"/>
      <c r="F670" s="347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5.75" customHeight="1">
      <c r="A671" s="11"/>
      <c r="B671" s="11"/>
      <c r="C671" s="11"/>
      <c r="D671" s="11"/>
      <c r="E671" s="11"/>
      <c r="F671" s="347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5.75" customHeight="1">
      <c r="A672" s="11"/>
      <c r="B672" s="11"/>
      <c r="C672" s="11"/>
      <c r="D672" s="11"/>
      <c r="E672" s="11"/>
      <c r="F672" s="347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5.75" customHeight="1">
      <c r="A673" s="11"/>
      <c r="B673" s="11"/>
      <c r="C673" s="11"/>
      <c r="D673" s="11"/>
      <c r="E673" s="11"/>
      <c r="F673" s="347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5.75" customHeight="1">
      <c r="A674" s="11"/>
      <c r="B674" s="11"/>
      <c r="C674" s="11"/>
      <c r="D674" s="11"/>
      <c r="E674" s="11"/>
      <c r="F674" s="347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5.75" customHeight="1">
      <c r="A675" s="11"/>
      <c r="B675" s="11"/>
      <c r="C675" s="11"/>
      <c r="D675" s="11"/>
      <c r="E675" s="11"/>
      <c r="F675" s="347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5.75" customHeight="1">
      <c r="A676" s="11"/>
      <c r="B676" s="11"/>
      <c r="C676" s="11"/>
      <c r="D676" s="11"/>
      <c r="E676" s="11"/>
      <c r="F676" s="347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5.75" customHeight="1">
      <c r="A677" s="11"/>
      <c r="B677" s="11"/>
      <c r="C677" s="11"/>
      <c r="D677" s="11"/>
      <c r="E677" s="11"/>
      <c r="F677" s="347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5.75" customHeight="1">
      <c r="A678" s="11"/>
      <c r="B678" s="11"/>
      <c r="C678" s="11"/>
      <c r="D678" s="11"/>
      <c r="E678" s="11"/>
      <c r="F678" s="347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5.75" customHeight="1">
      <c r="A679" s="11"/>
      <c r="B679" s="11"/>
      <c r="C679" s="11"/>
      <c r="D679" s="11"/>
      <c r="E679" s="11"/>
      <c r="F679" s="347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5.75" customHeight="1">
      <c r="A680" s="11"/>
      <c r="B680" s="11"/>
      <c r="C680" s="11"/>
      <c r="D680" s="11"/>
      <c r="E680" s="11"/>
      <c r="F680" s="347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5.75" customHeight="1">
      <c r="A681" s="11"/>
      <c r="B681" s="11"/>
      <c r="C681" s="11"/>
      <c r="D681" s="11"/>
      <c r="E681" s="11"/>
      <c r="F681" s="347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5.75" customHeight="1">
      <c r="A682" s="11"/>
      <c r="B682" s="11"/>
      <c r="C682" s="11"/>
      <c r="D682" s="11"/>
      <c r="E682" s="11"/>
      <c r="F682" s="347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5.75" customHeight="1">
      <c r="A683" s="11"/>
      <c r="B683" s="11"/>
      <c r="C683" s="11"/>
      <c r="D683" s="11"/>
      <c r="E683" s="11"/>
      <c r="F683" s="347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5.75" customHeight="1">
      <c r="A684" s="11"/>
      <c r="B684" s="11"/>
      <c r="C684" s="11"/>
      <c r="D684" s="11"/>
      <c r="E684" s="11"/>
      <c r="F684" s="347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5.75" customHeight="1">
      <c r="A685" s="11"/>
      <c r="B685" s="11"/>
      <c r="C685" s="11"/>
      <c r="D685" s="11"/>
      <c r="E685" s="11"/>
      <c r="F685" s="347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5.75" customHeight="1">
      <c r="A686" s="11"/>
      <c r="B686" s="11"/>
      <c r="C686" s="11"/>
      <c r="D686" s="11"/>
      <c r="E686" s="11"/>
      <c r="F686" s="347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5.75" customHeight="1">
      <c r="A687" s="11"/>
      <c r="B687" s="11"/>
      <c r="C687" s="11"/>
      <c r="D687" s="11"/>
      <c r="E687" s="11"/>
      <c r="F687" s="347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5.75" customHeight="1">
      <c r="A688" s="11"/>
      <c r="B688" s="11"/>
      <c r="C688" s="11"/>
      <c r="D688" s="11"/>
      <c r="E688" s="11"/>
      <c r="F688" s="347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5.75" customHeight="1">
      <c r="A689" s="11"/>
      <c r="B689" s="11"/>
      <c r="C689" s="11"/>
      <c r="D689" s="11"/>
      <c r="E689" s="11"/>
      <c r="F689" s="347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5.75" customHeight="1">
      <c r="A690" s="11"/>
      <c r="B690" s="11"/>
      <c r="C690" s="11"/>
      <c r="D690" s="11"/>
      <c r="E690" s="11"/>
      <c r="F690" s="347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5.75" customHeight="1">
      <c r="A691" s="11"/>
      <c r="B691" s="11"/>
      <c r="C691" s="11"/>
      <c r="D691" s="11"/>
      <c r="E691" s="11"/>
      <c r="F691" s="347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5.75" customHeight="1">
      <c r="A692" s="11"/>
      <c r="B692" s="11"/>
      <c r="C692" s="11"/>
      <c r="D692" s="11"/>
      <c r="E692" s="11"/>
      <c r="F692" s="347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5.75" customHeight="1">
      <c r="A693" s="11"/>
      <c r="B693" s="11"/>
      <c r="C693" s="11"/>
      <c r="D693" s="11"/>
      <c r="E693" s="11"/>
      <c r="F693" s="347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5.75" customHeight="1">
      <c r="A694" s="11"/>
      <c r="B694" s="11"/>
      <c r="C694" s="11"/>
      <c r="D694" s="11"/>
      <c r="E694" s="11"/>
      <c r="F694" s="347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5.75" customHeight="1">
      <c r="A695" s="11"/>
      <c r="B695" s="11"/>
      <c r="C695" s="11"/>
      <c r="D695" s="11"/>
      <c r="E695" s="11"/>
      <c r="F695" s="347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5.75" customHeight="1">
      <c r="A696" s="11"/>
      <c r="B696" s="11"/>
      <c r="C696" s="11"/>
      <c r="D696" s="11"/>
      <c r="E696" s="11"/>
      <c r="F696" s="347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5.75" customHeight="1">
      <c r="A697" s="11"/>
      <c r="B697" s="11"/>
      <c r="C697" s="11"/>
      <c r="D697" s="11"/>
      <c r="E697" s="11"/>
      <c r="F697" s="347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5.75" customHeight="1">
      <c r="A698" s="11"/>
      <c r="B698" s="11"/>
      <c r="C698" s="11"/>
      <c r="D698" s="11"/>
      <c r="E698" s="11"/>
      <c r="F698" s="347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5.75" customHeight="1">
      <c r="A699" s="11"/>
      <c r="B699" s="11"/>
      <c r="C699" s="11"/>
      <c r="D699" s="11"/>
      <c r="E699" s="11"/>
      <c r="F699" s="347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5.75" customHeight="1">
      <c r="A700" s="11"/>
      <c r="B700" s="11"/>
      <c r="C700" s="11"/>
      <c r="D700" s="11"/>
      <c r="E700" s="11"/>
      <c r="F700" s="347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5.75" customHeight="1">
      <c r="A701" s="11"/>
      <c r="B701" s="11"/>
      <c r="C701" s="11"/>
      <c r="D701" s="11"/>
      <c r="E701" s="11"/>
      <c r="F701" s="347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5.75" customHeight="1">
      <c r="A702" s="11"/>
      <c r="B702" s="11"/>
      <c r="C702" s="11"/>
      <c r="D702" s="11"/>
      <c r="E702" s="11"/>
      <c r="F702" s="347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5.75" customHeight="1">
      <c r="A703" s="11"/>
      <c r="B703" s="11"/>
      <c r="C703" s="11"/>
      <c r="D703" s="11"/>
      <c r="E703" s="11"/>
      <c r="F703" s="347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5.75" customHeight="1">
      <c r="A704" s="11"/>
      <c r="B704" s="11"/>
      <c r="C704" s="11"/>
      <c r="D704" s="11"/>
      <c r="E704" s="11"/>
      <c r="F704" s="347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5.75" customHeight="1">
      <c r="A705" s="11"/>
      <c r="B705" s="11"/>
      <c r="C705" s="11"/>
      <c r="D705" s="11"/>
      <c r="E705" s="11"/>
      <c r="F705" s="347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5.75" customHeight="1">
      <c r="A706" s="11"/>
      <c r="B706" s="11"/>
      <c r="C706" s="11"/>
      <c r="D706" s="11"/>
      <c r="E706" s="11"/>
      <c r="F706" s="347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5.75" customHeight="1">
      <c r="A707" s="11"/>
      <c r="B707" s="11"/>
      <c r="C707" s="11"/>
      <c r="D707" s="11"/>
      <c r="E707" s="11"/>
      <c r="F707" s="347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5.75" customHeight="1">
      <c r="A708" s="11"/>
      <c r="B708" s="11"/>
      <c r="C708" s="11"/>
      <c r="D708" s="11"/>
      <c r="E708" s="11"/>
      <c r="F708" s="347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5.75" customHeight="1">
      <c r="A709" s="11"/>
      <c r="B709" s="11"/>
      <c r="C709" s="11"/>
      <c r="D709" s="11"/>
      <c r="E709" s="11"/>
      <c r="F709" s="347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5.75" customHeight="1">
      <c r="A710" s="11"/>
      <c r="B710" s="11"/>
      <c r="C710" s="11"/>
      <c r="D710" s="11"/>
      <c r="E710" s="11"/>
      <c r="F710" s="347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5.75" customHeight="1">
      <c r="A711" s="11"/>
      <c r="B711" s="11"/>
      <c r="C711" s="11"/>
      <c r="D711" s="11"/>
      <c r="E711" s="11"/>
      <c r="F711" s="347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5.75" customHeight="1">
      <c r="A712" s="11"/>
      <c r="B712" s="11"/>
      <c r="C712" s="11"/>
      <c r="D712" s="11"/>
      <c r="E712" s="11"/>
      <c r="F712" s="347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5.75" customHeight="1">
      <c r="A713" s="11"/>
      <c r="B713" s="11"/>
      <c r="C713" s="11"/>
      <c r="D713" s="11"/>
      <c r="E713" s="11"/>
      <c r="F713" s="347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5.75" customHeight="1">
      <c r="A714" s="11"/>
      <c r="B714" s="11"/>
      <c r="C714" s="11"/>
      <c r="D714" s="11"/>
      <c r="E714" s="11"/>
      <c r="F714" s="347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5.75" customHeight="1">
      <c r="A715" s="11"/>
      <c r="B715" s="11"/>
      <c r="C715" s="11"/>
      <c r="D715" s="11"/>
      <c r="E715" s="11"/>
      <c r="F715" s="347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5.75" customHeight="1">
      <c r="A716" s="11"/>
      <c r="B716" s="11"/>
      <c r="C716" s="11"/>
      <c r="D716" s="11"/>
      <c r="E716" s="11"/>
      <c r="F716" s="347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5.75" customHeight="1">
      <c r="A717" s="11"/>
      <c r="B717" s="11"/>
      <c r="C717" s="11"/>
      <c r="D717" s="11"/>
      <c r="E717" s="11"/>
      <c r="F717" s="347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5.75" customHeight="1">
      <c r="A718" s="11"/>
      <c r="B718" s="11"/>
      <c r="C718" s="11"/>
      <c r="D718" s="11"/>
      <c r="E718" s="11"/>
      <c r="F718" s="347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5.75" customHeight="1">
      <c r="A719" s="11"/>
      <c r="B719" s="11"/>
      <c r="C719" s="11"/>
      <c r="D719" s="11"/>
      <c r="E719" s="11"/>
      <c r="F719" s="347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5.75" customHeight="1">
      <c r="A720" s="11"/>
      <c r="B720" s="11"/>
      <c r="C720" s="11"/>
      <c r="D720" s="11"/>
      <c r="E720" s="11"/>
      <c r="F720" s="347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5.75" customHeight="1">
      <c r="A721" s="11"/>
      <c r="B721" s="11"/>
      <c r="C721" s="11"/>
      <c r="D721" s="11"/>
      <c r="E721" s="11"/>
      <c r="F721" s="347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5.75" customHeight="1">
      <c r="A722" s="11"/>
      <c r="B722" s="11"/>
      <c r="C722" s="11"/>
      <c r="D722" s="11"/>
      <c r="E722" s="11"/>
      <c r="F722" s="347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5.75" customHeight="1">
      <c r="A723" s="11"/>
      <c r="B723" s="11"/>
      <c r="C723" s="11"/>
      <c r="D723" s="11"/>
      <c r="E723" s="11"/>
      <c r="F723" s="347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5.75" customHeight="1">
      <c r="A724" s="11"/>
      <c r="B724" s="11"/>
      <c r="C724" s="11"/>
      <c r="D724" s="11"/>
      <c r="E724" s="11"/>
      <c r="F724" s="347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5.75" customHeight="1">
      <c r="A725" s="11"/>
      <c r="B725" s="11"/>
      <c r="C725" s="11"/>
      <c r="D725" s="11"/>
      <c r="E725" s="11"/>
      <c r="F725" s="347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5.75" customHeight="1">
      <c r="A726" s="11"/>
      <c r="B726" s="11"/>
      <c r="C726" s="11"/>
      <c r="D726" s="11"/>
      <c r="E726" s="11"/>
      <c r="F726" s="347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5.75" customHeight="1">
      <c r="A727" s="11"/>
      <c r="B727" s="11"/>
      <c r="C727" s="11"/>
      <c r="D727" s="11"/>
      <c r="E727" s="11"/>
      <c r="F727" s="347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5.75" customHeight="1">
      <c r="A728" s="11"/>
      <c r="B728" s="11"/>
      <c r="C728" s="11"/>
      <c r="D728" s="11"/>
      <c r="E728" s="11"/>
      <c r="F728" s="347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5.75" customHeight="1">
      <c r="A729" s="11"/>
      <c r="B729" s="11"/>
      <c r="C729" s="11"/>
      <c r="D729" s="11"/>
      <c r="E729" s="11"/>
      <c r="F729" s="347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5.75" customHeight="1">
      <c r="A730" s="11"/>
      <c r="B730" s="11"/>
      <c r="C730" s="11"/>
      <c r="D730" s="11"/>
      <c r="E730" s="11"/>
      <c r="F730" s="347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5.75" customHeight="1">
      <c r="A731" s="11"/>
      <c r="B731" s="11"/>
      <c r="C731" s="11"/>
      <c r="D731" s="11"/>
      <c r="E731" s="11"/>
      <c r="F731" s="347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5.75" customHeight="1">
      <c r="A732" s="11"/>
      <c r="B732" s="11"/>
      <c r="C732" s="11"/>
      <c r="D732" s="11"/>
      <c r="E732" s="11"/>
      <c r="F732" s="347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5.75" customHeight="1">
      <c r="A733" s="11"/>
      <c r="B733" s="11"/>
      <c r="C733" s="11"/>
      <c r="D733" s="11"/>
      <c r="E733" s="11"/>
      <c r="F733" s="347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5.75" customHeight="1">
      <c r="A734" s="11"/>
      <c r="B734" s="11"/>
      <c r="C734" s="11"/>
      <c r="D734" s="11"/>
      <c r="E734" s="11"/>
      <c r="F734" s="347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5.75" customHeight="1">
      <c r="A735" s="11"/>
      <c r="B735" s="11"/>
      <c r="C735" s="11"/>
      <c r="D735" s="11"/>
      <c r="E735" s="11"/>
      <c r="F735" s="347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5.75" customHeight="1">
      <c r="A736" s="11"/>
      <c r="B736" s="11"/>
      <c r="C736" s="11"/>
      <c r="D736" s="11"/>
      <c r="E736" s="11"/>
      <c r="F736" s="347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5.75" customHeight="1">
      <c r="A737" s="11"/>
      <c r="B737" s="11"/>
      <c r="C737" s="11"/>
      <c r="D737" s="11"/>
      <c r="E737" s="11"/>
      <c r="F737" s="347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5.75" customHeight="1">
      <c r="A738" s="11"/>
      <c r="B738" s="11"/>
      <c r="C738" s="11"/>
      <c r="D738" s="11"/>
      <c r="E738" s="11"/>
      <c r="F738" s="347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5.75" customHeight="1">
      <c r="A739" s="11"/>
      <c r="B739" s="11"/>
      <c r="C739" s="11"/>
      <c r="D739" s="11"/>
      <c r="E739" s="11"/>
      <c r="F739" s="347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5.75" customHeight="1">
      <c r="A740" s="11"/>
      <c r="B740" s="11"/>
      <c r="C740" s="11"/>
      <c r="D740" s="11"/>
      <c r="E740" s="11"/>
      <c r="F740" s="347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5.75" customHeight="1">
      <c r="A741" s="11"/>
      <c r="B741" s="11"/>
      <c r="C741" s="11"/>
      <c r="D741" s="11"/>
      <c r="E741" s="11"/>
      <c r="F741" s="347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5.75" customHeight="1">
      <c r="A742" s="11"/>
      <c r="B742" s="11"/>
      <c r="C742" s="11"/>
      <c r="D742" s="11"/>
      <c r="E742" s="11"/>
      <c r="F742" s="347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5.75" customHeight="1">
      <c r="A743" s="11"/>
      <c r="B743" s="11"/>
      <c r="C743" s="11"/>
      <c r="D743" s="11"/>
      <c r="E743" s="11"/>
      <c r="F743" s="347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5.75" customHeight="1">
      <c r="A744" s="11"/>
      <c r="B744" s="11"/>
      <c r="C744" s="11"/>
      <c r="D744" s="11"/>
      <c r="E744" s="11"/>
      <c r="F744" s="347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5.75" customHeight="1">
      <c r="A745" s="11"/>
      <c r="B745" s="11"/>
      <c r="C745" s="11"/>
      <c r="D745" s="11"/>
      <c r="E745" s="11"/>
      <c r="F745" s="347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5.75" customHeight="1">
      <c r="A746" s="11"/>
      <c r="B746" s="11"/>
      <c r="C746" s="11"/>
      <c r="D746" s="11"/>
      <c r="E746" s="11"/>
      <c r="F746" s="347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5.75" customHeight="1">
      <c r="A747" s="11"/>
      <c r="B747" s="11"/>
      <c r="C747" s="11"/>
      <c r="D747" s="11"/>
      <c r="E747" s="11"/>
      <c r="F747" s="347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5.75" customHeight="1">
      <c r="A748" s="11"/>
      <c r="B748" s="11"/>
      <c r="C748" s="11"/>
      <c r="D748" s="11"/>
      <c r="E748" s="11"/>
      <c r="F748" s="347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5.75" customHeight="1">
      <c r="A749" s="11"/>
      <c r="B749" s="11"/>
      <c r="C749" s="11"/>
      <c r="D749" s="11"/>
      <c r="E749" s="11"/>
      <c r="F749" s="347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5.75" customHeight="1">
      <c r="A750" s="11"/>
      <c r="B750" s="11"/>
      <c r="C750" s="11"/>
      <c r="D750" s="11"/>
      <c r="E750" s="11"/>
      <c r="F750" s="347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5.75" customHeight="1">
      <c r="A751" s="11"/>
      <c r="B751" s="11"/>
      <c r="C751" s="11"/>
      <c r="D751" s="11"/>
      <c r="E751" s="11"/>
      <c r="F751" s="347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5.75" customHeight="1">
      <c r="A752" s="11"/>
      <c r="B752" s="11"/>
      <c r="C752" s="11"/>
      <c r="D752" s="11"/>
      <c r="E752" s="11"/>
      <c r="F752" s="347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5.75" customHeight="1">
      <c r="A753" s="11"/>
      <c r="B753" s="11"/>
      <c r="C753" s="11"/>
      <c r="D753" s="11"/>
      <c r="E753" s="11"/>
      <c r="F753" s="347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5.75" customHeight="1">
      <c r="A754" s="11"/>
      <c r="B754" s="11"/>
      <c r="C754" s="11"/>
      <c r="D754" s="11"/>
      <c r="E754" s="11"/>
      <c r="F754" s="347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5.75" customHeight="1">
      <c r="A755" s="11"/>
      <c r="B755" s="11"/>
      <c r="C755" s="11"/>
      <c r="D755" s="11"/>
      <c r="E755" s="11"/>
      <c r="F755" s="347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5.75" customHeight="1">
      <c r="A756" s="11"/>
      <c r="B756" s="11"/>
      <c r="C756" s="11"/>
      <c r="D756" s="11"/>
      <c r="E756" s="11"/>
      <c r="F756" s="347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5.75" customHeight="1">
      <c r="A757" s="11"/>
      <c r="B757" s="11"/>
      <c r="C757" s="11"/>
      <c r="D757" s="11"/>
      <c r="E757" s="11"/>
      <c r="F757" s="347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5.75" customHeight="1">
      <c r="A758" s="11"/>
      <c r="B758" s="11"/>
      <c r="C758" s="11"/>
      <c r="D758" s="11"/>
      <c r="E758" s="11"/>
      <c r="F758" s="347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5.75" customHeight="1">
      <c r="A759" s="11"/>
      <c r="B759" s="11"/>
      <c r="C759" s="11"/>
      <c r="D759" s="11"/>
      <c r="E759" s="11"/>
      <c r="F759" s="347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5.75" customHeight="1">
      <c r="A760" s="11"/>
      <c r="B760" s="11"/>
      <c r="C760" s="11"/>
      <c r="D760" s="11"/>
      <c r="E760" s="11"/>
      <c r="F760" s="347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5.75" customHeight="1">
      <c r="A761" s="11"/>
      <c r="B761" s="11"/>
      <c r="C761" s="11"/>
      <c r="D761" s="11"/>
      <c r="E761" s="11"/>
      <c r="F761" s="347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5.75" customHeight="1">
      <c r="A762" s="11"/>
      <c r="B762" s="11"/>
      <c r="C762" s="11"/>
      <c r="D762" s="11"/>
      <c r="E762" s="11"/>
      <c r="F762" s="347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5.75" customHeight="1">
      <c r="A763" s="11"/>
      <c r="B763" s="11"/>
      <c r="C763" s="11"/>
      <c r="D763" s="11"/>
      <c r="E763" s="11"/>
      <c r="F763" s="347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5.75" customHeight="1">
      <c r="A764" s="11"/>
      <c r="B764" s="11"/>
      <c r="C764" s="11"/>
      <c r="D764" s="11"/>
      <c r="E764" s="11"/>
      <c r="F764" s="347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5.75" customHeight="1">
      <c r="A765" s="11"/>
      <c r="B765" s="11"/>
      <c r="C765" s="11"/>
      <c r="D765" s="11"/>
      <c r="E765" s="11"/>
      <c r="F765" s="347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5.75" customHeight="1">
      <c r="A766" s="11"/>
      <c r="B766" s="11"/>
      <c r="C766" s="11"/>
      <c r="D766" s="11"/>
      <c r="E766" s="11"/>
      <c r="F766" s="347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5.75" customHeight="1">
      <c r="A767" s="11"/>
      <c r="B767" s="11"/>
      <c r="C767" s="11"/>
      <c r="D767" s="11"/>
      <c r="E767" s="11"/>
      <c r="F767" s="347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5.75" customHeight="1">
      <c r="A768" s="11"/>
      <c r="B768" s="11"/>
      <c r="C768" s="11"/>
      <c r="D768" s="11"/>
      <c r="E768" s="11"/>
      <c r="F768" s="347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5.75" customHeight="1">
      <c r="A769" s="11"/>
      <c r="B769" s="11"/>
      <c r="C769" s="11"/>
      <c r="D769" s="11"/>
      <c r="E769" s="11"/>
      <c r="F769" s="347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5.75" customHeight="1">
      <c r="A770" s="11"/>
      <c r="B770" s="11"/>
      <c r="C770" s="11"/>
      <c r="D770" s="11"/>
      <c r="E770" s="11"/>
      <c r="F770" s="347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5.75" customHeight="1">
      <c r="A771" s="11"/>
      <c r="B771" s="11"/>
      <c r="C771" s="11"/>
      <c r="D771" s="11"/>
      <c r="E771" s="11"/>
      <c r="F771" s="347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5.75" customHeight="1">
      <c r="A772" s="11"/>
      <c r="B772" s="11"/>
      <c r="C772" s="11"/>
      <c r="D772" s="11"/>
      <c r="E772" s="11"/>
      <c r="F772" s="347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5.75" customHeight="1">
      <c r="A773" s="11"/>
      <c r="B773" s="11"/>
      <c r="C773" s="11"/>
      <c r="D773" s="11"/>
      <c r="E773" s="11"/>
      <c r="F773" s="347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5.75" customHeight="1">
      <c r="A774" s="11"/>
      <c r="B774" s="11"/>
      <c r="C774" s="11"/>
      <c r="D774" s="11"/>
      <c r="E774" s="11"/>
      <c r="F774" s="347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5.75" customHeight="1">
      <c r="A775" s="11"/>
      <c r="B775" s="11"/>
      <c r="C775" s="11"/>
      <c r="D775" s="11"/>
      <c r="E775" s="11"/>
      <c r="F775" s="347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5.75" customHeight="1">
      <c r="A776" s="11"/>
      <c r="B776" s="11"/>
      <c r="C776" s="11"/>
      <c r="D776" s="11"/>
      <c r="E776" s="11"/>
      <c r="F776" s="347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5.75" customHeight="1">
      <c r="A777" s="11"/>
      <c r="B777" s="11"/>
      <c r="C777" s="11"/>
      <c r="D777" s="11"/>
      <c r="E777" s="11"/>
      <c r="F777" s="347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5.75" customHeight="1">
      <c r="A778" s="11"/>
      <c r="B778" s="11"/>
      <c r="C778" s="11"/>
      <c r="D778" s="11"/>
      <c r="E778" s="11"/>
      <c r="F778" s="347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5.75" customHeight="1">
      <c r="A779" s="11"/>
      <c r="B779" s="11"/>
      <c r="C779" s="11"/>
      <c r="D779" s="11"/>
      <c r="E779" s="11"/>
      <c r="F779" s="347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5.75" customHeight="1">
      <c r="A780" s="11"/>
      <c r="B780" s="11"/>
      <c r="C780" s="11"/>
      <c r="D780" s="11"/>
      <c r="E780" s="11"/>
      <c r="F780" s="347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5.75" customHeight="1">
      <c r="A781" s="11"/>
      <c r="B781" s="11"/>
      <c r="C781" s="11"/>
      <c r="D781" s="11"/>
      <c r="E781" s="11"/>
      <c r="F781" s="347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5.75" customHeight="1">
      <c r="A782" s="11"/>
      <c r="B782" s="11"/>
      <c r="C782" s="11"/>
      <c r="D782" s="11"/>
      <c r="E782" s="11"/>
      <c r="F782" s="347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5.75" customHeight="1">
      <c r="A783" s="11"/>
      <c r="B783" s="11"/>
      <c r="C783" s="11"/>
      <c r="D783" s="11"/>
      <c r="E783" s="11"/>
      <c r="F783" s="347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5.75" customHeight="1">
      <c r="A784" s="11"/>
      <c r="B784" s="11"/>
      <c r="C784" s="11"/>
      <c r="D784" s="11"/>
      <c r="E784" s="11"/>
      <c r="F784" s="347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5.75" customHeight="1">
      <c r="A785" s="11"/>
      <c r="B785" s="11"/>
      <c r="C785" s="11"/>
      <c r="D785" s="11"/>
      <c r="E785" s="11"/>
      <c r="F785" s="347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5.75" customHeight="1">
      <c r="A786" s="11"/>
      <c r="B786" s="11"/>
      <c r="C786" s="11"/>
      <c r="D786" s="11"/>
      <c r="E786" s="11"/>
      <c r="F786" s="347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5.75" customHeight="1">
      <c r="A787" s="11"/>
      <c r="B787" s="11"/>
      <c r="C787" s="11"/>
      <c r="D787" s="11"/>
      <c r="E787" s="11"/>
      <c r="F787" s="347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5.75" customHeight="1">
      <c r="A788" s="11"/>
      <c r="B788" s="11"/>
      <c r="C788" s="11"/>
      <c r="D788" s="11"/>
      <c r="E788" s="11"/>
      <c r="F788" s="347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5.75" customHeight="1">
      <c r="A789" s="11"/>
      <c r="B789" s="11"/>
      <c r="C789" s="11"/>
      <c r="D789" s="11"/>
      <c r="E789" s="11"/>
      <c r="F789" s="347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5.75" customHeight="1">
      <c r="A790" s="11"/>
      <c r="B790" s="11"/>
      <c r="C790" s="11"/>
      <c r="D790" s="11"/>
      <c r="E790" s="11"/>
      <c r="F790" s="347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5.75" customHeight="1">
      <c r="A791" s="11"/>
      <c r="B791" s="11"/>
      <c r="C791" s="11"/>
      <c r="D791" s="11"/>
      <c r="E791" s="11"/>
      <c r="F791" s="347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5.75" customHeight="1">
      <c r="A792" s="11"/>
      <c r="B792" s="11"/>
      <c r="C792" s="11"/>
      <c r="D792" s="11"/>
      <c r="E792" s="11"/>
      <c r="F792" s="347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5.75" customHeight="1">
      <c r="A793" s="11"/>
      <c r="B793" s="11"/>
      <c r="C793" s="11"/>
      <c r="D793" s="11"/>
      <c r="E793" s="11"/>
      <c r="F793" s="347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5.75" customHeight="1">
      <c r="A794" s="11"/>
      <c r="B794" s="11"/>
      <c r="C794" s="11"/>
      <c r="D794" s="11"/>
      <c r="E794" s="11"/>
      <c r="F794" s="347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5.75" customHeight="1">
      <c r="A795" s="11"/>
      <c r="B795" s="11"/>
      <c r="C795" s="11"/>
      <c r="D795" s="11"/>
      <c r="E795" s="11"/>
      <c r="F795" s="347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5.75" customHeight="1">
      <c r="A796" s="11"/>
      <c r="B796" s="11"/>
      <c r="C796" s="11"/>
      <c r="D796" s="11"/>
      <c r="E796" s="11"/>
      <c r="F796" s="347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5.75" customHeight="1">
      <c r="A797" s="11"/>
      <c r="B797" s="11"/>
      <c r="C797" s="11"/>
      <c r="D797" s="11"/>
      <c r="E797" s="11"/>
      <c r="F797" s="347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5.75" customHeight="1">
      <c r="A798" s="11"/>
      <c r="B798" s="11"/>
      <c r="C798" s="11"/>
      <c r="D798" s="11"/>
      <c r="E798" s="11"/>
      <c r="F798" s="347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5.75" customHeight="1">
      <c r="A799" s="11"/>
      <c r="B799" s="11"/>
      <c r="C799" s="11"/>
      <c r="D799" s="11"/>
      <c r="E799" s="11"/>
      <c r="F799" s="347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5.75" customHeight="1">
      <c r="A800" s="11"/>
      <c r="B800" s="11"/>
      <c r="C800" s="11"/>
      <c r="D800" s="11"/>
      <c r="E800" s="11"/>
      <c r="F800" s="347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5.75" customHeight="1">
      <c r="A801" s="11"/>
      <c r="B801" s="11"/>
      <c r="C801" s="11"/>
      <c r="D801" s="11"/>
      <c r="E801" s="11"/>
      <c r="F801" s="347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5.75" customHeight="1">
      <c r="A802" s="11"/>
      <c r="B802" s="11"/>
      <c r="C802" s="11"/>
      <c r="D802" s="11"/>
      <c r="E802" s="11"/>
      <c r="F802" s="347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5.75" customHeight="1">
      <c r="A803" s="11"/>
      <c r="B803" s="11"/>
      <c r="C803" s="11"/>
      <c r="D803" s="11"/>
      <c r="E803" s="11"/>
      <c r="F803" s="347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5.75" customHeight="1">
      <c r="A804" s="11"/>
      <c r="B804" s="11"/>
      <c r="C804" s="11"/>
      <c r="D804" s="11"/>
      <c r="E804" s="11"/>
      <c r="F804" s="347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5.75" customHeight="1">
      <c r="A805" s="11"/>
      <c r="B805" s="11"/>
      <c r="C805" s="11"/>
      <c r="D805" s="11"/>
      <c r="E805" s="11"/>
      <c r="F805" s="347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5.75" customHeight="1">
      <c r="A806" s="11"/>
      <c r="B806" s="11"/>
      <c r="C806" s="11"/>
      <c r="D806" s="11"/>
      <c r="E806" s="11"/>
      <c r="F806" s="347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5.75" customHeight="1">
      <c r="A807" s="11"/>
      <c r="B807" s="11"/>
      <c r="C807" s="11"/>
      <c r="D807" s="11"/>
      <c r="E807" s="11"/>
      <c r="F807" s="347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5.75" customHeight="1">
      <c r="A808" s="11"/>
      <c r="B808" s="11"/>
      <c r="C808" s="11"/>
      <c r="D808" s="11"/>
      <c r="E808" s="11"/>
      <c r="F808" s="347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5.75" customHeight="1">
      <c r="A809" s="11"/>
      <c r="B809" s="11"/>
      <c r="C809" s="11"/>
      <c r="D809" s="11"/>
      <c r="E809" s="11"/>
      <c r="F809" s="347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5.75" customHeight="1">
      <c r="A810" s="11"/>
      <c r="B810" s="11"/>
      <c r="C810" s="11"/>
      <c r="D810" s="11"/>
      <c r="E810" s="11"/>
      <c r="F810" s="347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5.75" customHeight="1">
      <c r="A811" s="11"/>
      <c r="B811" s="11"/>
      <c r="C811" s="11"/>
      <c r="D811" s="11"/>
      <c r="E811" s="11"/>
      <c r="F811" s="347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5.75" customHeight="1">
      <c r="A812" s="11"/>
      <c r="B812" s="11"/>
      <c r="C812" s="11"/>
      <c r="D812" s="11"/>
      <c r="E812" s="11"/>
      <c r="F812" s="347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5.75" customHeight="1">
      <c r="A813" s="11"/>
      <c r="B813" s="11"/>
      <c r="C813" s="11"/>
      <c r="D813" s="11"/>
      <c r="E813" s="11"/>
      <c r="F813" s="347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5.75" customHeight="1">
      <c r="A814" s="11"/>
      <c r="B814" s="11"/>
      <c r="C814" s="11"/>
      <c r="D814" s="11"/>
      <c r="E814" s="11"/>
      <c r="F814" s="347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5.75" customHeight="1">
      <c r="A815" s="11"/>
      <c r="B815" s="11"/>
      <c r="C815" s="11"/>
      <c r="D815" s="11"/>
      <c r="E815" s="11"/>
      <c r="F815" s="347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5.75" customHeight="1">
      <c r="A816" s="11"/>
      <c r="B816" s="11"/>
      <c r="C816" s="11"/>
      <c r="D816" s="11"/>
      <c r="E816" s="11"/>
      <c r="F816" s="347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5.75" customHeight="1">
      <c r="A817" s="11"/>
      <c r="B817" s="11"/>
      <c r="C817" s="11"/>
      <c r="D817" s="11"/>
      <c r="E817" s="11"/>
      <c r="F817" s="347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5.75" customHeight="1">
      <c r="A818" s="11"/>
      <c r="B818" s="11"/>
      <c r="C818" s="11"/>
      <c r="D818" s="11"/>
      <c r="E818" s="11"/>
      <c r="F818" s="347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5.75" customHeight="1">
      <c r="A819" s="11"/>
      <c r="B819" s="11"/>
      <c r="C819" s="11"/>
      <c r="D819" s="11"/>
      <c r="E819" s="11"/>
      <c r="F819" s="347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5.75" customHeight="1">
      <c r="A820" s="11"/>
      <c r="B820" s="11"/>
      <c r="C820" s="11"/>
      <c r="D820" s="11"/>
      <c r="E820" s="11"/>
      <c r="F820" s="347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5.75" customHeight="1">
      <c r="A821" s="11"/>
      <c r="B821" s="11"/>
      <c r="C821" s="11"/>
      <c r="D821" s="11"/>
      <c r="E821" s="11"/>
      <c r="F821" s="347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5.75" customHeight="1">
      <c r="A822" s="11"/>
      <c r="B822" s="11"/>
      <c r="C822" s="11"/>
      <c r="D822" s="11"/>
      <c r="E822" s="11"/>
      <c r="F822" s="347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5.75" customHeight="1">
      <c r="A823" s="11"/>
      <c r="B823" s="11"/>
      <c r="C823" s="11"/>
      <c r="D823" s="11"/>
      <c r="E823" s="11"/>
      <c r="F823" s="347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5.75" customHeight="1">
      <c r="A824" s="11"/>
      <c r="B824" s="11"/>
      <c r="C824" s="11"/>
      <c r="D824" s="11"/>
      <c r="E824" s="11"/>
      <c r="F824" s="347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5.75" customHeight="1">
      <c r="A825" s="11"/>
      <c r="B825" s="11"/>
      <c r="C825" s="11"/>
      <c r="D825" s="11"/>
      <c r="E825" s="11"/>
      <c r="F825" s="347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5.75" customHeight="1">
      <c r="A826" s="11"/>
      <c r="B826" s="11"/>
      <c r="C826" s="11"/>
      <c r="D826" s="11"/>
      <c r="E826" s="11"/>
      <c r="F826" s="347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5.75" customHeight="1">
      <c r="A827" s="11"/>
      <c r="B827" s="11"/>
      <c r="C827" s="11"/>
      <c r="D827" s="11"/>
      <c r="E827" s="11"/>
      <c r="F827" s="347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5.75" customHeight="1">
      <c r="A828" s="11"/>
      <c r="B828" s="11"/>
      <c r="C828" s="11"/>
      <c r="D828" s="11"/>
      <c r="E828" s="11"/>
      <c r="F828" s="347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5.75" customHeight="1">
      <c r="A829" s="11"/>
      <c r="B829" s="11"/>
      <c r="C829" s="11"/>
      <c r="D829" s="11"/>
      <c r="E829" s="11"/>
      <c r="F829" s="347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5.75" customHeight="1">
      <c r="A830" s="11"/>
      <c r="B830" s="11"/>
      <c r="C830" s="11"/>
      <c r="D830" s="11"/>
      <c r="E830" s="11"/>
      <c r="F830" s="347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5.75" customHeight="1">
      <c r="A831" s="11"/>
      <c r="B831" s="11"/>
      <c r="C831" s="11"/>
      <c r="D831" s="11"/>
      <c r="E831" s="11"/>
      <c r="F831" s="347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5.75" customHeight="1">
      <c r="A832" s="11"/>
      <c r="B832" s="11"/>
      <c r="C832" s="11"/>
      <c r="D832" s="11"/>
      <c r="E832" s="11"/>
      <c r="F832" s="347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5.75" customHeight="1">
      <c r="A833" s="11"/>
      <c r="B833" s="11"/>
      <c r="C833" s="11"/>
      <c r="D833" s="11"/>
      <c r="E833" s="11"/>
      <c r="F833" s="347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5.75" customHeight="1">
      <c r="A834" s="11"/>
      <c r="B834" s="11"/>
      <c r="C834" s="11"/>
      <c r="D834" s="11"/>
      <c r="E834" s="11"/>
      <c r="F834" s="347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5.75" customHeight="1">
      <c r="A835" s="11"/>
      <c r="B835" s="11"/>
      <c r="C835" s="11"/>
      <c r="D835" s="11"/>
      <c r="E835" s="11"/>
      <c r="F835" s="347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5.75" customHeight="1">
      <c r="A836" s="11"/>
      <c r="B836" s="11"/>
      <c r="C836" s="11"/>
      <c r="D836" s="11"/>
      <c r="E836" s="11"/>
      <c r="F836" s="347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5.75" customHeight="1">
      <c r="A837" s="11"/>
      <c r="B837" s="11"/>
      <c r="C837" s="11"/>
      <c r="D837" s="11"/>
      <c r="E837" s="11"/>
      <c r="F837" s="347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5.75" customHeight="1">
      <c r="A838" s="11"/>
      <c r="B838" s="11"/>
      <c r="C838" s="11"/>
      <c r="D838" s="11"/>
      <c r="E838" s="11"/>
      <c r="F838" s="347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5.75" customHeight="1">
      <c r="A839" s="11"/>
      <c r="B839" s="11"/>
      <c r="C839" s="11"/>
      <c r="D839" s="11"/>
      <c r="E839" s="11"/>
      <c r="F839" s="347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5.75" customHeight="1">
      <c r="A840" s="11"/>
      <c r="B840" s="11"/>
      <c r="C840" s="11"/>
      <c r="D840" s="11"/>
      <c r="E840" s="11"/>
      <c r="F840" s="347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5.75" customHeight="1">
      <c r="A841" s="11"/>
      <c r="B841" s="11"/>
      <c r="C841" s="11"/>
      <c r="D841" s="11"/>
      <c r="E841" s="11"/>
      <c r="F841" s="347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5.75" customHeight="1">
      <c r="A842" s="11"/>
      <c r="B842" s="11"/>
      <c r="C842" s="11"/>
      <c r="D842" s="11"/>
      <c r="E842" s="11"/>
      <c r="F842" s="347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5.75" customHeight="1">
      <c r="A843" s="11"/>
      <c r="B843" s="11"/>
      <c r="C843" s="11"/>
      <c r="D843" s="11"/>
      <c r="E843" s="11"/>
      <c r="F843" s="347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5.75" customHeight="1">
      <c r="A844" s="11"/>
      <c r="B844" s="11"/>
      <c r="C844" s="11"/>
      <c r="D844" s="11"/>
      <c r="E844" s="11"/>
      <c r="F844" s="347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5.75" customHeight="1">
      <c r="A845" s="11"/>
      <c r="B845" s="11"/>
      <c r="C845" s="11"/>
      <c r="D845" s="11"/>
      <c r="E845" s="11"/>
      <c r="F845" s="347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5.75" customHeight="1">
      <c r="A846" s="11"/>
      <c r="B846" s="11"/>
      <c r="C846" s="11"/>
      <c r="D846" s="11"/>
      <c r="E846" s="11"/>
      <c r="F846" s="347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5.75" customHeight="1">
      <c r="A847" s="11"/>
      <c r="B847" s="11"/>
      <c r="C847" s="11"/>
      <c r="D847" s="11"/>
      <c r="E847" s="11"/>
      <c r="F847" s="347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5.75" customHeight="1">
      <c r="A848" s="11"/>
      <c r="B848" s="11"/>
      <c r="C848" s="11"/>
      <c r="D848" s="11"/>
      <c r="E848" s="11"/>
      <c r="F848" s="347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5.75" customHeight="1">
      <c r="A849" s="11"/>
      <c r="B849" s="11"/>
      <c r="C849" s="11"/>
      <c r="D849" s="11"/>
      <c r="E849" s="11"/>
      <c r="F849" s="347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5.75" customHeight="1">
      <c r="A850" s="11"/>
      <c r="B850" s="11"/>
      <c r="C850" s="11"/>
      <c r="D850" s="11"/>
      <c r="E850" s="11"/>
      <c r="F850" s="347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5.75" customHeight="1">
      <c r="A851" s="11"/>
      <c r="B851" s="11"/>
      <c r="C851" s="11"/>
      <c r="D851" s="11"/>
      <c r="E851" s="11"/>
      <c r="F851" s="347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5.75" customHeight="1">
      <c r="A852" s="11"/>
      <c r="B852" s="11"/>
      <c r="C852" s="11"/>
      <c r="D852" s="11"/>
      <c r="E852" s="11"/>
      <c r="F852" s="347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5.75" customHeight="1">
      <c r="A853" s="11"/>
      <c r="B853" s="11"/>
      <c r="C853" s="11"/>
      <c r="D853" s="11"/>
      <c r="E853" s="11"/>
      <c r="F853" s="347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5.75" customHeight="1">
      <c r="A854" s="11"/>
      <c r="B854" s="11"/>
      <c r="C854" s="11"/>
      <c r="D854" s="11"/>
      <c r="E854" s="11"/>
      <c r="F854" s="347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5.75" customHeight="1">
      <c r="A855" s="11"/>
      <c r="B855" s="11"/>
      <c r="C855" s="11"/>
      <c r="D855" s="11"/>
      <c r="E855" s="11"/>
      <c r="F855" s="347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5.75" customHeight="1">
      <c r="A856" s="11"/>
      <c r="B856" s="11"/>
      <c r="C856" s="11"/>
      <c r="D856" s="11"/>
      <c r="E856" s="11"/>
      <c r="F856" s="347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5.75" customHeight="1">
      <c r="A857" s="11"/>
      <c r="B857" s="11"/>
      <c r="C857" s="11"/>
      <c r="D857" s="11"/>
      <c r="E857" s="11"/>
      <c r="F857" s="347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5.75" customHeight="1">
      <c r="A858" s="11"/>
      <c r="B858" s="11"/>
      <c r="C858" s="11"/>
      <c r="D858" s="11"/>
      <c r="E858" s="11"/>
      <c r="F858" s="347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5.75" customHeight="1">
      <c r="A859" s="11"/>
      <c r="B859" s="11"/>
      <c r="C859" s="11"/>
      <c r="D859" s="11"/>
      <c r="E859" s="11"/>
      <c r="F859" s="347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5.75" customHeight="1">
      <c r="A860" s="11"/>
      <c r="B860" s="11"/>
      <c r="C860" s="11"/>
      <c r="D860" s="11"/>
      <c r="E860" s="11"/>
      <c r="F860" s="347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5.75" customHeight="1">
      <c r="A861" s="11"/>
      <c r="B861" s="11"/>
      <c r="C861" s="11"/>
      <c r="D861" s="11"/>
      <c r="E861" s="11"/>
      <c r="F861" s="347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5.75" customHeight="1">
      <c r="A862" s="11"/>
      <c r="B862" s="11"/>
      <c r="C862" s="11"/>
      <c r="D862" s="11"/>
      <c r="E862" s="11"/>
      <c r="F862" s="347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5.75" customHeight="1">
      <c r="A863" s="11"/>
      <c r="B863" s="11"/>
      <c r="C863" s="11"/>
      <c r="D863" s="11"/>
      <c r="E863" s="11"/>
      <c r="F863" s="347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5.75" customHeight="1">
      <c r="A864" s="11"/>
      <c r="B864" s="11"/>
      <c r="C864" s="11"/>
      <c r="D864" s="11"/>
      <c r="E864" s="11"/>
      <c r="F864" s="347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5.75" customHeight="1">
      <c r="A865" s="11"/>
      <c r="B865" s="11"/>
      <c r="C865" s="11"/>
      <c r="D865" s="11"/>
      <c r="E865" s="11"/>
      <c r="F865" s="347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5.75" customHeight="1">
      <c r="A866" s="11"/>
      <c r="B866" s="11"/>
      <c r="C866" s="11"/>
      <c r="D866" s="11"/>
      <c r="E866" s="11"/>
      <c r="F866" s="347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5.75" customHeight="1">
      <c r="A867" s="11"/>
      <c r="B867" s="11"/>
      <c r="C867" s="11"/>
      <c r="D867" s="11"/>
      <c r="E867" s="11"/>
      <c r="F867" s="347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5.75" customHeight="1">
      <c r="A868" s="11"/>
      <c r="B868" s="11"/>
      <c r="C868" s="11"/>
      <c r="D868" s="11"/>
      <c r="E868" s="11"/>
      <c r="F868" s="347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5.75" customHeight="1">
      <c r="A869" s="11"/>
      <c r="B869" s="11"/>
      <c r="C869" s="11"/>
      <c r="D869" s="11"/>
      <c r="E869" s="11"/>
      <c r="F869" s="347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5.75" customHeight="1">
      <c r="A870" s="11"/>
      <c r="B870" s="11"/>
      <c r="C870" s="11"/>
      <c r="D870" s="11"/>
      <c r="E870" s="11"/>
      <c r="F870" s="347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5.75" customHeight="1">
      <c r="A871" s="11"/>
      <c r="B871" s="11"/>
      <c r="C871" s="11"/>
      <c r="D871" s="11"/>
      <c r="E871" s="11"/>
      <c r="F871" s="347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5.75" customHeight="1">
      <c r="A872" s="11"/>
      <c r="B872" s="11"/>
      <c r="C872" s="11"/>
      <c r="D872" s="11"/>
      <c r="E872" s="11"/>
      <c r="F872" s="347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5.75" customHeight="1">
      <c r="A873" s="11"/>
      <c r="B873" s="11"/>
      <c r="C873" s="11"/>
      <c r="D873" s="11"/>
      <c r="E873" s="11"/>
      <c r="F873" s="347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5.75" customHeight="1">
      <c r="A874" s="11"/>
      <c r="B874" s="11"/>
      <c r="C874" s="11"/>
      <c r="D874" s="11"/>
      <c r="E874" s="11"/>
      <c r="F874" s="347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5.75" customHeight="1">
      <c r="A875" s="11"/>
      <c r="B875" s="11"/>
      <c r="C875" s="11"/>
      <c r="D875" s="11"/>
      <c r="E875" s="11"/>
      <c r="F875" s="347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5.75" customHeight="1">
      <c r="A876" s="11"/>
      <c r="B876" s="11"/>
      <c r="C876" s="11"/>
      <c r="D876" s="11"/>
      <c r="E876" s="11"/>
      <c r="F876" s="347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5.75" customHeight="1">
      <c r="A877" s="11"/>
      <c r="B877" s="11"/>
      <c r="C877" s="11"/>
      <c r="D877" s="11"/>
      <c r="E877" s="11"/>
      <c r="F877" s="347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5.75" customHeight="1">
      <c r="A878" s="11"/>
      <c r="B878" s="11"/>
      <c r="C878" s="11"/>
      <c r="D878" s="11"/>
      <c r="E878" s="11"/>
      <c r="F878" s="347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5.75" customHeight="1">
      <c r="A879" s="11"/>
      <c r="B879" s="11"/>
      <c r="C879" s="11"/>
      <c r="D879" s="11"/>
      <c r="E879" s="11"/>
      <c r="F879" s="347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5.75" customHeight="1">
      <c r="A880" s="11"/>
      <c r="B880" s="11"/>
      <c r="C880" s="11"/>
      <c r="D880" s="11"/>
      <c r="E880" s="11"/>
      <c r="F880" s="347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5.75" customHeight="1">
      <c r="A881" s="11"/>
      <c r="B881" s="11"/>
      <c r="C881" s="11"/>
      <c r="D881" s="11"/>
      <c r="E881" s="11"/>
      <c r="F881" s="347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5.75" customHeight="1">
      <c r="A882" s="11"/>
      <c r="B882" s="11"/>
      <c r="C882" s="11"/>
      <c r="D882" s="11"/>
      <c r="E882" s="11"/>
      <c r="F882" s="347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5.75" customHeight="1">
      <c r="A883" s="11"/>
      <c r="B883" s="11"/>
      <c r="C883" s="11"/>
      <c r="D883" s="11"/>
      <c r="E883" s="11"/>
      <c r="F883" s="347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5.75" customHeight="1">
      <c r="A884" s="11"/>
      <c r="B884" s="11"/>
      <c r="C884" s="11"/>
      <c r="D884" s="11"/>
      <c r="E884" s="11"/>
      <c r="F884" s="347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5.75" customHeight="1">
      <c r="A885" s="11"/>
      <c r="B885" s="11"/>
      <c r="C885" s="11"/>
      <c r="D885" s="11"/>
      <c r="E885" s="11"/>
      <c r="F885" s="347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5.75" customHeight="1">
      <c r="A886" s="11"/>
      <c r="B886" s="11"/>
      <c r="C886" s="11"/>
      <c r="D886" s="11"/>
      <c r="E886" s="11"/>
      <c r="F886" s="347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5.75" customHeight="1">
      <c r="A887" s="11"/>
      <c r="B887" s="11"/>
      <c r="C887" s="11"/>
      <c r="D887" s="11"/>
      <c r="E887" s="11"/>
      <c r="F887" s="347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5.75" customHeight="1">
      <c r="A888" s="11"/>
      <c r="B888" s="11"/>
      <c r="C888" s="11"/>
      <c r="D888" s="11"/>
      <c r="E888" s="11"/>
      <c r="F888" s="347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5.75" customHeight="1">
      <c r="A889" s="11"/>
      <c r="B889" s="11"/>
      <c r="C889" s="11"/>
      <c r="D889" s="11"/>
      <c r="E889" s="11"/>
      <c r="F889" s="347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5.75" customHeight="1">
      <c r="A890" s="11"/>
      <c r="B890" s="11"/>
      <c r="C890" s="11"/>
      <c r="D890" s="11"/>
      <c r="E890" s="11"/>
      <c r="F890" s="347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5.75" customHeight="1">
      <c r="A891" s="11"/>
      <c r="B891" s="11"/>
      <c r="C891" s="11"/>
      <c r="D891" s="11"/>
      <c r="E891" s="11"/>
      <c r="F891" s="347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5.75" customHeight="1">
      <c r="A892" s="11"/>
      <c r="B892" s="11"/>
      <c r="C892" s="11"/>
      <c r="D892" s="11"/>
      <c r="E892" s="11"/>
      <c r="F892" s="347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5.75" customHeight="1">
      <c r="A893" s="11"/>
      <c r="B893" s="11"/>
      <c r="C893" s="11"/>
      <c r="D893" s="11"/>
      <c r="E893" s="11"/>
      <c r="F893" s="347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5.75" customHeight="1">
      <c r="A894" s="11"/>
      <c r="B894" s="11"/>
      <c r="C894" s="11"/>
      <c r="D894" s="11"/>
      <c r="E894" s="11"/>
      <c r="F894" s="347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5.75" customHeight="1">
      <c r="A895" s="11"/>
      <c r="B895" s="11"/>
      <c r="C895" s="11"/>
      <c r="D895" s="11"/>
      <c r="E895" s="11"/>
      <c r="F895" s="347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5.75" customHeight="1">
      <c r="A896" s="11"/>
      <c r="B896" s="11"/>
      <c r="C896" s="11"/>
      <c r="D896" s="11"/>
      <c r="E896" s="11"/>
      <c r="F896" s="347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5.75" customHeight="1">
      <c r="A897" s="11"/>
      <c r="B897" s="11"/>
      <c r="C897" s="11"/>
      <c r="D897" s="11"/>
      <c r="E897" s="11"/>
      <c r="F897" s="347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5.75" customHeight="1">
      <c r="A898" s="11"/>
      <c r="B898" s="11"/>
      <c r="C898" s="11"/>
      <c r="D898" s="11"/>
      <c r="E898" s="11"/>
      <c r="F898" s="347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5.75" customHeight="1">
      <c r="A899" s="11"/>
      <c r="B899" s="11"/>
      <c r="C899" s="11"/>
      <c r="D899" s="11"/>
      <c r="E899" s="11"/>
      <c r="F899" s="347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5.75" customHeight="1">
      <c r="A900" s="11"/>
      <c r="B900" s="11"/>
      <c r="C900" s="11"/>
      <c r="D900" s="11"/>
      <c r="E900" s="11"/>
      <c r="F900" s="347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5.75" customHeight="1">
      <c r="A901" s="11"/>
      <c r="B901" s="11"/>
      <c r="C901" s="11"/>
      <c r="D901" s="11"/>
      <c r="E901" s="11"/>
      <c r="F901" s="347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5.75" customHeight="1">
      <c r="A902" s="11"/>
      <c r="B902" s="11"/>
      <c r="C902" s="11"/>
      <c r="D902" s="11"/>
      <c r="E902" s="11"/>
      <c r="F902" s="347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5.75" customHeight="1">
      <c r="A903" s="11"/>
      <c r="B903" s="11"/>
      <c r="C903" s="11"/>
      <c r="D903" s="11"/>
      <c r="E903" s="11"/>
      <c r="F903" s="347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5.75" customHeight="1">
      <c r="A904" s="11"/>
      <c r="B904" s="11"/>
      <c r="C904" s="11"/>
      <c r="D904" s="11"/>
      <c r="E904" s="11"/>
      <c r="F904" s="347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5.75" customHeight="1">
      <c r="A905" s="11"/>
      <c r="B905" s="11"/>
      <c r="C905" s="11"/>
      <c r="D905" s="11"/>
      <c r="E905" s="11"/>
      <c r="F905" s="347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5.75" customHeight="1">
      <c r="A906" s="11"/>
      <c r="B906" s="11"/>
      <c r="C906" s="11"/>
      <c r="D906" s="11"/>
      <c r="E906" s="11"/>
      <c r="F906" s="347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5.75" customHeight="1">
      <c r="A907" s="11"/>
      <c r="B907" s="11"/>
      <c r="C907" s="11"/>
      <c r="D907" s="11"/>
      <c r="E907" s="11"/>
      <c r="F907" s="347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5.75" customHeight="1">
      <c r="A908" s="11"/>
      <c r="B908" s="11"/>
      <c r="C908" s="11"/>
      <c r="D908" s="11"/>
      <c r="E908" s="11"/>
      <c r="F908" s="347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5.75" customHeight="1">
      <c r="A909" s="11"/>
      <c r="B909" s="11"/>
      <c r="C909" s="11"/>
      <c r="D909" s="11"/>
      <c r="E909" s="11"/>
      <c r="F909" s="347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5.75" customHeight="1">
      <c r="A910" s="11"/>
      <c r="B910" s="11"/>
      <c r="C910" s="11"/>
      <c r="D910" s="11"/>
      <c r="E910" s="11"/>
      <c r="F910" s="347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5.75" customHeight="1">
      <c r="A911" s="11"/>
      <c r="B911" s="11"/>
      <c r="C911" s="11"/>
      <c r="D911" s="11"/>
      <c r="E911" s="11"/>
      <c r="F911" s="347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5.75" customHeight="1">
      <c r="A912" s="11"/>
      <c r="B912" s="11"/>
      <c r="C912" s="11"/>
      <c r="D912" s="11"/>
      <c r="E912" s="11"/>
      <c r="F912" s="347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5.75" customHeight="1">
      <c r="A913" s="11"/>
      <c r="B913" s="11"/>
      <c r="C913" s="11"/>
      <c r="D913" s="11"/>
      <c r="E913" s="11"/>
      <c r="F913" s="347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5.75" customHeight="1">
      <c r="A914" s="11"/>
      <c r="B914" s="11"/>
      <c r="C914" s="11"/>
      <c r="D914" s="11"/>
      <c r="E914" s="11"/>
      <c r="F914" s="347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5.75" customHeight="1">
      <c r="A915" s="11"/>
      <c r="B915" s="11"/>
      <c r="C915" s="11"/>
      <c r="D915" s="11"/>
      <c r="E915" s="11"/>
      <c r="F915" s="347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5.75" customHeight="1">
      <c r="A916" s="11"/>
      <c r="B916" s="11"/>
      <c r="C916" s="11"/>
      <c r="D916" s="11"/>
      <c r="E916" s="11"/>
      <c r="F916" s="347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5.75" customHeight="1">
      <c r="A917" s="11"/>
      <c r="B917" s="11"/>
      <c r="C917" s="11"/>
      <c r="D917" s="11"/>
      <c r="E917" s="11"/>
      <c r="F917" s="347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5.75" customHeight="1">
      <c r="A918" s="11"/>
      <c r="B918" s="11"/>
      <c r="C918" s="11"/>
      <c r="D918" s="11"/>
      <c r="E918" s="11"/>
      <c r="F918" s="347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5.75" customHeight="1">
      <c r="A919" s="11"/>
      <c r="B919" s="11"/>
      <c r="C919" s="11"/>
      <c r="D919" s="11"/>
      <c r="E919" s="11"/>
      <c r="F919" s="347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5.75" customHeight="1">
      <c r="A920" s="11"/>
      <c r="B920" s="11"/>
      <c r="C920" s="11"/>
      <c r="D920" s="11"/>
      <c r="E920" s="11"/>
      <c r="F920" s="347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5.75" customHeight="1">
      <c r="A921" s="11"/>
      <c r="B921" s="11"/>
      <c r="C921" s="11"/>
      <c r="D921" s="11"/>
      <c r="E921" s="11"/>
      <c r="F921" s="347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5.75" customHeight="1">
      <c r="A922" s="11"/>
      <c r="B922" s="11"/>
      <c r="C922" s="11"/>
      <c r="D922" s="11"/>
      <c r="E922" s="11"/>
      <c r="F922" s="347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5.75" customHeight="1">
      <c r="A923" s="11"/>
      <c r="B923" s="11"/>
      <c r="C923" s="11"/>
      <c r="D923" s="11"/>
      <c r="E923" s="11"/>
      <c r="F923" s="347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5.75" customHeight="1">
      <c r="A924" s="11"/>
      <c r="B924" s="11"/>
      <c r="C924" s="11"/>
      <c r="D924" s="11"/>
      <c r="E924" s="11"/>
      <c r="F924" s="347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5.75" customHeight="1">
      <c r="A925" s="11"/>
      <c r="B925" s="11"/>
      <c r="C925" s="11"/>
      <c r="D925" s="11"/>
      <c r="E925" s="11"/>
      <c r="F925" s="347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5.75" customHeight="1">
      <c r="A926" s="11"/>
      <c r="B926" s="11"/>
      <c r="C926" s="11"/>
      <c r="D926" s="11"/>
      <c r="E926" s="11"/>
      <c r="F926" s="347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5.75" customHeight="1">
      <c r="A927" s="11"/>
      <c r="B927" s="11"/>
      <c r="C927" s="11"/>
      <c r="D927" s="11"/>
      <c r="E927" s="11"/>
      <c r="F927" s="347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5.75" customHeight="1">
      <c r="A928" s="11"/>
      <c r="B928" s="11"/>
      <c r="C928" s="11"/>
      <c r="D928" s="11"/>
      <c r="E928" s="11"/>
      <c r="F928" s="347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5.75" customHeight="1">
      <c r="A929" s="11"/>
      <c r="B929" s="11"/>
      <c r="C929" s="11"/>
      <c r="D929" s="11"/>
      <c r="E929" s="11"/>
      <c r="F929" s="347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5.75" customHeight="1">
      <c r="A930" s="11"/>
      <c r="B930" s="11"/>
      <c r="C930" s="11"/>
      <c r="D930" s="11"/>
      <c r="E930" s="11"/>
      <c r="F930" s="347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5.75" customHeight="1">
      <c r="A931" s="11"/>
      <c r="B931" s="11"/>
      <c r="C931" s="11"/>
      <c r="D931" s="11"/>
      <c r="E931" s="11"/>
      <c r="F931" s="347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5.75" customHeight="1">
      <c r="A932" s="11"/>
      <c r="B932" s="11"/>
      <c r="C932" s="11"/>
      <c r="D932" s="11"/>
      <c r="E932" s="11"/>
      <c r="F932" s="347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5.75" customHeight="1">
      <c r="A933" s="11"/>
      <c r="B933" s="11"/>
      <c r="C933" s="11"/>
      <c r="D933" s="11"/>
      <c r="E933" s="11"/>
      <c r="F933" s="347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5.75" customHeight="1">
      <c r="A934" s="11"/>
      <c r="B934" s="11"/>
      <c r="C934" s="11"/>
      <c r="D934" s="11"/>
      <c r="E934" s="11"/>
      <c r="F934" s="347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5.75" customHeight="1">
      <c r="A935" s="11"/>
      <c r="B935" s="11"/>
      <c r="C935" s="11"/>
      <c r="D935" s="11"/>
      <c r="E935" s="11"/>
      <c r="F935" s="347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5.75" customHeight="1">
      <c r="A936" s="11"/>
      <c r="B936" s="11"/>
      <c r="C936" s="11"/>
      <c r="D936" s="11"/>
      <c r="E936" s="11"/>
      <c r="F936" s="347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5.75" customHeight="1">
      <c r="A937" s="11"/>
      <c r="B937" s="11"/>
      <c r="C937" s="11"/>
      <c r="D937" s="11"/>
      <c r="E937" s="11"/>
      <c r="F937" s="347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5.75" customHeight="1">
      <c r="A938" s="11"/>
      <c r="B938" s="11"/>
      <c r="C938" s="11"/>
      <c r="D938" s="11"/>
      <c r="E938" s="11"/>
      <c r="F938" s="347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5.75" customHeight="1">
      <c r="A939" s="11"/>
      <c r="B939" s="11"/>
      <c r="C939" s="11"/>
      <c r="D939" s="11"/>
      <c r="E939" s="11"/>
      <c r="F939" s="347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5.75" customHeight="1">
      <c r="A940" s="11"/>
      <c r="B940" s="11"/>
      <c r="C940" s="11"/>
      <c r="D940" s="11"/>
      <c r="E940" s="11"/>
      <c r="F940" s="347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5.75" customHeight="1">
      <c r="A941" s="11"/>
      <c r="B941" s="11"/>
      <c r="C941" s="11"/>
      <c r="D941" s="11"/>
      <c r="E941" s="11"/>
      <c r="F941" s="347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5.75" customHeight="1">
      <c r="A942" s="11"/>
      <c r="B942" s="11"/>
      <c r="C942" s="11"/>
      <c r="D942" s="11"/>
      <c r="E942" s="11"/>
      <c r="F942" s="347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5.75" customHeight="1">
      <c r="A943" s="11"/>
      <c r="B943" s="11"/>
      <c r="C943" s="11"/>
      <c r="D943" s="11"/>
      <c r="E943" s="11"/>
      <c r="F943" s="347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5.75" customHeight="1">
      <c r="A944" s="11"/>
      <c r="B944" s="11"/>
      <c r="C944" s="11"/>
      <c r="D944" s="11"/>
      <c r="E944" s="11"/>
      <c r="F944" s="347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5.75" customHeight="1">
      <c r="A945" s="11"/>
      <c r="B945" s="11"/>
      <c r="C945" s="11"/>
      <c r="D945" s="11"/>
      <c r="E945" s="11"/>
      <c r="F945" s="347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5.75" customHeight="1">
      <c r="A946" s="11"/>
      <c r="B946" s="11"/>
      <c r="C946" s="11"/>
      <c r="D946" s="11"/>
      <c r="E946" s="11"/>
      <c r="F946" s="347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5.75" customHeight="1">
      <c r="A947" s="11"/>
      <c r="B947" s="11"/>
      <c r="C947" s="11"/>
      <c r="D947" s="11"/>
      <c r="E947" s="11"/>
      <c r="F947" s="347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5.75" customHeight="1">
      <c r="A948" s="11"/>
      <c r="B948" s="11"/>
      <c r="C948" s="11"/>
      <c r="D948" s="11"/>
      <c r="E948" s="11"/>
      <c r="F948" s="347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5.75" customHeight="1">
      <c r="A949" s="11"/>
      <c r="B949" s="11"/>
      <c r="C949" s="11"/>
      <c r="D949" s="11"/>
      <c r="E949" s="11"/>
      <c r="F949" s="347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5.75" customHeight="1">
      <c r="A950" s="11"/>
      <c r="B950" s="11"/>
      <c r="C950" s="11"/>
      <c r="D950" s="11"/>
      <c r="E950" s="11"/>
      <c r="F950" s="347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5.75" customHeight="1">
      <c r="A951" s="11"/>
      <c r="B951" s="11"/>
      <c r="C951" s="11"/>
      <c r="D951" s="11"/>
      <c r="E951" s="11"/>
      <c r="F951" s="347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5.75" customHeight="1">
      <c r="A952" s="11"/>
      <c r="B952" s="11"/>
      <c r="C952" s="11"/>
      <c r="D952" s="11"/>
      <c r="E952" s="11"/>
      <c r="F952" s="347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5.75" customHeight="1">
      <c r="A953" s="11"/>
      <c r="B953" s="11"/>
      <c r="C953" s="11"/>
      <c r="D953" s="11"/>
      <c r="E953" s="11"/>
      <c r="F953" s="347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5.75" customHeight="1">
      <c r="A954" s="11"/>
      <c r="B954" s="11"/>
      <c r="C954" s="11"/>
      <c r="D954" s="11"/>
      <c r="E954" s="11"/>
      <c r="F954" s="347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5.75" customHeight="1">
      <c r="A955" s="11"/>
      <c r="B955" s="11"/>
      <c r="C955" s="11"/>
      <c r="D955" s="11"/>
      <c r="E955" s="11"/>
      <c r="F955" s="347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5.75" customHeight="1">
      <c r="A956" s="11"/>
      <c r="B956" s="11"/>
      <c r="C956" s="11"/>
      <c r="D956" s="11"/>
      <c r="E956" s="11"/>
      <c r="F956" s="347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5.75" customHeight="1">
      <c r="A957" s="11"/>
      <c r="B957" s="11"/>
      <c r="C957" s="11"/>
      <c r="D957" s="11"/>
      <c r="E957" s="11"/>
      <c r="F957" s="347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5.75" customHeight="1">
      <c r="A958" s="11"/>
      <c r="B958" s="11"/>
      <c r="C958" s="11"/>
      <c r="D958" s="11"/>
      <c r="E958" s="11"/>
      <c r="F958" s="347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5.75" customHeight="1">
      <c r="A959" s="11"/>
      <c r="B959" s="11"/>
      <c r="C959" s="11"/>
      <c r="D959" s="11"/>
      <c r="E959" s="11"/>
      <c r="F959" s="347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5.75" customHeight="1">
      <c r="A960" s="11"/>
      <c r="B960" s="11"/>
      <c r="C960" s="11"/>
      <c r="D960" s="11"/>
      <c r="E960" s="11"/>
      <c r="F960" s="347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5.75" customHeight="1">
      <c r="A961" s="11"/>
      <c r="B961" s="11"/>
      <c r="C961" s="11"/>
      <c r="D961" s="11"/>
      <c r="E961" s="11"/>
      <c r="F961" s="347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5.75" customHeight="1">
      <c r="A962" s="11"/>
      <c r="B962" s="11"/>
      <c r="C962" s="11"/>
      <c r="D962" s="11"/>
      <c r="E962" s="11"/>
      <c r="F962" s="347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5.75" customHeight="1">
      <c r="A963" s="11"/>
      <c r="B963" s="11"/>
      <c r="C963" s="11"/>
      <c r="D963" s="11"/>
      <c r="E963" s="11"/>
      <c r="F963" s="347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5.75" customHeight="1">
      <c r="A964" s="11"/>
      <c r="B964" s="11"/>
      <c r="C964" s="11"/>
      <c r="D964" s="11"/>
      <c r="E964" s="11"/>
      <c r="F964" s="347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5.75" customHeight="1">
      <c r="A965" s="11"/>
      <c r="B965" s="11"/>
      <c r="C965" s="11"/>
      <c r="D965" s="11"/>
      <c r="E965" s="11"/>
      <c r="F965" s="347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5.75" customHeight="1">
      <c r="A966" s="11"/>
      <c r="B966" s="11"/>
      <c r="C966" s="11"/>
      <c r="D966" s="11"/>
      <c r="E966" s="11"/>
      <c r="F966" s="347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5.75" customHeight="1">
      <c r="A967" s="11"/>
      <c r="B967" s="11"/>
      <c r="C967" s="11"/>
      <c r="D967" s="11"/>
      <c r="E967" s="11"/>
      <c r="F967" s="347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5.75" customHeight="1">
      <c r="A968" s="11"/>
      <c r="B968" s="11"/>
      <c r="C968" s="11"/>
      <c r="D968" s="11"/>
      <c r="E968" s="11"/>
      <c r="F968" s="347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5.75" customHeight="1">
      <c r="A969" s="11"/>
      <c r="B969" s="11"/>
      <c r="C969" s="11"/>
      <c r="D969" s="11"/>
      <c r="E969" s="11"/>
      <c r="F969" s="347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5.75" customHeight="1">
      <c r="A970" s="11"/>
      <c r="B970" s="11"/>
      <c r="C970" s="11"/>
      <c r="D970" s="11"/>
      <c r="E970" s="11"/>
      <c r="F970" s="347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5.75" customHeight="1">
      <c r="A971" s="11"/>
      <c r="B971" s="11"/>
      <c r="C971" s="11"/>
      <c r="D971" s="11"/>
      <c r="E971" s="11"/>
      <c r="F971" s="347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5.75" customHeight="1">
      <c r="A972" s="11"/>
      <c r="B972" s="11"/>
      <c r="C972" s="11"/>
      <c r="D972" s="11"/>
      <c r="E972" s="11"/>
      <c r="F972" s="347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5.75" customHeight="1">
      <c r="A973" s="11"/>
      <c r="B973" s="11"/>
      <c r="C973" s="11"/>
      <c r="D973" s="11"/>
      <c r="E973" s="11"/>
      <c r="F973" s="347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5.75" customHeight="1">
      <c r="A974" s="11"/>
      <c r="B974" s="11"/>
      <c r="C974" s="11"/>
      <c r="D974" s="11"/>
      <c r="E974" s="11"/>
      <c r="F974" s="347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5.75" customHeight="1">
      <c r="A975" s="11"/>
      <c r="B975" s="11"/>
      <c r="C975" s="11"/>
      <c r="D975" s="11"/>
      <c r="E975" s="11"/>
      <c r="F975" s="347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5.75" customHeight="1">
      <c r="A976" s="11"/>
      <c r="B976" s="11"/>
      <c r="C976" s="11"/>
      <c r="D976" s="11"/>
      <c r="E976" s="11"/>
      <c r="F976" s="347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5.75" customHeight="1">
      <c r="A977" s="11"/>
      <c r="B977" s="11"/>
      <c r="C977" s="11"/>
      <c r="D977" s="11"/>
      <c r="E977" s="11"/>
      <c r="F977" s="347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5.75" customHeight="1">
      <c r="A978" s="11"/>
      <c r="B978" s="11"/>
      <c r="C978" s="11"/>
      <c r="D978" s="11"/>
      <c r="E978" s="11"/>
      <c r="F978" s="347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5.75" customHeight="1">
      <c r="A979" s="11"/>
      <c r="B979" s="11"/>
      <c r="C979" s="11"/>
      <c r="D979" s="11"/>
      <c r="E979" s="11"/>
      <c r="F979" s="347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5.75" customHeight="1">
      <c r="A980" s="11"/>
      <c r="B980" s="11"/>
      <c r="C980" s="11"/>
      <c r="D980" s="11"/>
      <c r="E980" s="11"/>
      <c r="F980" s="347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5.75" customHeight="1">
      <c r="A981" s="11"/>
      <c r="B981" s="11"/>
      <c r="C981" s="11"/>
      <c r="D981" s="11"/>
      <c r="E981" s="11"/>
      <c r="F981" s="347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5.75" customHeight="1">
      <c r="A982" s="11"/>
      <c r="B982" s="11"/>
      <c r="C982" s="11"/>
      <c r="D982" s="11"/>
      <c r="E982" s="11"/>
      <c r="F982" s="347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5.75" customHeight="1">
      <c r="A983" s="11"/>
      <c r="B983" s="11"/>
      <c r="C983" s="11"/>
      <c r="D983" s="11"/>
      <c r="E983" s="11"/>
      <c r="F983" s="347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5.75" customHeight="1">
      <c r="A984" s="11"/>
      <c r="B984" s="11"/>
      <c r="C984" s="11"/>
      <c r="D984" s="11"/>
      <c r="E984" s="11"/>
      <c r="F984" s="347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5.75" customHeight="1">
      <c r="A985" s="11"/>
      <c r="B985" s="11"/>
      <c r="C985" s="11"/>
      <c r="D985" s="11"/>
      <c r="E985" s="11"/>
      <c r="F985" s="347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5.75" customHeight="1">
      <c r="A986" s="11"/>
      <c r="B986" s="11"/>
      <c r="C986" s="11"/>
      <c r="D986" s="11"/>
      <c r="E986" s="11"/>
      <c r="F986" s="347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5.75" customHeight="1">
      <c r="A987" s="11"/>
      <c r="B987" s="11"/>
      <c r="C987" s="11"/>
      <c r="D987" s="11"/>
      <c r="E987" s="11"/>
      <c r="F987" s="347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5.75" customHeight="1">
      <c r="A988" s="11"/>
      <c r="B988" s="11"/>
      <c r="C988" s="11"/>
      <c r="D988" s="11"/>
      <c r="E988" s="11"/>
      <c r="F988" s="347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5.75" customHeight="1">
      <c r="A989" s="11"/>
      <c r="B989" s="11"/>
      <c r="C989" s="11"/>
      <c r="D989" s="11"/>
      <c r="E989" s="11"/>
      <c r="F989" s="347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</sheetData>
  <mergeCells count="24">
    <mergeCell ref="C10:C11"/>
    <mergeCell ref="A10:A11"/>
    <mergeCell ref="C12:C13"/>
    <mergeCell ref="A12:A13"/>
    <mergeCell ref="A14:A36"/>
    <mergeCell ref="B4:B36"/>
    <mergeCell ref="C14:C36"/>
    <mergeCell ref="G13:J13"/>
    <mergeCell ref="E13:F13"/>
    <mergeCell ref="E12:F12"/>
    <mergeCell ref="G12:J12"/>
    <mergeCell ref="G11:J11"/>
    <mergeCell ref="G10:J10"/>
    <mergeCell ref="E6:J6"/>
    <mergeCell ref="E7:J7"/>
    <mergeCell ref="E8:J8"/>
    <mergeCell ref="E11:F11"/>
    <mergeCell ref="E9:J9"/>
    <mergeCell ref="E10:F10"/>
    <mergeCell ref="D3:J3"/>
    <mergeCell ref="D4:J4"/>
    <mergeCell ref="D5:J5"/>
    <mergeCell ref="C6:C9"/>
    <mergeCell ref="A6:A9"/>
  </mergeCells>
  <pageMargins left="0.7" right="0.7" top="0.75" bottom="0.75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Навігація документом</vt:lpstr>
      <vt:lpstr>Загальна характеристика громади</vt:lpstr>
      <vt:lpstr>1.0. Опис громади</vt:lpstr>
      <vt:lpstr>2.0.Місцеве економічне середови</vt:lpstr>
      <vt:lpstr>3.0 Населення</vt:lpstr>
      <vt:lpstr>4.0. Трудові ресурси</vt:lpstr>
      <vt:lpstr>5.0.Ринки</vt:lpstr>
      <vt:lpstr>6.0.Економічна база</vt:lpstr>
      <vt:lpstr>7.0.Інфраструктура</vt:lpstr>
      <vt:lpstr>8.0.Комунікації та ком.посслуги</vt:lpstr>
      <vt:lpstr>9.0.Навколишнє середовище</vt:lpstr>
      <vt:lpstr>10.0.Життя в громаді</vt:lpstr>
      <vt:lpstr>11.0.Професійні послуги</vt:lpstr>
      <vt:lpstr>12.0.Соціальний капітал</vt:lpstr>
      <vt:lpstr>13.0 Місцеве самоврядування</vt:lpstr>
      <vt:lpstr>14.0.Податки</vt:lpstr>
      <vt:lpstr>15.0.Громадські організації в О</vt:lpstr>
      <vt:lpstr>16.0.Природні ресурси</vt:lpstr>
      <vt:lpstr>17.0.Стратегія розвитку ТГ</vt:lpstr>
      <vt:lpstr>18.0. SWOT аналіз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PARD-1</dc:creator>
  <cp:lastModifiedBy>User</cp:lastModifiedBy>
  <cp:lastPrinted>2018-05-31T05:27:28Z</cp:lastPrinted>
  <dcterms:created xsi:type="dcterms:W3CDTF">2018-09-26T06:31:39Z</dcterms:created>
  <dcterms:modified xsi:type="dcterms:W3CDTF">2024-07-12T11:30:32Z</dcterms:modified>
</cp:coreProperties>
</file>