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БЕРЕЗЕНЬ 2026\Зміни бюджет\Зміни бюджет\"/>
    </mc:Choice>
  </mc:AlternateContent>
  <xr:revisionPtr revIDLastSave="0" documentId="13_ncr:1_{2A4CA303-2978-4F97-BD16-53DF0BDF7235}" xr6:coauthVersionLast="45" xr6:coauthVersionMax="45" xr10:uidLastSave="{00000000-0000-0000-0000-000000000000}"/>
  <bookViews>
    <workbookView xWindow="-120" yWindow="-120" windowWidth="29040" windowHeight="15720" tabRatio="879" xr2:uid="{00000000-000D-0000-FFFF-FFFF00000000}"/>
  </bookViews>
  <sheets>
    <sheet name="ПЗ" sheetId="15" r:id="rId1"/>
    <sheet name="Аркуш1" sheetId="16" r:id="rId2"/>
  </sheets>
  <definedNames>
    <definedName name="_xlnm.Print_Titles" localSheetId="0">ПЗ!$3:$4</definedName>
    <definedName name="_xlnm.Print_Area" localSheetId="0">ПЗ!$A$1:$E$78</definedName>
  </definedNames>
  <calcPr calcId="191029"/>
  <customWorkbookViews>
    <customWorkbookView name="IRINA - Личное представление" guid="{A9DA248C-BCA5-4DB0-9936-3DAAB45BFC2C}" mergeInterval="0" personalView="1" maximized="1" windowWidth="1276" windowHeight="874" tabRatio="879" activeSheetId="14"/>
    <customWorkbookView name="USER - Личное представление" guid="{9A50BB39-1EDA-451A-B106-D0DEB7F7ADBA}" mergeInterval="0" personalView="1" maximized="1" windowWidth="1020" windowHeight="629" tabRatio="879"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1" i="15" l="1"/>
  <c r="C33" i="15" l="1"/>
  <c r="C43" i="15"/>
  <c r="C36" i="15"/>
  <c r="C37" i="15"/>
  <c r="F46" i="15" l="1"/>
  <c r="C75" i="15" l="1"/>
  <c r="C72" i="15"/>
  <c r="D76" i="15" l="1"/>
  <c r="C69" i="15"/>
  <c r="J62" i="15" l="1"/>
  <c r="I52" i="15"/>
  <c r="J53" i="15" l="1"/>
  <c r="I49" i="15"/>
  <c r="I53" i="15"/>
  <c r="I60" i="15"/>
  <c r="I58" i="15"/>
  <c r="I59" i="15"/>
  <c r="I57" i="15"/>
  <c r="I56" i="15"/>
  <c r="I61" i="15"/>
  <c r="I54" i="15"/>
  <c r="C65" i="15" l="1"/>
  <c r="C60" i="15"/>
  <c r="I63" i="15" s="1"/>
  <c r="D54" i="15"/>
  <c r="D48" i="15"/>
  <c r="D51" i="15"/>
  <c r="C34" i="15" l="1"/>
  <c r="C44" i="15"/>
  <c r="F44" i="15" s="1"/>
  <c r="D60" i="15"/>
  <c r="J72" i="15" s="1"/>
  <c r="C17" i="15"/>
  <c r="F34" i="15" l="1"/>
  <c r="C76" i="15"/>
  <c r="C30" i="15"/>
  <c r="I50" i="15"/>
  <c r="I55" i="15"/>
  <c r="I72" i="15" s="1"/>
  <c r="C10" i="15"/>
  <c r="F10" i="15" s="1"/>
  <c r="C14" i="15" l="1"/>
  <c r="F14" i="15" s="1"/>
  <c r="F31" i="15" l="1"/>
  <c r="I75" i="15"/>
  <c r="F60" i="15" l="1"/>
  <c r="D30" i="15" l="1"/>
  <c r="J75" i="15" s="1"/>
  <c r="F77" i="15" l="1"/>
  <c r="F30" i="15"/>
</calcChain>
</file>

<file path=xl/sharedStrings.xml><?xml version="1.0" encoding="utf-8"?>
<sst xmlns="http://schemas.openxmlformats.org/spreadsheetml/2006/main" count="135" uniqueCount="79">
  <si>
    <t>Розшифрування</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</si>
  <si>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</si>
  <si>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</si>
  <si>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</si>
  <si>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</si>
  <si>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</si>
  <si>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</si>
  <si>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</si>
  <si>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</si>
  <si>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А3283  Збройних сил України для придбання транспортного засобу з типом кузова "пікап")</t>
  </si>
  <si>
    <t xml:space="preserve">            Програма економічного і соціального розвитку Зеленодольської міської територіальної громади на 2026 рік</t>
  </si>
  <si>
    <t>0611010</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</si>
  <si>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А4548  Збройних сил України для придбання Volkswagen Crafter 35 Kasten L5H3 у кількості 1 (oдна) oдиниця)</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</si>
  <si>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А7382  Збройних сил України для закупівлі наземних станцій керування до безпілотних літальних апаратів)</t>
  </si>
  <si>
    <t>0611021</t>
  </si>
  <si>
    <t>0611141</t>
  </si>
  <si>
    <t>Субвенція з державного бюджету місцевим бюджетам на надання державної підтримки особам з особливими освітніми потребами (січень-червень 2026року)</t>
  </si>
  <si>
    <t>0611200</t>
  </si>
  <si>
    <t>Заробітна плата (Проведення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</si>
  <si>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Нарахування н заробітну плату </t>
  </si>
  <si>
    <t>`Пропонується збільшення  видаткової  частини ЗФ бюджету за рахунок субвенції з державного бюджету місцевим бюджетам</t>
  </si>
  <si>
    <t xml:space="preserve">`Пропонується збільшення  дохідної  частини ЗФ бюджету за рахунок субвенції з державного бюджету місцевим бюджетам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</si>
  <si>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</si>
  <si>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А5047  Збройних сил України 1300 000 грн для закупівлі обладнання відділення зв’язку ддя комплектування автоматизованих робочих місць операторів та 1000 000,0 грн для закупівлі спеціалізованої інженерної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</si>
  <si>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2197  Державної прикордонної служби України на придбання комплектуючих до засобів радіоелектронної розвідки)</t>
  </si>
  <si>
    <t>0219770</t>
  </si>
  <si>
    <t xml:space="preserve">Субвенції з місцевого бюджету обласному бюджету на виконання заходу 6.1. Програми забезпечення громадського порядку та громадської безпеки на території Дніпропетровської області на період до 2028 року” </t>
  </si>
  <si>
    <t xml:space="preserve">           Програми розвитку житлово - комунального господарства та благоустрою Зеленодольської міської територіальної громади на 2026 рік </t>
  </si>
  <si>
    <t>Послуги з поточного ремонту та технічного обслуговування мереж зовнішнього освітлення с. Мар'янське (захід 6)</t>
  </si>
  <si>
    <t xml:space="preserve">   Пропонується збільшення  видаткової  частини ЗФ бюджету  за рахунок  залишку додаткової дотації (КДБ 41021400),який склався  на початок бюджетного року за ЗФ в сумі 1574469,18 грн </t>
  </si>
  <si>
    <t>0216091</t>
  </si>
  <si>
    <t>здійснення технічного нагляду по об’єкту: "Нове будівництво КТП-6/0,4кВ та ЛЕП-6кВ для електропостачання модульних котелень (резервне живлення) на земельній ділянці к.н. 1220310300:02:016:0001 біля будинку №19 вул. Садова, м. Зеленодольськ, Криворізький район, Дніпропетровська область"</t>
  </si>
  <si>
    <t>здійснення авторського нагляду по об’єкту: "Нове будівництво КТП-6/0,4кВ та ЛЕП-6кВ для електропостачання модульних котелень (резервне живлення) на земельній ділянці к.н. 1220310300:02:016:0001 біля будинку №19 вул. Садова, м. Зеленодольськ, Криворізький район, Дніпропетровська область"</t>
  </si>
  <si>
    <t>виконання будівельних робіт по об’єкту: " Нове будівництво газопроводу до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t>
  </si>
  <si>
    <t>здійснення технічного нагляду по об’єкту: " Нове будівництво газопроводу до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t>
  </si>
  <si>
    <t>виконання будівельних робіт по об’єкту: "Нове будівництво КТП-6/0,4кВ та ЛЕП-6кВ для електропостачання модульних котелень (резервне живлення) на земельній ділянці к.н. 1220310300:02:016:0001 біля будинку №19 вул. Садова, м. Зеленодольськ, Криворізький район, Дніпропетровська область»</t>
  </si>
  <si>
    <t>0213121</t>
  </si>
  <si>
    <t xml:space="preserve">Заробітна плата дошкільних закладів освіти </t>
  </si>
  <si>
    <t xml:space="preserve">Нарахування на заробітну плату дошкільних закладів освіти </t>
  </si>
  <si>
    <t xml:space="preserve">           Програми  фінансової підтримки комунального підприємства «Зеленодольський міський водоканал» на  2026 рік </t>
  </si>
  <si>
    <t>Безповоротна фінансова допомога шляхом внесків у статутний капітал  комунального підприємства  відповідно до законодавства на закупівлю бувших у вжитку вантажно-пасажирських атомомобілів</t>
  </si>
  <si>
    <t>0217670</t>
  </si>
  <si>
    <t xml:space="preserve">Заробітна плата закладів загальної середньої освіти </t>
  </si>
  <si>
    <t>Нарахування на заробітну плату закладів загальної середньої освіти</t>
  </si>
  <si>
    <t>0611070</t>
  </si>
  <si>
    <t>Заробітна плата Зеленодольського центру позашкільної освіти</t>
  </si>
  <si>
    <t>Нарахування на заробітну плату Зеленодольського центру позашкільної освіти</t>
  </si>
  <si>
    <t>Заробітна плата КЗ "Зеленодольський центр надання соціальних послуг"</t>
  </si>
  <si>
    <t>Нарахування на заробітну плату КЗ "Зеленодольський центр надання соціальних послуг"</t>
  </si>
  <si>
    <t>0610160</t>
  </si>
  <si>
    <t>послуги по встановленню кондиціонерів</t>
  </si>
  <si>
    <t xml:space="preserve"> Пропонується перерозподіл коштів  за КПК  у межах раніше виділених коштів</t>
  </si>
  <si>
    <t xml:space="preserve">Субвенція державному бюджету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(додаток 2)  для 20 державної пожежно-рятувальної частини 3 державного пожежно-рятувального загону Головного управління ДСНС України у Дніпропетровській області </t>
  </si>
  <si>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7 403 700 грн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</si>
  <si>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</si>
  <si>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0213242</t>
  </si>
  <si>
    <t>Послуги з поховання (захід 1)</t>
  </si>
  <si>
    <t>Виконання будівельних  робіт по об'єкту :"Капітальний ремонт покрівлі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</si>
  <si>
    <t>Здійснення авторського нагляду по об'єкту :"Капітальний ремонт покрівлі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</si>
  <si>
    <t>Проведення технічного нагляду по об'єкту :"Капітальний ремонт покрівлі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</si>
  <si>
    <r>
      <t xml:space="preserve"> здійснення авторського нагляду </t>
    </r>
    <r>
      <rPr>
        <i/>
        <sz val="12"/>
        <color rgb="FF000000"/>
        <rFont val="Times New Roman"/>
        <family val="1"/>
        <charset val="204"/>
      </rPr>
      <t xml:space="preserve">по об’єкту: </t>
    </r>
    <r>
      <rPr>
        <i/>
        <sz val="12"/>
        <color theme="1"/>
        <rFont val="Times New Roman"/>
        <family val="1"/>
        <charset val="204"/>
      </rPr>
      <t>" Нове будівництво газопроводу до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t>
    </r>
  </si>
  <si>
    <r>
      <t xml:space="preserve">виконання будівельних робіт по об’єкту: </t>
    </r>
    <r>
      <rPr>
        <i/>
        <sz val="12"/>
        <color rgb="FF000000"/>
        <rFont val="Times New Roman"/>
        <family val="1"/>
        <charset val="204"/>
      </rPr>
      <t xml:space="preserve">"Нове будівництво газопроводу для газопостачання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 Внутрішньомайданчикові мережі."  </t>
    </r>
  </si>
  <si>
    <r>
      <t xml:space="preserve">здійснення технічного нагляду по об’єкту: </t>
    </r>
    <r>
      <rPr>
        <i/>
        <sz val="12"/>
        <color rgb="FF000000"/>
        <rFont val="Times New Roman"/>
        <family val="1"/>
        <charset val="204"/>
      </rPr>
      <t>"Нове будівництво газопроводу для газопостачання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 Внутрішньомайданчикові мережі."</t>
    </r>
  </si>
  <si>
    <r>
      <t xml:space="preserve">здійснення авторського нагляду </t>
    </r>
    <r>
      <rPr>
        <i/>
        <sz val="12"/>
        <color rgb="FF000000"/>
        <rFont val="Times New Roman"/>
        <family val="1"/>
        <charset val="204"/>
      </rPr>
      <t xml:space="preserve">по об’єкту: "Нове будівництво газопроводу для газопостачання модульних котелень загальною потужністю 12,2 МВт  на земельній ділянці к.н. 1220310300:02:016:0001 вул. Садова, м. Зеленодольськ, Криворізький район, Дніпропетровська область. Газопостачання зовнішнє. Внутрішньомайданчикові мережі." </t>
    </r>
  </si>
  <si>
    <r>
      <t xml:space="preserve">Поточний ремонт громадської вбиральні </t>
    </r>
    <r>
      <rPr>
        <i/>
        <sz val="12"/>
        <rFont val="Times New Roman"/>
        <family val="1"/>
        <charset val="204"/>
      </rPr>
      <t>(захід 18)</t>
    </r>
  </si>
  <si>
    <t>послуги по встановленню кондиціонерів  та ремонтні роботи з відновлення систем водопостачання,водовідведення,опалення та електромережі за адресою Спортивна буд. 3</t>
  </si>
  <si>
    <t>0216030</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</si>
  <si>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А1962  Збройних сил України на закупівлю майна для покращення матеріально-технічної бази військової частини)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</si>
  <si>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А7269 ( через в/ч 5148)  Збройних сил України для придбання зарядних станцій та комплектів резервного та автономного живлення для військової частини)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</si>
  <si>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А4706  Збройних сил України на закупівлю автомобіля)</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</si>
  <si>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А1823  Збройних сил України на закупівлю запчастин для військової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</si>
  <si>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А1619  Збройних сил України для закупівлі генератора дизельного 60 кВт)</t>
  </si>
  <si>
    <t>поточні ремонти систем водопостачання,водовідведення та опалення закладів дошкільної освіти с.Мар'янського</t>
  </si>
  <si>
    <t>поточні ремонти систем водопостачання,водовідведення та опалення закладів загальної середньої освіти с.Мар'янського</t>
  </si>
  <si>
    <t>Послуги інформатизації, що полягають у підтримці та забезпеченню функціонування веб сайту та забезпечення доступу до цифрових Меморіалів, розміщених ним на платформі «memoreal.live», через унікальне посилання або QR-код, включно з передачею матеріальних носіїв доступу у кількості 120 одиниць(захід 3)</t>
  </si>
  <si>
    <t>КЕКВ</t>
  </si>
  <si>
    <t xml:space="preserve">КПКВ / коди бюджетної класифікації доходів </t>
  </si>
  <si>
    <t>Пояснювальна записка до рішення Зеленодольської міської ради від  24 березня 2026 року №2338    "Про внесення змін до рішення Зеленодольської міської ради від   24 грудня  2025 року № 2222 "Про бюджет міської  територіальної громади на 2026 рік"</t>
  </si>
  <si>
    <r>
      <t xml:space="preserve">   Пропонується збільшення  видаткової  частини ЗФ бюджету  за рахунок  вільного залишку , який склався  на початок бюджетного року за ЗФ в сумі </t>
    </r>
    <r>
      <rPr>
        <b/>
        <u/>
        <sz val="12"/>
        <color theme="1"/>
        <rFont val="Times New Roman"/>
        <family val="1"/>
        <charset val="204"/>
      </rPr>
      <t>26 628 146,82</t>
    </r>
    <r>
      <rPr>
        <b/>
        <sz val="12"/>
        <color theme="1"/>
        <rFont val="Times New Roman"/>
        <family val="1"/>
        <charset val="204"/>
      </rPr>
      <t xml:space="preserve"> грн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</si>
</sst>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26"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sz val="8"/>
      <name val="Arial Cyr"/>
      <charset val="204"/>
    </font>
    <font>
      <sz val="12"/>
      <color rgb="FF000000"/>
      <name val="Times New Roman"/>
      <family val="1"/>
      <charset val="204"/>
    </font>
    <font>
      <sz val="12"/>
      <name val="Times New Roman"/>
      <family val="1"/>
      <charset val="204"/>
    </font>
    <font>
      <b/>
      <sz val="12"/>
      <color indexed="8"/>
      <name val="Times New Roman"/>
      <family val="1"/>
      <charset val="204"/>
    </font>
    <font>
      <sz val="12"/>
      <color theme="1"/>
      <name val="Times New Roman"/>
      <family val="1"/>
      <charset val="204"/>
    </font>
    <font>
      <sz val="12"/>
      <color indexed="8"/>
      <name val="Times New Roman"/>
      <family val="1"/>
      <charset val="204"/>
    </font>
    <font>
      <sz val="12"/>
      <name val="Arial Cyr"/>
      <charset val="204"/>
    </font>
    <font>
      <b/>
      <sz val="12"/>
      <name val="Times New Roman"/>
      <family val="1"/>
      <charset val="204"/>
    </font>
    <font>
      <sz val="12"/>
      <color rgb="FFFF0000"/>
      <name val="Times New Roman"/>
      <family val="1"/>
      <charset val="204"/>
    </font>
    <font>
      <b/>
      <sz val="12"/>
      <color theme="1"/>
      <name val="Times New Roman"/>
      <family val="1"/>
      <charset val="204"/>
    </font>
    <font>
      <i/>
      <sz val="12"/>
      <color theme="1"/>
      <name val="Times New Roman"/>
      <family val="1"/>
      <charset val="204"/>
    </font>
    <font>
      <i/>
      <sz val="12"/>
      <color rgb="FF000000"/>
      <name val="Times New Roman"/>
      <family val="1"/>
      <charset val="204"/>
    </font>
    <font>
      <i/>
      <sz val="12"/>
      <name val="Times New Roman"/>
      <family val="1"/>
      <charset val="204"/>
    </font>
    <font>
      <b/>
      <sz val="12"/>
      <color rgb="FFFF0000"/>
      <name val="Times New Roman"/>
      <family val="1"/>
      <charset val="204"/>
    </font>
    <font>
      <b/>
      <u/>
      <sz val="12"/>
      <color theme="1"/>
      <name val="Times New Roman"/>
      <family val="1"/>
      <charset val="204"/>
    </font>
  </fonts>
  <fills count="9">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0" fontId="8" fillId="0" borderId="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9" fillId="0" borderId="0"/>
    <xf numFmtId="0" fontId="7" fillId="0" borderId="0"/>
    <xf numFmtId="0" fontId="6" fillId="0" borderId="0"/>
    <xf numFmtId="0" fontId="5" fillId="0" borderId="0"/>
    <xf numFmtId="0" fontId="6"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14" fillId="3" borderId="2" xfId="1" quotePrefix="1" applyFont="1" applyFill="1" applyBorder="1" applyAlignment="1">
      <alignment horizontal="center" vertical="center"/>
    </xf>
    <xf numFmtId="0" fontId="14" fillId="3" borderId="2" xfId="1" applyFont="1" applyFill="1" applyBorder="1" applyAlignment="1">
      <alignment horizontal="center" vertical="center"/>
    </xf>
    <xf numFmtId="3" fontId="15" fillId="3" borderId="2" xfId="1" applyNumberFormat="1" applyFont="1" applyFill="1" applyBorder="1" applyAlignment="1">
      <alignment horizontal="center" vertical="center"/>
    </xf>
    <xf numFmtId="164" fontId="16" fillId="3" borderId="2" xfId="1" applyNumberFormat="1" applyFont="1" applyFill="1" applyBorder="1" applyAlignment="1">
      <alignment horizontal="center" vertical="center"/>
    </xf>
    <xf numFmtId="0" fontId="13" fillId="3" borderId="2" xfId="1" applyFont="1" applyFill="1" applyBorder="1" applyAlignment="1">
      <alignment horizontal="left" vertical="center" wrapText="1"/>
    </xf>
    <xf numFmtId="3" fontId="16" fillId="3" borderId="2" xfId="1" applyNumberFormat="1" applyFont="1" applyFill="1" applyBorder="1" applyAlignment="1">
      <alignment horizontal="center" vertical="center"/>
    </xf>
    <xf numFmtId="0" fontId="17" fillId="3" borderId="0" xfId="0" applyFont="1" applyFill="1" applyAlignment="1">
      <alignment horizontal="left"/>
    </xf>
    <xf numFmtId="0" fontId="18" fillId="3" borderId="0" xfId="1" quotePrefix="1" applyFont="1" applyFill="1" applyAlignment="1">
      <alignment horizontal="center" vertical="center" wrapText="1"/>
    </xf>
    <xf numFmtId="0" fontId="18" fillId="3" borderId="0" xfId="0" applyFont="1" applyFill="1" applyAlignment="1">
      <alignment horizontal="center" vertical="center" wrapText="1"/>
    </xf>
    <xf numFmtId="0" fontId="19" fillId="3" borderId="0" xfId="0" applyFont="1" applyFill="1" applyAlignment="1">
      <alignment horizontal="center" vertical="center"/>
    </xf>
    <xf numFmtId="0" fontId="13" fillId="3" borderId="0" xfId="0" applyFont="1" applyFill="1"/>
    <xf numFmtId="0" fontId="18" fillId="3" borderId="2" xfId="1" quotePrefix="1" applyFont="1" applyFill="1" applyBorder="1" applyAlignment="1">
      <alignment horizontal="center" vertical="center"/>
    </xf>
    <xf numFmtId="0" fontId="13" fillId="3" borderId="2" xfId="1" applyFont="1" applyFill="1" applyBorder="1" applyAlignment="1">
      <alignment horizontal="center" vertical="center"/>
    </xf>
    <xf numFmtId="0" fontId="18" fillId="3" borderId="0" xfId="0" applyFont="1" applyFill="1" applyAlignment="1">
      <alignment horizontal="left"/>
    </xf>
    <xf numFmtId="3" fontId="13" fillId="3" borderId="0" xfId="0" applyNumberFormat="1" applyFont="1" applyFill="1"/>
    <xf numFmtId="1" fontId="13" fillId="3" borderId="0" xfId="0" applyNumberFormat="1" applyFont="1" applyFill="1"/>
    <xf numFmtId="0" fontId="18" fillId="3" borderId="0" xfId="0" applyFont="1" applyFill="1"/>
    <xf numFmtId="3" fontId="18" fillId="3" borderId="0" xfId="0" applyNumberFormat="1" applyFont="1" applyFill="1"/>
    <xf numFmtId="164" fontId="18" fillId="3" borderId="0" xfId="0" applyNumberFormat="1" applyFont="1" applyFill="1" applyAlignment="1">
      <alignment horizontal="left"/>
    </xf>
    <xf numFmtId="3" fontId="13" fillId="3" borderId="0" xfId="0" applyNumberFormat="1" applyFont="1" applyFill="1" applyAlignment="1">
      <alignment horizontal="center" vertical="center" wrapText="1"/>
    </xf>
    <xf numFmtId="164" fontId="15" fillId="3" borderId="0" xfId="0" applyNumberFormat="1" applyFont="1" applyFill="1" applyAlignment="1">
      <alignment horizontal="right" vertical="center"/>
    </xf>
    <xf numFmtId="0" fontId="14" fillId="7" borderId="2" xfId="1" quotePrefix="1" applyFont="1" applyFill="1" applyBorder="1" applyAlignment="1">
      <alignment horizontal="center" vertical="center"/>
    </xf>
    <xf numFmtId="0" fontId="14" fillId="7" borderId="2" xfId="1" applyFont="1" applyFill="1" applyBorder="1" applyAlignment="1">
      <alignment horizontal="center" vertical="center"/>
    </xf>
    <xf numFmtId="0" fontId="13" fillId="3" borderId="0" xfId="0" applyFont="1" applyFill="1" applyAlignment="1">
      <alignment horizontal="left"/>
    </xf>
    <xf numFmtId="0" fontId="14" fillId="3" borderId="8" xfId="1" applyFont="1" applyFill="1" applyBorder="1" applyAlignment="1">
      <alignment horizontal="center" vertical="center" wrapText="1"/>
    </xf>
    <xf numFmtId="0" fontId="14" fillId="3" borderId="9" xfId="1" applyFont="1" applyFill="1" applyBorder="1" applyAlignment="1">
      <alignment horizontal="center" vertical="center" wrapText="1"/>
    </xf>
    <xf numFmtId="164" fontId="14" fillId="3" borderId="9" xfId="1" applyNumberFormat="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4" fillId="3" borderId="4" xfId="1" applyFont="1" applyFill="1" applyBorder="1" applyAlignment="1">
      <alignment horizontal="center" vertical="center"/>
    </xf>
    <xf numFmtId="164" fontId="14" fillId="3" borderId="2" xfId="1" applyNumberFormat="1" applyFont="1" applyFill="1" applyBorder="1" applyAlignment="1">
      <alignment horizontal="center" vertical="center" wrapText="1"/>
    </xf>
    <xf numFmtId="0" fontId="14" fillId="3" borderId="5" xfId="1" applyFont="1" applyFill="1" applyBorder="1" applyAlignment="1">
      <alignment horizontal="center" vertical="center"/>
    </xf>
    <xf numFmtId="3" fontId="14" fillId="7" borderId="2" xfId="1" applyNumberFormat="1" applyFont="1" applyFill="1" applyBorder="1" applyAlignment="1">
      <alignment horizontal="center" vertical="center"/>
    </xf>
    <xf numFmtId="164" fontId="14" fillId="7" borderId="2" xfId="1" applyNumberFormat="1" applyFont="1" applyFill="1" applyBorder="1" applyAlignment="1">
      <alignment horizontal="center" vertical="center" wrapText="1"/>
    </xf>
    <xf numFmtId="0" fontId="16" fillId="7" borderId="7" xfId="1" applyFont="1" applyFill="1" applyBorder="1" applyAlignment="1">
      <alignment horizontal="left" vertical="center" wrapText="1"/>
    </xf>
    <xf numFmtId="0" fontId="13" fillId="7" borderId="2" xfId="1" applyFont="1" applyFill="1" applyBorder="1" applyAlignment="1">
      <alignment horizontal="left" vertical="center" wrapText="1"/>
    </xf>
    <xf numFmtId="0" fontId="14" fillId="7" borderId="3" xfId="1" applyFont="1" applyFill="1" applyBorder="1" applyAlignment="1">
      <alignment horizontal="center" vertical="center"/>
    </xf>
    <xf numFmtId="3" fontId="14" fillId="7" borderId="3" xfId="1" applyNumberFormat="1" applyFont="1" applyFill="1" applyBorder="1" applyAlignment="1">
      <alignment horizontal="center" vertical="center"/>
    </xf>
    <xf numFmtId="164" fontId="14" fillId="7" borderId="3" xfId="1" applyNumberFormat="1" applyFont="1" applyFill="1" applyBorder="1" applyAlignment="1">
      <alignment horizontal="center" vertical="center" wrapText="1"/>
    </xf>
    <xf numFmtId="0" fontId="14" fillId="7" borderId="3" xfId="1" quotePrefix="1" applyFont="1" applyFill="1" applyBorder="1" applyAlignment="1">
      <alignment horizontal="center" vertical="center"/>
    </xf>
    <xf numFmtId="0" fontId="13" fillId="7" borderId="3" xfId="1" applyFont="1" applyFill="1" applyBorder="1" applyAlignment="1">
      <alignment horizontal="left" vertical="center" wrapText="1"/>
    </xf>
    <xf numFmtId="3" fontId="13" fillId="3" borderId="0" xfId="0" applyNumberFormat="1" applyFont="1" applyFill="1" applyAlignment="1">
      <alignment horizontal="left"/>
    </xf>
    <xf numFmtId="0" fontId="14" fillId="8" borderId="6" xfId="1" applyFont="1" applyFill="1" applyBorder="1" applyAlignment="1">
      <alignment horizontal="center" vertical="center"/>
    </xf>
    <xf numFmtId="0" fontId="14" fillId="8" borderId="2" xfId="1" applyFont="1" applyFill="1" applyBorder="1" applyAlignment="1">
      <alignment horizontal="center" vertical="center"/>
    </xf>
    <xf numFmtId="3" fontId="20" fillId="8" borderId="2" xfId="1" applyNumberFormat="1" applyFont="1" applyFill="1" applyBorder="1" applyAlignment="1">
      <alignment horizontal="center" vertical="center"/>
    </xf>
    <xf numFmtId="164" fontId="16" fillId="8" borderId="2" xfId="1" applyNumberFormat="1" applyFont="1" applyFill="1" applyBorder="1" applyAlignment="1">
      <alignment horizontal="center" vertical="center"/>
    </xf>
    <xf numFmtId="0" fontId="13" fillId="8" borderId="2" xfId="1" applyFont="1" applyFill="1" applyBorder="1" applyAlignment="1">
      <alignment horizontal="left" vertical="center" wrapText="1"/>
    </xf>
    <xf numFmtId="0" fontId="15" fillId="3" borderId="0" xfId="0" applyFont="1" applyFill="1" applyAlignment="1">
      <alignment horizontal="left"/>
    </xf>
    <xf numFmtId="0" fontId="15" fillId="3" borderId="0" xfId="0" applyFont="1" applyFill="1"/>
    <xf numFmtId="165" fontId="13" fillId="3" borderId="0" xfId="0" applyNumberFormat="1" applyFont="1" applyFill="1" applyAlignment="1">
      <alignment horizontal="left"/>
    </xf>
    <xf numFmtId="0" fontId="13" fillId="3" borderId="0" xfId="0" applyFont="1" applyFill="1" applyAlignment="1">
      <alignment horizontal="center" vertical="center" wrapText="1"/>
    </xf>
    <xf numFmtId="1" fontId="13" fillId="3" borderId="0" xfId="0" applyNumberFormat="1" applyFont="1" applyFill="1" applyAlignment="1">
      <alignment horizontal="center" vertical="center" wrapText="1"/>
    </xf>
    <xf numFmtId="0" fontId="13" fillId="0" borderId="0" xfId="0" applyFont="1" applyAlignment="1">
      <alignment horizontal="left"/>
    </xf>
    <xf numFmtId="0" fontId="18" fillId="3" borderId="0" xfId="1" quotePrefix="1" applyFont="1" applyFill="1" applyAlignment="1">
      <alignment horizontal="center" vertical="center"/>
    </xf>
    <xf numFmtId="0" fontId="18" fillId="3" borderId="0" xfId="1" applyFont="1" applyFill="1" applyAlignment="1">
      <alignment horizontal="center" vertical="center"/>
    </xf>
    <xf numFmtId="0" fontId="13" fillId="0" borderId="0" xfId="0" applyFont="1"/>
    <xf numFmtId="3" fontId="19" fillId="3" borderId="2" xfId="1" applyNumberFormat="1" applyFont="1" applyFill="1" applyBorder="1" applyAlignment="1">
      <alignment horizontal="center" vertical="center"/>
    </xf>
    <xf numFmtId="0" fontId="14" fillId="8" borderId="3" xfId="1" applyFont="1" applyFill="1" applyBorder="1" applyAlignment="1">
      <alignment horizontal="center" vertical="center"/>
    </xf>
    <xf numFmtId="164" fontId="14" fillId="8" borderId="3" xfId="1" applyNumberFormat="1" applyFont="1" applyFill="1" applyBorder="1" applyAlignment="1">
      <alignment horizontal="center" vertical="center"/>
    </xf>
    <xf numFmtId="0" fontId="14" fillId="8" borderId="7" xfId="1" applyFont="1" applyFill="1" applyBorder="1" applyAlignment="1">
      <alignment horizontal="center" vertical="center"/>
    </xf>
    <xf numFmtId="3" fontId="15" fillId="3" borderId="0" xfId="0" applyNumberFormat="1" applyFont="1" applyFill="1" applyAlignment="1">
      <alignment horizontal="left"/>
    </xf>
    <xf numFmtId="0" fontId="14" fillId="3" borderId="15" xfId="1" applyFont="1" applyFill="1" applyBorder="1" applyAlignment="1">
      <alignment horizontal="center" vertical="center"/>
    </xf>
    <xf numFmtId="165" fontId="16" fillId="3" borderId="2" xfId="1" applyNumberFormat="1" applyFont="1" applyFill="1" applyBorder="1" applyAlignment="1">
      <alignment horizontal="center" vertical="center"/>
    </xf>
    <xf numFmtId="0" fontId="13" fillId="3" borderId="16" xfId="1" applyFont="1" applyFill="1" applyBorder="1" applyAlignment="1">
      <alignment horizontal="left" vertical="center" wrapText="1"/>
    </xf>
    <xf numFmtId="0" fontId="14" fillId="3" borderId="3" xfId="1" applyFont="1" applyFill="1" applyBorder="1" applyAlignment="1">
      <alignment horizontal="center" vertical="center"/>
    </xf>
    <xf numFmtId="165" fontId="14" fillId="8" borderId="3" xfId="1" applyNumberFormat="1" applyFont="1" applyFill="1" applyBorder="1" applyAlignment="1">
      <alignment horizontal="center" vertical="center"/>
    </xf>
    <xf numFmtId="3" fontId="17" fillId="3" borderId="0" xfId="0" applyNumberFormat="1" applyFont="1" applyFill="1" applyAlignment="1">
      <alignment horizontal="left"/>
    </xf>
    <xf numFmtId="2" fontId="13" fillId="3" borderId="2" xfId="1" applyNumberFormat="1" applyFont="1" applyFill="1" applyBorder="1" applyAlignment="1">
      <alignment horizontal="center" vertical="center"/>
    </xf>
    <xf numFmtId="0" fontId="21" fillId="3" borderId="2" xfId="0" applyFont="1" applyFill="1" applyBorder="1" applyAlignment="1">
      <alignment horizontal="justify" vertical="center"/>
    </xf>
    <xf numFmtId="164" fontId="13" fillId="3" borderId="0" xfId="0" applyNumberFormat="1" applyFont="1" applyFill="1" applyAlignment="1">
      <alignment horizontal="left"/>
    </xf>
    <xf numFmtId="164" fontId="13" fillId="3" borderId="0" xfId="0" applyNumberFormat="1" applyFont="1" applyFill="1"/>
    <xf numFmtId="0" fontId="21" fillId="3" borderId="2" xfId="0" applyFont="1" applyFill="1" applyBorder="1" applyAlignment="1">
      <alignment horizontal="justify" vertical="center" wrapText="1"/>
    </xf>
    <xf numFmtId="2" fontId="15" fillId="3" borderId="2" xfId="0" applyNumberFormat="1" applyFont="1" applyFill="1" applyBorder="1" applyAlignment="1">
      <alignment horizontal="center" vertical="center" wrapText="1"/>
    </xf>
    <xf numFmtId="0" fontId="13" fillId="3" borderId="3" xfId="1" applyFont="1" applyFill="1" applyBorder="1" applyAlignment="1">
      <alignment horizontal="center" vertical="center"/>
    </xf>
    <xf numFmtId="0" fontId="13" fillId="3" borderId="3" xfId="1" applyFont="1" applyFill="1" applyBorder="1" applyAlignment="1">
      <alignment horizontal="left" vertical="center" wrapText="1"/>
    </xf>
    <xf numFmtId="0" fontId="14" fillId="8" borderId="4" xfId="1" quotePrefix="1" applyFont="1" applyFill="1" applyBorder="1" applyAlignment="1">
      <alignment horizontal="center" vertical="center"/>
    </xf>
    <xf numFmtId="164" fontId="20" fillId="8" borderId="2" xfId="1" applyNumberFormat="1" applyFont="1" applyFill="1" applyBorder="1" applyAlignment="1">
      <alignment horizontal="center" vertical="center" wrapText="1"/>
    </xf>
    <xf numFmtId="0" fontId="13" fillId="8" borderId="5" xfId="1" applyFont="1" applyFill="1" applyBorder="1" applyAlignment="1">
      <alignment vertical="center" wrapText="1"/>
    </xf>
    <xf numFmtId="3" fontId="13" fillId="3" borderId="0" xfId="0" applyNumberFormat="1" applyFont="1" applyFill="1" applyAlignment="1">
      <alignment horizontal="center"/>
    </xf>
    <xf numFmtId="2" fontId="13" fillId="3" borderId="0" xfId="0" applyNumberFormat="1" applyFont="1" applyFill="1"/>
    <xf numFmtId="1" fontId="13" fillId="7" borderId="0" xfId="0" applyNumberFormat="1" applyFont="1" applyFill="1"/>
    <xf numFmtId="0" fontId="13" fillId="3" borderId="0" xfId="0" applyFont="1" applyFill="1" applyAlignment="1">
      <alignment horizontal="center"/>
    </xf>
    <xf numFmtId="165" fontId="13" fillId="3" borderId="0" xfId="0" applyNumberFormat="1" applyFont="1" applyFill="1" applyAlignment="1">
      <alignment horizontal="center"/>
    </xf>
    <xf numFmtId="4" fontId="13" fillId="3" borderId="0" xfId="0" applyNumberFormat="1" applyFont="1" applyFill="1" applyAlignment="1">
      <alignment wrapText="1"/>
    </xf>
    <xf numFmtId="0" fontId="19" fillId="3" borderId="0" xfId="0" applyFont="1" applyFill="1"/>
    <xf numFmtId="3" fontId="19" fillId="3" borderId="0" xfId="0" applyNumberFormat="1" applyFont="1" applyFill="1" applyAlignment="1">
      <alignment horizontal="center"/>
    </xf>
    <xf numFmtId="4" fontId="13" fillId="3" borderId="0" xfId="0" applyNumberFormat="1" applyFont="1" applyFill="1" applyAlignment="1">
      <alignment horizontal="left" wrapText="1"/>
    </xf>
    <xf numFmtId="164" fontId="13" fillId="3" borderId="0" xfId="0" applyNumberFormat="1" applyFont="1" applyFill="1" applyAlignment="1">
      <alignment horizontal="left" vertical="center"/>
    </xf>
    <xf numFmtId="0" fontId="24" fillId="3" borderId="0" xfId="0" applyFont="1" applyFill="1"/>
    <xf numFmtId="0" fontId="13" fillId="3" borderId="0" xfId="0" applyFont="1" applyFill="1" applyAlignment="1">
      <alignment horizontal="left" vertical="center"/>
    </xf>
    <xf numFmtId="3" fontId="15" fillId="3" borderId="0" xfId="0" applyNumberFormat="1" applyFont="1" applyFill="1"/>
    <xf numFmtId="164" fontId="15" fillId="3" borderId="0" xfId="0" applyNumberFormat="1" applyFont="1" applyFill="1"/>
    <xf numFmtId="164" fontId="18" fillId="3" borderId="0" xfId="0" applyNumberFormat="1" applyFont="1" applyFill="1"/>
    <xf numFmtId="0" fontId="20" fillId="3" borderId="0" xfId="0" applyFont="1" applyFill="1"/>
    <xf numFmtId="0" fontId="13" fillId="3" borderId="0" xfId="0" quotePrefix="1" applyFont="1" applyFill="1" applyAlignment="1">
      <alignment horizontal="center"/>
    </xf>
    <xf numFmtId="0" fontId="21" fillId="3" borderId="2" xfId="0" applyFont="1" applyFill="1" applyBorder="1" applyAlignment="1">
      <alignment vertical="center" wrapText="1"/>
    </xf>
    <xf numFmtId="0" fontId="22" fillId="3" borderId="2" xfId="0" applyFont="1" applyFill="1" applyBorder="1" applyAlignment="1">
      <alignment vertical="center" wrapText="1"/>
    </xf>
    <xf numFmtId="0" fontId="23" fillId="3" borderId="2" xfId="0" applyFont="1" applyFill="1" applyBorder="1" applyAlignment="1">
      <alignment wrapText="1"/>
    </xf>
    <xf numFmtId="0" fontId="13" fillId="3" borderId="11" xfId="1" applyFont="1" applyFill="1" applyBorder="1" applyAlignment="1">
      <alignment horizontal="center" vertical="center" wrapText="1"/>
    </xf>
    <xf numFmtId="0" fontId="18" fillId="3" borderId="0" xfId="0" applyFont="1" applyFill="1" applyAlignment="1">
      <alignment horizontal="center" vertical="center"/>
    </xf>
    <xf numFmtId="0" fontId="13" fillId="3" borderId="0" xfId="0" applyFont="1" applyFill="1" applyAlignment="1">
      <alignment horizontal="center" vertical="center"/>
    </xf>
    <xf numFmtId="3" fontId="13" fillId="3" borderId="0" xfId="0" applyNumberFormat="1" applyFont="1" applyFill="1" applyAlignment="1">
      <alignment horizontal="center" vertical="center"/>
    </xf>
    <xf numFmtId="165" fontId="14" fillId="8" borderId="7" xfId="1" applyNumberFormat="1" applyFont="1" applyFill="1" applyBorder="1" applyAlignment="1">
      <alignment horizontal="center" vertical="center"/>
    </xf>
    <xf numFmtId="164" fontId="18" fillId="3" borderId="12" xfId="0" applyNumberFormat="1" applyFont="1" applyFill="1" applyBorder="1" applyAlignment="1">
      <alignment horizontal="center" vertical="center"/>
    </xf>
    <xf numFmtId="0" fontId="12" fillId="3" borderId="5" xfId="0" applyFont="1" applyFill="1" applyBorder="1"/>
    <xf numFmtId="164" fontId="20" fillId="3" borderId="2" xfId="1" applyNumberFormat="1" applyFont="1" applyFill="1" applyBorder="1" applyAlignment="1">
      <alignment horizontal="center" vertical="center" wrapText="1"/>
    </xf>
    <xf numFmtId="0" fontId="12" fillId="3" borderId="0" xfId="0" applyFont="1" applyFill="1" applyAlignment="1">
      <alignment wrapText="1"/>
    </xf>
    <xf numFmtId="2" fontId="15" fillId="3" borderId="2" xfId="1" applyNumberFormat="1" applyFont="1" applyFill="1" applyBorder="1" applyAlignment="1">
      <alignment horizontal="center" vertical="center"/>
    </xf>
    <xf numFmtId="0" fontId="13" fillId="3" borderId="2" xfId="0" applyFont="1" applyFill="1" applyBorder="1"/>
    <xf numFmtId="0" fontId="13" fillId="3" borderId="15" xfId="0" applyFont="1" applyFill="1" applyBorder="1"/>
    <xf numFmtId="0" fontId="18" fillId="3" borderId="13" xfId="1" applyFont="1" applyFill="1" applyBorder="1" applyAlignment="1">
      <alignment horizontal="center" vertical="center" wrapText="1"/>
    </xf>
    <xf numFmtId="0" fontId="18" fillId="3" borderId="14" xfId="1" applyFont="1" applyFill="1" applyBorder="1" applyAlignment="1">
      <alignment horizontal="center" vertical="center" wrapText="1"/>
    </xf>
    <xf numFmtId="0" fontId="20" fillId="3" borderId="0" xfId="1" applyFont="1" applyFill="1" applyAlignment="1">
      <alignment horizontal="center" vertical="center" wrapText="1"/>
    </xf>
    <xf numFmtId="0" fontId="14" fillId="3" borderId="0" xfId="1" applyFont="1" applyFill="1" applyAlignment="1">
      <alignment horizontal="center" vertical="center" wrapText="1"/>
    </xf>
    <xf numFmtId="0" fontId="14" fillId="6" borderId="6" xfId="1" applyFont="1" applyFill="1" applyBorder="1" applyAlignment="1">
      <alignment horizontal="center" vertical="center" wrapText="1"/>
    </xf>
    <xf numFmtId="0" fontId="14" fillId="6" borderId="3" xfId="1" applyFont="1" applyFill="1" applyBorder="1" applyAlignment="1">
      <alignment horizontal="center" vertical="center" wrapText="1"/>
    </xf>
    <xf numFmtId="0" fontId="14" fillId="6" borderId="7"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7" xfId="1" applyFont="1" applyFill="1" applyBorder="1" applyAlignment="1">
      <alignment horizontal="center" vertical="center" wrapText="1"/>
    </xf>
    <xf numFmtId="0" fontId="20" fillId="4" borderId="6" xfId="1" applyFont="1" applyFill="1" applyBorder="1" applyAlignment="1">
      <alignment horizontal="center" vertical="center" wrapText="1"/>
    </xf>
    <xf numFmtId="0" fontId="20" fillId="4" borderId="3" xfId="1" applyFont="1" applyFill="1" applyBorder="1" applyAlignment="1">
      <alignment horizontal="center" vertical="center" wrapText="1"/>
    </xf>
    <xf numFmtId="0" fontId="20" fillId="4" borderId="7" xfId="1" applyFont="1" applyFill="1" applyBorder="1" applyAlignment="1">
      <alignment horizontal="center" vertical="center" wrapText="1"/>
    </xf>
    <xf numFmtId="0" fontId="20" fillId="0" borderId="15" xfId="1" applyFont="1" applyBorder="1" applyAlignment="1">
      <alignment horizontal="center" vertical="center" wrapText="1"/>
    </xf>
    <xf numFmtId="0" fontId="20" fillId="0" borderId="3" xfId="1" applyFont="1" applyBorder="1" applyAlignment="1">
      <alignment horizontal="center" vertical="center" wrapText="1"/>
    </xf>
    <xf numFmtId="0" fontId="20" fillId="3" borderId="15" xfId="1" applyFont="1" applyFill="1" applyBorder="1" applyAlignment="1">
      <alignment horizontal="center" vertical="center" wrapText="1"/>
    </xf>
    <xf numFmtId="0" fontId="20" fillId="3" borderId="3" xfId="1" applyFont="1" applyFill="1" applyBorder="1" applyAlignment="1">
      <alignment horizontal="center" vertical="center" wrapText="1"/>
    </xf>
  </cellXfs>
  <cellStyles count="22">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3" xfId="8" xr:uid="{00000000-0005-0000-0000-0000050000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9"/>
  <sheetViews>
    <sheetView tabSelected="1" view="pageBreakPreview" topLeftCell="A15" zoomScale="115" zoomScaleNormal="78" zoomScaleSheetLayoutView="115" workbookViewId="0">
      <selection activeCell="B23" sqref="B23"/>
    </sheetView>
  </sheetViews>
  <sheetFormatPr defaultColWidth="9.140625" defaultRowHeight="15.75" x14ac:dyDescent="0.25"/>
  <cols>
    <col min="1" max="1" width="14.7109375" style="11" customWidth="1"/>
    <col min="2" max="2" width="13.5703125" style="11" customWidth="1"/>
    <col min="3" max="3" width="17.28515625" style="81" customWidth="1"/>
    <col min="4" max="4" width="14.7109375" style="81" customWidth="1"/>
    <col min="5" max="5" width="217.140625" style="11" customWidth="1"/>
    <col min="6" max="6" width="18.140625" style="24" customWidth="1"/>
    <col min="7" max="7" width="15.7109375" style="11" customWidth="1"/>
    <col min="8" max="8" width="9.28515625" style="11" customWidth="1"/>
    <col min="9" max="9" width="27.140625" style="11" customWidth="1"/>
    <col min="10" max="10" width="18.42578125" style="11" customWidth="1"/>
    <col min="11" max="11" width="9.140625" style="11" customWidth="1"/>
    <col min="12" max="12" width="12.85546875" style="11" bestFit="1" customWidth="1"/>
    <col min="13" max="13" width="21.85546875" style="11" bestFit="1" customWidth="1"/>
    <col min="14" max="16384" width="9.140625" style="11"/>
  </cols>
  <sheetData>
    <row r="1" spans="1:9" ht="27.75" customHeight="1" x14ac:dyDescent="0.25">
      <c r="A1" s="112" t="s">
        <v>77</v>
      </c>
      <c r="B1" s="112"/>
      <c r="C1" s="112"/>
      <c r="D1" s="112"/>
      <c r="E1" s="112"/>
    </row>
    <row r="2" spans="1:9" ht="16.5" thickBot="1" x14ac:dyDescent="0.3">
      <c r="A2" s="113" t="s">
        <v>8</v>
      </c>
      <c r="B2" s="113"/>
      <c r="C2" s="113"/>
      <c r="D2" s="113"/>
      <c r="E2" s="113"/>
    </row>
    <row r="3" spans="1:9" ht="63" customHeight="1" x14ac:dyDescent="0.25">
      <c r="A3" s="25" t="s">
        <v>76</v>
      </c>
      <c r="B3" s="26" t="s">
        <v>75</v>
      </c>
      <c r="C3" s="27" t="s">
        <v>2</v>
      </c>
      <c r="D3" s="27" t="s">
        <v>3</v>
      </c>
      <c r="E3" s="28" t="s">
        <v>0</v>
      </c>
    </row>
    <row r="4" spans="1:9" x14ac:dyDescent="0.25">
      <c r="A4" s="29">
        <v>1</v>
      </c>
      <c r="B4" s="2">
        <v>2</v>
      </c>
      <c r="C4" s="2"/>
      <c r="D4" s="30">
        <v>3</v>
      </c>
      <c r="E4" s="31">
        <v>5</v>
      </c>
    </row>
    <row r="5" spans="1:9" hidden="1" x14ac:dyDescent="0.25">
      <c r="A5" s="123" t="s">
        <v>21</v>
      </c>
      <c r="B5" s="124"/>
      <c r="C5" s="124"/>
      <c r="D5" s="124"/>
      <c r="E5" s="124"/>
    </row>
    <row r="6" spans="1:9" hidden="1" x14ac:dyDescent="0.25">
      <c r="A6" s="23">
        <v>41035400</v>
      </c>
      <c r="B6" s="23"/>
      <c r="C6" s="32"/>
      <c r="D6" s="33"/>
      <c r="E6" s="34" t="s">
        <v>16</v>
      </c>
    </row>
    <row r="7" spans="1:9" hidden="1" x14ac:dyDescent="0.25">
      <c r="A7" s="125" t="s">
        <v>20</v>
      </c>
      <c r="B7" s="126"/>
      <c r="C7" s="126"/>
      <c r="D7" s="126"/>
      <c r="E7" s="126"/>
    </row>
    <row r="8" spans="1:9" ht="31.5" hidden="1" x14ac:dyDescent="0.25">
      <c r="A8" s="22" t="s">
        <v>17</v>
      </c>
      <c r="B8" s="23"/>
      <c r="C8" s="32"/>
      <c r="D8" s="33"/>
      <c r="E8" s="35" t="s">
        <v>18</v>
      </c>
    </row>
    <row r="9" spans="1:9" hidden="1" x14ac:dyDescent="0.25">
      <c r="A9" s="22" t="s">
        <v>17</v>
      </c>
      <c r="B9" s="36"/>
      <c r="C9" s="37"/>
      <c r="D9" s="38"/>
      <c r="E9" s="35" t="s">
        <v>19</v>
      </c>
    </row>
    <row r="10" spans="1:9" hidden="1" x14ac:dyDescent="0.25">
      <c r="A10" s="39"/>
      <c r="B10" s="36"/>
      <c r="C10" s="37">
        <f>SUM(C8:C9)</f>
        <v>0</v>
      </c>
      <c r="D10" s="38"/>
      <c r="E10" s="40"/>
      <c r="F10" s="41">
        <f>C10</f>
        <v>0</v>
      </c>
    </row>
    <row r="11" spans="1:9" hidden="1" x14ac:dyDescent="0.25">
      <c r="A11" s="120"/>
      <c r="B11" s="121"/>
      <c r="C11" s="121"/>
      <c r="D11" s="121"/>
      <c r="E11" s="122"/>
    </row>
    <row r="12" spans="1:9" hidden="1" x14ac:dyDescent="0.25">
      <c r="A12" s="1"/>
      <c r="B12" s="2"/>
      <c r="C12" s="3"/>
      <c r="D12" s="4"/>
      <c r="E12" s="5"/>
    </row>
    <row r="13" spans="1:9" hidden="1" x14ac:dyDescent="0.25">
      <c r="A13" s="1"/>
      <c r="B13" s="2"/>
      <c r="C13" s="3"/>
      <c r="D13" s="4"/>
      <c r="E13" s="5"/>
    </row>
    <row r="14" spans="1:9" hidden="1" x14ac:dyDescent="0.25">
      <c r="A14" s="42" t="s">
        <v>1</v>
      </c>
      <c r="B14" s="43"/>
      <c r="C14" s="44">
        <f>SUM(C12:C13)</f>
        <v>0</v>
      </c>
      <c r="D14" s="45"/>
      <c r="E14" s="46"/>
      <c r="F14" s="41">
        <f>C14</f>
        <v>0</v>
      </c>
    </row>
    <row r="15" spans="1:9" s="48" customFormat="1" ht="24.75" customHeight="1" x14ac:dyDescent="0.25">
      <c r="A15" s="120" t="s">
        <v>53</v>
      </c>
      <c r="B15" s="121"/>
      <c r="C15" s="121"/>
      <c r="D15" s="121"/>
      <c r="E15" s="122"/>
      <c r="F15" s="47"/>
    </row>
    <row r="16" spans="1:9" ht="30" customHeight="1" x14ac:dyDescent="0.25">
      <c r="A16" s="1" t="s">
        <v>25</v>
      </c>
      <c r="B16" s="2">
        <v>2620</v>
      </c>
      <c r="C16" s="3">
        <v>331110</v>
      </c>
      <c r="D16" s="4"/>
      <c r="E16" s="5" t="s">
        <v>26</v>
      </c>
      <c r="F16" s="7"/>
      <c r="G16" s="8"/>
      <c r="H16" s="9"/>
      <c r="I16" s="10"/>
    </row>
    <row r="17" spans="1:11" ht="22.5" customHeight="1" x14ac:dyDescent="0.25">
      <c r="A17" s="1" t="s">
        <v>25</v>
      </c>
      <c r="B17" s="2">
        <v>3220</v>
      </c>
      <c r="C17" s="3">
        <f>1103700-C16</f>
        <v>772590</v>
      </c>
      <c r="D17" s="4"/>
      <c r="E17" s="5" t="s">
        <v>26</v>
      </c>
      <c r="F17" s="7"/>
      <c r="G17" s="8"/>
      <c r="H17" s="9"/>
      <c r="I17" s="10"/>
    </row>
    <row r="18" spans="1:11" ht="55.5" customHeight="1" x14ac:dyDescent="0.25">
      <c r="A18" s="1" t="s">
        <v>4</v>
      </c>
      <c r="B18" s="2">
        <v>3220</v>
      </c>
      <c r="C18" s="3">
        <v>1000000</v>
      </c>
      <c r="D18" s="4"/>
      <c r="E18" s="5" t="s">
        <v>22</v>
      </c>
      <c r="F18" s="7"/>
      <c r="G18" s="8"/>
      <c r="H18" s="9"/>
      <c r="I18" s="10"/>
    </row>
    <row r="19" spans="1:11" ht="47.25" x14ac:dyDescent="0.25">
      <c r="A19" s="1" t="s">
        <v>4</v>
      </c>
      <c r="B19" s="2">
        <v>3220</v>
      </c>
      <c r="C19" s="3">
        <v>2300000</v>
      </c>
      <c r="D19" s="4"/>
      <c r="E19" s="5" t="s">
        <v>23</v>
      </c>
      <c r="F19" s="49"/>
      <c r="G19" s="8"/>
      <c r="H19" s="9"/>
      <c r="I19" s="50"/>
      <c r="J19" s="51"/>
      <c r="K19" s="17"/>
    </row>
    <row r="20" spans="1:11" s="55" customFormat="1" ht="31.5" x14ac:dyDescent="0.25">
      <c r="A20" s="1" t="s">
        <v>4</v>
      </c>
      <c r="B20" s="2">
        <v>3220</v>
      </c>
      <c r="C20" s="3">
        <v>300000</v>
      </c>
      <c r="D20" s="4"/>
      <c r="E20" s="5" t="s">
        <v>69</v>
      </c>
      <c r="F20" s="52"/>
      <c r="G20" s="53"/>
      <c r="H20" s="54"/>
      <c r="I20" s="11"/>
      <c r="J20" s="16"/>
      <c r="K20" s="17"/>
    </row>
    <row r="21" spans="1:11" ht="41.25" customHeight="1" x14ac:dyDescent="0.25">
      <c r="A21" s="1" t="s">
        <v>4</v>
      </c>
      <c r="B21" s="2">
        <v>2620</v>
      </c>
      <c r="C21" s="3">
        <v>500000</v>
      </c>
      <c r="D21" s="4"/>
      <c r="E21" s="5" t="s">
        <v>70</v>
      </c>
      <c r="F21" s="7"/>
      <c r="G21" s="8"/>
      <c r="H21" s="9"/>
      <c r="I21" s="10"/>
    </row>
    <row r="22" spans="1:11" ht="47.25" customHeight="1" x14ac:dyDescent="0.25">
      <c r="A22" s="1" t="s">
        <v>4</v>
      </c>
      <c r="B22" s="2">
        <v>2620</v>
      </c>
      <c r="C22" s="3">
        <v>600000</v>
      </c>
      <c r="D22" s="4"/>
      <c r="E22" s="5" t="s">
        <v>71</v>
      </c>
      <c r="F22" s="7"/>
      <c r="G22" s="8"/>
      <c r="H22" s="9"/>
      <c r="I22" s="10"/>
    </row>
    <row r="23" spans="1:11" ht="39.75" customHeight="1" x14ac:dyDescent="0.25">
      <c r="A23" s="1" t="s">
        <v>4</v>
      </c>
      <c r="B23" s="2">
        <v>2620</v>
      </c>
      <c r="C23" s="3">
        <v>300000</v>
      </c>
      <c r="D23" s="4"/>
      <c r="E23" s="5" t="s">
        <v>24</v>
      </c>
      <c r="F23" s="7"/>
      <c r="G23" s="8"/>
      <c r="H23" s="9"/>
      <c r="I23" s="10"/>
    </row>
    <row r="24" spans="1:11" ht="46.5" customHeight="1" x14ac:dyDescent="0.25">
      <c r="A24" s="1" t="s">
        <v>4</v>
      </c>
      <c r="B24" s="2">
        <v>3220</v>
      </c>
      <c r="C24" s="3">
        <v>150000</v>
      </c>
      <c r="D24" s="4"/>
      <c r="E24" s="5" t="s">
        <v>68</v>
      </c>
      <c r="F24" s="7"/>
      <c r="G24" s="8"/>
      <c r="H24" s="9"/>
      <c r="I24" s="10"/>
    </row>
    <row r="25" spans="1:11" ht="45.75" customHeight="1" x14ac:dyDescent="0.25">
      <c r="A25" s="1" t="s">
        <v>4</v>
      </c>
      <c r="B25" s="2">
        <v>2620</v>
      </c>
      <c r="C25" s="3">
        <v>150000</v>
      </c>
      <c r="D25" s="4"/>
      <c r="E25" s="5" t="s">
        <v>67</v>
      </c>
      <c r="F25" s="7"/>
      <c r="G25" s="8"/>
      <c r="H25" s="9"/>
      <c r="I25" s="10"/>
    </row>
    <row r="26" spans="1:11" ht="44.25" hidden="1" customHeight="1" x14ac:dyDescent="0.25">
      <c r="A26" s="1" t="s">
        <v>4</v>
      </c>
      <c r="B26" s="2">
        <v>3220</v>
      </c>
      <c r="C26" s="3"/>
      <c r="D26" s="4"/>
      <c r="E26" s="5" t="s">
        <v>13</v>
      </c>
      <c r="F26" s="7"/>
      <c r="G26" s="8"/>
      <c r="H26" s="9"/>
      <c r="I26" s="10"/>
    </row>
    <row r="27" spans="1:11" ht="44.25" hidden="1" customHeight="1" x14ac:dyDescent="0.25">
      <c r="A27" s="1" t="s">
        <v>4</v>
      </c>
      <c r="B27" s="2">
        <v>3220</v>
      </c>
      <c r="C27" s="3"/>
      <c r="D27" s="4"/>
      <c r="E27" s="5" t="s">
        <v>9</v>
      </c>
      <c r="F27" s="7"/>
      <c r="G27" s="8"/>
      <c r="H27" s="9"/>
      <c r="I27" s="10"/>
    </row>
    <row r="28" spans="1:11" ht="36.75" hidden="1" customHeight="1" x14ac:dyDescent="0.25">
      <c r="A28" s="1" t="s">
        <v>4</v>
      </c>
      <c r="B28" s="2">
        <v>3220</v>
      </c>
      <c r="C28" s="56"/>
      <c r="D28" s="4"/>
      <c r="E28" s="5" t="s">
        <v>12</v>
      </c>
      <c r="F28" s="7"/>
      <c r="G28" s="8"/>
      <c r="H28" s="9"/>
      <c r="I28" s="10"/>
    </row>
    <row r="29" spans="1:11" ht="56.25" customHeight="1" x14ac:dyDescent="0.25">
      <c r="A29" s="1" t="s">
        <v>4</v>
      </c>
      <c r="B29" s="2">
        <v>2620</v>
      </c>
      <c r="C29" s="3">
        <v>1000000</v>
      </c>
      <c r="D29" s="4"/>
      <c r="E29" s="5" t="s">
        <v>52</v>
      </c>
      <c r="F29" s="7"/>
      <c r="G29" s="8"/>
      <c r="H29" s="9"/>
      <c r="I29" s="10"/>
    </row>
    <row r="30" spans="1:11" x14ac:dyDescent="0.25">
      <c r="A30" s="42" t="s">
        <v>1</v>
      </c>
      <c r="B30" s="57"/>
      <c r="C30" s="58">
        <f>SUM(C16:C29)</f>
        <v>7403700</v>
      </c>
      <c r="D30" s="58">
        <f>SUM(D18:D28)</f>
        <v>0</v>
      </c>
      <c r="E30" s="59"/>
      <c r="F30" s="49">
        <f>C30+D30</f>
        <v>7403700</v>
      </c>
      <c r="G30" s="8"/>
      <c r="H30" s="9"/>
      <c r="K30" s="17"/>
    </row>
    <row r="31" spans="1:11" s="48" customFormat="1" ht="24.75" customHeight="1" x14ac:dyDescent="0.25">
      <c r="A31" s="120" t="s">
        <v>29</v>
      </c>
      <c r="B31" s="121"/>
      <c r="C31" s="121"/>
      <c r="D31" s="121"/>
      <c r="E31" s="122"/>
      <c r="F31" s="60">
        <f>C67+C32+C46</f>
        <v>1252548.51</v>
      </c>
    </row>
    <row r="32" spans="1:11" ht="18.75" customHeight="1" x14ac:dyDescent="0.25">
      <c r="A32" s="1" t="s">
        <v>11</v>
      </c>
      <c r="B32" s="61">
        <v>2111</v>
      </c>
      <c r="C32" s="62">
        <v>1290548.51</v>
      </c>
      <c r="D32" s="62"/>
      <c r="E32" s="63" t="s">
        <v>37</v>
      </c>
      <c r="F32" s="7"/>
      <c r="G32" s="8"/>
      <c r="H32" s="9"/>
      <c r="I32" s="10"/>
    </row>
    <row r="33" spans="1:11" ht="18.75" customHeight="1" x14ac:dyDescent="0.25">
      <c r="A33" s="1" t="s">
        <v>11</v>
      </c>
      <c r="B33" s="64">
        <v>2120</v>
      </c>
      <c r="C33" s="62">
        <f>1574469.18-C32</f>
        <v>283920.66999999993</v>
      </c>
      <c r="D33" s="62"/>
      <c r="E33" s="63" t="s">
        <v>38</v>
      </c>
      <c r="F33" s="7"/>
      <c r="G33" s="8"/>
      <c r="H33" s="9"/>
      <c r="I33" s="10"/>
    </row>
    <row r="34" spans="1:11" x14ac:dyDescent="0.25">
      <c r="A34" s="42" t="s">
        <v>1</v>
      </c>
      <c r="B34" s="57"/>
      <c r="C34" s="65">
        <f>SUM(C32:C33)</f>
        <v>1574469.18</v>
      </c>
      <c r="D34" s="58"/>
      <c r="E34" s="59"/>
      <c r="F34" s="49">
        <f>C34+D34</f>
        <v>1574469.18</v>
      </c>
      <c r="G34" s="8"/>
      <c r="H34" s="9"/>
      <c r="K34" s="17"/>
    </row>
    <row r="35" spans="1:11" s="48" customFormat="1" ht="24.75" customHeight="1" x14ac:dyDescent="0.25">
      <c r="A35" s="120" t="s">
        <v>78</v>
      </c>
      <c r="B35" s="121"/>
      <c r="C35" s="121"/>
      <c r="D35" s="121"/>
      <c r="E35" s="122"/>
      <c r="F35" s="60"/>
    </row>
    <row r="36" spans="1:11" s="48" customFormat="1" ht="24.75" customHeight="1" x14ac:dyDescent="0.25">
      <c r="A36" s="1" t="s">
        <v>11</v>
      </c>
      <c r="B36" s="61">
        <v>2111</v>
      </c>
      <c r="C36" s="62">
        <f>7255808-C32</f>
        <v>5965259.4900000002</v>
      </c>
      <c r="D36" s="62"/>
      <c r="E36" s="63" t="s">
        <v>37</v>
      </c>
      <c r="F36" s="60"/>
    </row>
    <row r="37" spans="1:11" s="48" customFormat="1" ht="24.75" customHeight="1" x14ac:dyDescent="0.25">
      <c r="A37" s="1" t="s">
        <v>11</v>
      </c>
      <c r="B37" s="64">
        <v>2120</v>
      </c>
      <c r="C37" s="62">
        <f>1596278-C33</f>
        <v>1312357.33</v>
      </c>
      <c r="D37" s="62"/>
      <c r="E37" s="63" t="s">
        <v>38</v>
      </c>
      <c r="F37" s="60"/>
    </row>
    <row r="38" spans="1:11" s="48" customFormat="1" ht="24.75" customHeight="1" x14ac:dyDescent="0.25">
      <c r="A38" s="1" t="s">
        <v>14</v>
      </c>
      <c r="B38" s="61">
        <v>2111</v>
      </c>
      <c r="C38" s="62">
        <v>4577938</v>
      </c>
      <c r="D38" s="62"/>
      <c r="E38" s="63" t="s">
        <v>42</v>
      </c>
      <c r="F38" s="60"/>
    </row>
    <row r="39" spans="1:11" s="48" customFormat="1" ht="24.75" customHeight="1" x14ac:dyDescent="0.25">
      <c r="A39" s="1" t="s">
        <v>14</v>
      </c>
      <c r="B39" s="64">
        <v>2120</v>
      </c>
      <c r="C39" s="62">
        <v>1007146</v>
      </c>
      <c r="D39" s="62"/>
      <c r="E39" s="63" t="s">
        <v>43</v>
      </c>
      <c r="F39" s="60"/>
    </row>
    <row r="40" spans="1:11" s="48" customFormat="1" ht="24.75" customHeight="1" x14ac:dyDescent="0.25">
      <c r="A40" s="1" t="s">
        <v>44</v>
      </c>
      <c r="B40" s="61">
        <v>2111</v>
      </c>
      <c r="C40" s="62">
        <v>10977</v>
      </c>
      <c r="D40" s="62"/>
      <c r="E40" s="63" t="s">
        <v>45</v>
      </c>
      <c r="F40" s="60"/>
    </row>
    <row r="41" spans="1:11" s="48" customFormat="1" ht="24.75" customHeight="1" x14ac:dyDescent="0.25">
      <c r="A41" s="1" t="s">
        <v>44</v>
      </c>
      <c r="B41" s="64">
        <v>2120</v>
      </c>
      <c r="C41" s="62">
        <v>2419</v>
      </c>
      <c r="D41" s="62"/>
      <c r="E41" s="63" t="s">
        <v>46</v>
      </c>
      <c r="F41" s="60"/>
    </row>
    <row r="42" spans="1:11" s="48" customFormat="1" ht="24.75" customHeight="1" x14ac:dyDescent="0.25">
      <c r="A42" s="1" t="s">
        <v>36</v>
      </c>
      <c r="B42" s="61">
        <v>2111</v>
      </c>
      <c r="C42" s="62">
        <v>1290062</v>
      </c>
      <c r="D42" s="62"/>
      <c r="E42" s="63" t="s">
        <v>47</v>
      </c>
      <c r="F42" s="60"/>
    </row>
    <row r="43" spans="1:11" s="48" customFormat="1" ht="24.75" customHeight="1" x14ac:dyDescent="0.25">
      <c r="A43" s="1" t="s">
        <v>36</v>
      </c>
      <c r="B43" s="64">
        <v>2120</v>
      </c>
      <c r="C43" s="62">
        <f>1573876-C42</f>
        <v>283814</v>
      </c>
      <c r="D43" s="62"/>
      <c r="E43" s="63" t="s">
        <v>48</v>
      </c>
      <c r="F43" s="60"/>
    </row>
    <row r="44" spans="1:11" x14ac:dyDescent="0.25">
      <c r="A44" s="42" t="s">
        <v>1</v>
      </c>
      <c r="B44" s="57"/>
      <c r="C44" s="65">
        <f>SUM(C36:C43)</f>
        <v>14449972.82</v>
      </c>
      <c r="D44" s="58"/>
      <c r="E44" s="102"/>
      <c r="F44" s="49">
        <f>C44+D44</f>
        <v>14449972.82</v>
      </c>
      <c r="G44" s="8"/>
      <c r="H44" s="9"/>
      <c r="K44" s="17"/>
    </row>
    <row r="45" spans="1:11" ht="30.75" customHeight="1" x14ac:dyDescent="0.25">
      <c r="A45" s="114" t="s">
        <v>39</v>
      </c>
      <c r="B45" s="115"/>
      <c r="C45" s="115"/>
      <c r="D45" s="115"/>
      <c r="E45" s="116"/>
      <c r="G45" s="8"/>
      <c r="H45" s="9"/>
      <c r="I45" s="48"/>
      <c r="K45" s="17"/>
    </row>
    <row r="46" spans="1:11" ht="25.5" customHeight="1" x14ac:dyDescent="0.25">
      <c r="A46" s="1" t="s">
        <v>41</v>
      </c>
      <c r="B46" s="2">
        <v>3210</v>
      </c>
      <c r="C46" s="6"/>
      <c r="D46" s="6">
        <v>1200000</v>
      </c>
      <c r="E46" s="5" t="s">
        <v>40</v>
      </c>
      <c r="F46" s="66">
        <f>D46</f>
        <v>1200000</v>
      </c>
      <c r="G46" s="8"/>
      <c r="H46" s="9"/>
      <c r="I46" s="10"/>
    </row>
    <row r="47" spans="1:11" ht="30.75" customHeight="1" x14ac:dyDescent="0.25">
      <c r="A47" s="114" t="s">
        <v>10</v>
      </c>
      <c r="B47" s="115"/>
      <c r="C47" s="115"/>
      <c r="D47" s="115"/>
      <c r="E47" s="116"/>
      <c r="G47" s="8"/>
      <c r="H47" s="9"/>
      <c r="I47" s="48"/>
      <c r="K47" s="17"/>
    </row>
    <row r="48" spans="1:11" ht="31.5" customHeight="1" x14ac:dyDescent="0.25">
      <c r="A48" s="12" t="s">
        <v>30</v>
      </c>
      <c r="B48" s="13">
        <v>3122</v>
      </c>
      <c r="C48" s="13"/>
      <c r="D48" s="67">
        <f>4072737.48-D49-D50</f>
        <v>4001616.23</v>
      </c>
      <c r="E48" s="68" t="s">
        <v>33</v>
      </c>
      <c r="F48" s="69"/>
      <c r="G48" s="8"/>
      <c r="H48" s="9"/>
      <c r="J48" s="70"/>
    </row>
    <row r="49" spans="1:11" ht="31.5" x14ac:dyDescent="0.25">
      <c r="A49" s="12" t="s">
        <v>30</v>
      </c>
      <c r="B49" s="13">
        <v>3122</v>
      </c>
      <c r="C49" s="13"/>
      <c r="D49" s="67">
        <v>60441.25</v>
      </c>
      <c r="E49" s="68" t="s">
        <v>34</v>
      </c>
      <c r="F49" s="69"/>
      <c r="G49" s="8" t="s">
        <v>25</v>
      </c>
      <c r="H49" s="9">
        <v>2620</v>
      </c>
      <c r="I49" s="15">
        <f>C16</f>
        <v>331110</v>
      </c>
      <c r="J49" s="70"/>
    </row>
    <row r="50" spans="1:11" ht="28.5" customHeight="1" x14ac:dyDescent="0.25">
      <c r="A50" s="12" t="s">
        <v>30</v>
      </c>
      <c r="B50" s="13">
        <v>3122</v>
      </c>
      <c r="C50" s="13"/>
      <c r="D50" s="67">
        <v>10680</v>
      </c>
      <c r="E50" s="68" t="s">
        <v>60</v>
      </c>
      <c r="F50" s="69"/>
      <c r="G50" s="8" t="s">
        <v>25</v>
      </c>
      <c r="H50" s="9">
        <v>3220</v>
      </c>
      <c r="I50" s="15">
        <f>C17</f>
        <v>772590</v>
      </c>
      <c r="J50" s="70"/>
    </row>
    <row r="51" spans="1:11" ht="31.5" customHeight="1" x14ac:dyDescent="0.25">
      <c r="A51" s="12" t="s">
        <v>30</v>
      </c>
      <c r="B51" s="13">
        <v>3122</v>
      </c>
      <c r="C51" s="13"/>
      <c r="D51" s="67">
        <f>1697976.92-D52-D53</f>
        <v>1658325.0999999999</v>
      </c>
      <c r="E51" s="71" t="s">
        <v>61</v>
      </c>
      <c r="F51" s="69"/>
      <c r="G51" s="8" t="s">
        <v>4</v>
      </c>
      <c r="H51" s="9">
        <v>3220</v>
      </c>
      <c r="I51" s="15">
        <f>C18+C19+C20+C23+C24</f>
        <v>4050000</v>
      </c>
      <c r="J51" s="70"/>
    </row>
    <row r="52" spans="1:11" ht="31.5" customHeight="1" x14ac:dyDescent="0.25">
      <c r="A52" s="12" t="s">
        <v>30</v>
      </c>
      <c r="B52" s="13">
        <v>3122</v>
      </c>
      <c r="C52" s="13"/>
      <c r="D52" s="67">
        <v>28971.82</v>
      </c>
      <c r="E52" s="71" t="s">
        <v>62</v>
      </c>
      <c r="F52" s="69"/>
      <c r="G52" s="8" t="s">
        <v>4</v>
      </c>
      <c r="H52" s="9">
        <v>2620</v>
      </c>
      <c r="I52" s="15">
        <f>C21+C22+C25+C29</f>
        <v>2250000</v>
      </c>
      <c r="J52" s="70"/>
    </row>
    <row r="53" spans="1:11" ht="31.5" customHeight="1" x14ac:dyDescent="0.25">
      <c r="A53" s="12" t="s">
        <v>30</v>
      </c>
      <c r="B53" s="13">
        <v>3122</v>
      </c>
      <c r="C53" s="13"/>
      <c r="D53" s="67">
        <v>10680</v>
      </c>
      <c r="E53" s="71" t="s">
        <v>63</v>
      </c>
      <c r="F53" s="69"/>
      <c r="G53" s="8" t="s">
        <v>41</v>
      </c>
      <c r="H53" s="9">
        <v>3210</v>
      </c>
      <c r="I53" s="15">
        <f>C46</f>
        <v>0</v>
      </c>
      <c r="J53" s="15">
        <f>D46</f>
        <v>1200000</v>
      </c>
    </row>
    <row r="54" spans="1:11" ht="33.75" customHeight="1" x14ac:dyDescent="0.25">
      <c r="A54" s="12" t="s">
        <v>30</v>
      </c>
      <c r="B54" s="13">
        <v>3122</v>
      </c>
      <c r="C54" s="13"/>
      <c r="D54" s="67">
        <f>2106387.6-D55-D56</f>
        <v>2061448.8</v>
      </c>
      <c r="E54" s="95" t="s">
        <v>35</v>
      </c>
      <c r="F54" s="69"/>
      <c r="G54" s="8" t="s">
        <v>11</v>
      </c>
      <c r="H54" s="9">
        <v>2111</v>
      </c>
      <c r="I54" s="70">
        <f>C32+C36</f>
        <v>7255808</v>
      </c>
      <c r="J54" s="70"/>
    </row>
    <row r="55" spans="1:11" ht="31.5" customHeight="1" x14ac:dyDescent="0.25">
      <c r="A55" s="12" t="s">
        <v>30</v>
      </c>
      <c r="B55" s="13">
        <v>3122</v>
      </c>
      <c r="C55" s="13"/>
      <c r="D55" s="72">
        <v>36394.800000000003</v>
      </c>
      <c r="E55" s="96" t="s">
        <v>31</v>
      </c>
      <c r="F55" s="69"/>
      <c r="G55" s="8" t="s">
        <v>11</v>
      </c>
      <c r="H55" s="9">
        <v>2120</v>
      </c>
      <c r="I55" s="70">
        <f>C33+C37</f>
        <v>1596278</v>
      </c>
      <c r="J55" s="70"/>
    </row>
    <row r="56" spans="1:11" ht="30.75" customHeight="1" x14ac:dyDescent="0.25">
      <c r="A56" s="12" t="s">
        <v>30</v>
      </c>
      <c r="B56" s="13">
        <v>3122</v>
      </c>
      <c r="C56" s="13"/>
      <c r="D56" s="72">
        <v>8544</v>
      </c>
      <c r="E56" s="95" t="s">
        <v>32</v>
      </c>
      <c r="F56" s="69"/>
      <c r="G56" s="8" t="s">
        <v>14</v>
      </c>
      <c r="H56" s="9">
        <v>2111</v>
      </c>
      <c r="I56" s="70">
        <f t="shared" ref="I56:I61" si="0">C38</f>
        <v>4577938</v>
      </c>
      <c r="J56" s="70"/>
    </row>
    <row r="57" spans="1:11" ht="30.75" customHeight="1" x14ac:dyDescent="0.25">
      <c r="A57" s="12" t="s">
        <v>14</v>
      </c>
      <c r="B57" s="73">
        <v>3132</v>
      </c>
      <c r="C57" s="13">
        <v>3038267</v>
      </c>
      <c r="D57" s="13"/>
      <c r="E57" s="97" t="s">
        <v>57</v>
      </c>
      <c r="F57" s="69"/>
      <c r="G57" s="8" t="s">
        <v>14</v>
      </c>
      <c r="H57" s="9">
        <v>2120</v>
      </c>
      <c r="I57" s="70">
        <f t="shared" si="0"/>
        <v>1007146</v>
      </c>
      <c r="J57" s="70"/>
    </row>
    <row r="58" spans="1:11" ht="30.75" customHeight="1" x14ac:dyDescent="0.25">
      <c r="A58" s="12" t="s">
        <v>14</v>
      </c>
      <c r="B58" s="73">
        <v>3132</v>
      </c>
      <c r="C58" s="13">
        <v>17800</v>
      </c>
      <c r="D58" s="13"/>
      <c r="E58" s="97" t="s">
        <v>58</v>
      </c>
      <c r="F58" s="69"/>
      <c r="G58" s="8" t="s">
        <v>44</v>
      </c>
      <c r="H58" s="9">
        <v>2111</v>
      </c>
      <c r="I58" s="70">
        <f t="shared" si="0"/>
        <v>10977</v>
      </c>
      <c r="J58" s="70"/>
    </row>
    <row r="59" spans="1:11" ht="30.75" customHeight="1" x14ac:dyDescent="0.25">
      <c r="A59" s="12" t="s">
        <v>14</v>
      </c>
      <c r="B59" s="73">
        <v>3132</v>
      </c>
      <c r="C59" s="13">
        <v>45005</v>
      </c>
      <c r="D59" s="13"/>
      <c r="E59" s="97" t="s">
        <v>59</v>
      </c>
      <c r="F59" s="69"/>
      <c r="G59" s="8" t="s">
        <v>44</v>
      </c>
      <c r="H59" s="9">
        <v>2120</v>
      </c>
      <c r="I59" s="70">
        <f t="shared" si="0"/>
        <v>2419</v>
      </c>
      <c r="J59" s="70"/>
    </row>
    <row r="60" spans="1:11" x14ac:dyDescent="0.25">
      <c r="A60" s="42" t="s">
        <v>1</v>
      </c>
      <c r="B60" s="57"/>
      <c r="C60" s="58">
        <f>SUM(C48:C59)</f>
        <v>3101072</v>
      </c>
      <c r="D60" s="65">
        <f>SUM(D48:D59)</f>
        <v>7877102</v>
      </c>
      <c r="E60" s="59"/>
      <c r="F60" s="49">
        <f>C60+D60</f>
        <v>10978174</v>
      </c>
      <c r="G60" s="8" t="s">
        <v>36</v>
      </c>
      <c r="H60" s="9">
        <v>2111</v>
      </c>
      <c r="I60" s="70">
        <f t="shared" si="0"/>
        <v>1290062</v>
      </c>
      <c r="K60" s="17"/>
    </row>
    <row r="61" spans="1:11" x14ac:dyDescent="0.25">
      <c r="A61" s="117" t="s">
        <v>6</v>
      </c>
      <c r="B61" s="118"/>
      <c r="C61" s="118"/>
      <c r="D61" s="118"/>
      <c r="E61" s="119"/>
      <c r="G61" s="8" t="s">
        <v>36</v>
      </c>
      <c r="H61" s="9">
        <v>2120</v>
      </c>
      <c r="I61" s="70">
        <f t="shared" si="0"/>
        <v>283814</v>
      </c>
      <c r="K61" s="17"/>
    </row>
    <row r="62" spans="1:11" ht="30.75" customHeight="1" x14ac:dyDescent="0.25">
      <c r="A62" s="114" t="s">
        <v>27</v>
      </c>
      <c r="B62" s="115"/>
      <c r="C62" s="115"/>
      <c r="D62" s="115"/>
      <c r="E62" s="116"/>
      <c r="G62" s="8" t="s">
        <v>30</v>
      </c>
      <c r="H62" s="9">
        <v>3122</v>
      </c>
      <c r="I62" s="48"/>
      <c r="J62" s="70">
        <f>D60</f>
        <v>7877102</v>
      </c>
      <c r="K62" s="17"/>
    </row>
    <row r="63" spans="1:11" ht="20.25" customHeight="1" x14ac:dyDescent="0.25">
      <c r="A63" s="1" t="s">
        <v>66</v>
      </c>
      <c r="B63" s="2">
        <v>2240</v>
      </c>
      <c r="C63" s="6">
        <v>-60000</v>
      </c>
      <c r="D63" s="4"/>
      <c r="E63" s="5" t="s">
        <v>28</v>
      </c>
      <c r="F63" s="7"/>
      <c r="G63" s="8" t="s">
        <v>14</v>
      </c>
      <c r="H63" s="9">
        <v>3132</v>
      </c>
      <c r="I63" s="21">
        <f>C60</f>
        <v>3101072</v>
      </c>
    </row>
    <row r="64" spans="1:11" ht="20.25" customHeight="1" x14ac:dyDescent="0.25">
      <c r="A64" s="1" t="s">
        <v>66</v>
      </c>
      <c r="B64" s="2">
        <v>2240</v>
      </c>
      <c r="C64" s="6">
        <v>60000</v>
      </c>
      <c r="D64" s="4"/>
      <c r="E64" s="74" t="s">
        <v>64</v>
      </c>
      <c r="F64" s="7"/>
      <c r="G64" s="8"/>
      <c r="H64" s="9"/>
      <c r="I64" s="10"/>
    </row>
    <row r="65" spans="1:13" s="17" customFormat="1" ht="18.75" customHeight="1" x14ac:dyDescent="0.25">
      <c r="A65" s="75"/>
      <c r="B65" s="43"/>
      <c r="C65" s="76">
        <f>SUM(C67:C68)</f>
        <v>0</v>
      </c>
      <c r="D65" s="76"/>
      <c r="E65" s="77"/>
      <c r="F65" s="14"/>
      <c r="G65" s="11"/>
      <c r="H65" s="11"/>
      <c r="I65" s="78"/>
      <c r="J65" s="79"/>
    </row>
    <row r="66" spans="1:13" ht="36.75" customHeight="1" x14ac:dyDescent="0.25">
      <c r="A66" s="114" t="s">
        <v>54</v>
      </c>
      <c r="B66" s="115"/>
      <c r="C66" s="115"/>
      <c r="D66" s="115"/>
      <c r="E66" s="116"/>
      <c r="G66" s="8"/>
      <c r="H66" s="9"/>
    </row>
    <row r="67" spans="1:13" x14ac:dyDescent="0.25">
      <c r="A67" s="1" t="s">
        <v>55</v>
      </c>
      <c r="B67" s="2">
        <v>2240</v>
      </c>
      <c r="C67" s="6">
        <v>-38000</v>
      </c>
      <c r="D67" s="67"/>
      <c r="E67" s="104" t="s">
        <v>56</v>
      </c>
      <c r="G67" s="8"/>
      <c r="H67" s="9"/>
      <c r="I67" s="15"/>
    </row>
    <row r="68" spans="1:13" ht="31.5" x14ac:dyDescent="0.25">
      <c r="A68" s="1" t="s">
        <v>55</v>
      </c>
      <c r="B68" s="2">
        <v>2240</v>
      </c>
      <c r="C68" s="6">
        <v>38000</v>
      </c>
      <c r="D68" s="105"/>
      <c r="E68" s="106" t="s">
        <v>74</v>
      </c>
      <c r="F68" s="69"/>
      <c r="G68" s="8"/>
      <c r="H68" s="9"/>
      <c r="I68" s="15"/>
    </row>
    <row r="69" spans="1:13" s="17" customFormat="1" x14ac:dyDescent="0.25">
      <c r="A69" s="75"/>
      <c r="B69" s="43"/>
      <c r="C69" s="76">
        <f>C68+C67</f>
        <v>0</v>
      </c>
      <c r="D69" s="76"/>
      <c r="E69" s="77"/>
      <c r="F69" s="14"/>
      <c r="G69" s="8"/>
      <c r="H69" s="9"/>
      <c r="I69" s="15"/>
      <c r="J69" s="51"/>
      <c r="L69" s="18"/>
      <c r="M69" s="18"/>
    </row>
    <row r="70" spans="1:13" ht="27" customHeight="1" x14ac:dyDescent="0.25">
      <c r="A70" s="114" t="s">
        <v>51</v>
      </c>
      <c r="B70" s="115"/>
      <c r="C70" s="115"/>
      <c r="D70" s="115"/>
      <c r="E70" s="116"/>
      <c r="G70" s="8"/>
      <c r="H70" s="9"/>
      <c r="I70" s="15"/>
      <c r="J70" s="80"/>
    </row>
    <row r="71" spans="1:13" s="17" customFormat="1" ht="18" customHeight="1" x14ac:dyDescent="0.25">
      <c r="A71" s="12" t="s">
        <v>15</v>
      </c>
      <c r="B71" s="13">
        <v>2240</v>
      </c>
      <c r="C71" s="107">
        <v>-17000</v>
      </c>
      <c r="D71" s="107"/>
      <c r="E71" s="108" t="s">
        <v>50</v>
      </c>
      <c r="F71" s="14"/>
      <c r="G71" s="8"/>
      <c r="H71" s="9"/>
      <c r="I71" s="15"/>
      <c r="J71" s="16"/>
      <c r="L71" s="18"/>
    </row>
    <row r="72" spans="1:13" s="17" customFormat="1" ht="19.5" customHeight="1" x14ac:dyDescent="0.25">
      <c r="A72" s="12" t="s">
        <v>49</v>
      </c>
      <c r="B72" s="13">
        <v>2240</v>
      </c>
      <c r="C72" s="107">
        <f>17000+120000+75000</f>
        <v>212000</v>
      </c>
      <c r="D72" s="107"/>
      <c r="E72" s="108" t="s">
        <v>65</v>
      </c>
      <c r="F72" s="19"/>
      <c r="G72" s="8"/>
      <c r="H72" s="9"/>
      <c r="I72" s="20">
        <f>SUM(I49:I71)</f>
        <v>26529214</v>
      </c>
      <c r="J72" s="20">
        <f>SUM(J49:J71)</f>
        <v>9077102</v>
      </c>
      <c r="K72" s="18"/>
    </row>
    <row r="73" spans="1:13" s="17" customFormat="1" ht="19.5" customHeight="1" x14ac:dyDescent="0.25">
      <c r="A73" s="12" t="s">
        <v>11</v>
      </c>
      <c r="B73" s="13">
        <v>2240</v>
      </c>
      <c r="C73" s="107">
        <v>-120000</v>
      </c>
      <c r="D73" s="107"/>
      <c r="E73" s="109" t="s">
        <v>72</v>
      </c>
      <c r="F73" s="19"/>
      <c r="G73" s="8"/>
      <c r="H73" s="9"/>
      <c r="I73" s="20"/>
      <c r="J73" s="20"/>
      <c r="K73" s="18"/>
    </row>
    <row r="74" spans="1:13" s="17" customFormat="1" ht="19.5" customHeight="1" x14ac:dyDescent="0.25">
      <c r="A74" s="12" t="s">
        <v>14</v>
      </c>
      <c r="B74" s="13">
        <v>2240</v>
      </c>
      <c r="C74" s="107">
        <v>-75000</v>
      </c>
      <c r="D74" s="107"/>
      <c r="E74" s="109" t="s">
        <v>73</v>
      </c>
      <c r="F74" s="19"/>
      <c r="G74" s="8"/>
      <c r="H74" s="9"/>
      <c r="I74" s="20"/>
      <c r="J74" s="20"/>
      <c r="K74" s="18"/>
    </row>
    <row r="75" spans="1:13" s="17" customFormat="1" ht="18.75" customHeight="1" x14ac:dyDescent="0.25">
      <c r="A75" s="75"/>
      <c r="B75" s="43"/>
      <c r="C75" s="76">
        <f>SUM(C71:C74)</f>
        <v>0</v>
      </c>
      <c r="D75" s="76"/>
      <c r="E75" s="77"/>
      <c r="F75" s="14"/>
      <c r="G75" s="11"/>
      <c r="H75" s="11"/>
      <c r="I75" s="78">
        <f>I72-C76</f>
        <v>0</v>
      </c>
      <c r="J75" s="78">
        <f>J72-D76</f>
        <v>0</v>
      </c>
    </row>
    <row r="76" spans="1:13" s="99" customFormat="1" ht="23.25" customHeight="1" thickBot="1" x14ac:dyDescent="0.25">
      <c r="A76" s="110" t="s">
        <v>7</v>
      </c>
      <c r="B76" s="111"/>
      <c r="C76" s="103">
        <f>C30+C34+C44+C46+C60+C65+C75+C69</f>
        <v>26529214</v>
      </c>
      <c r="D76" s="103">
        <f>D30+D34+D44+D46+D60+D65+D75+D69</f>
        <v>9077102</v>
      </c>
      <c r="E76" s="98"/>
      <c r="G76" s="100"/>
      <c r="H76" s="100"/>
      <c r="I76" s="101"/>
      <c r="J76" s="20"/>
    </row>
    <row r="77" spans="1:13" s="17" customFormat="1" x14ac:dyDescent="0.25">
      <c r="A77" s="11"/>
      <c r="B77" s="11"/>
      <c r="C77" s="81"/>
      <c r="D77" s="82"/>
      <c r="E77" s="83"/>
      <c r="F77" s="69">
        <f>C76+D76</f>
        <v>35606316</v>
      </c>
      <c r="G77" s="84"/>
      <c r="H77" s="84"/>
      <c r="I77" s="85"/>
      <c r="J77" s="78"/>
    </row>
    <row r="78" spans="1:13" s="17" customFormat="1" x14ac:dyDescent="0.25">
      <c r="A78" s="11" t="s">
        <v>5</v>
      </c>
      <c r="B78" s="11"/>
      <c r="C78" s="81"/>
      <c r="D78" s="82"/>
      <c r="E78" s="83"/>
      <c r="F78" s="24"/>
      <c r="G78" s="11"/>
      <c r="H78" s="11"/>
      <c r="I78" s="78"/>
      <c r="J78" s="78"/>
    </row>
    <row r="79" spans="1:13" s="17" customFormat="1" x14ac:dyDescent="0.25">
      <c r="A79" s="11"/>
      <c r="B79" s="11"/>
      <c r="C79" s="81"/>
      <c r="D79" s="82"/>
      <c r="E79" s="86"/>
      <c r="F79" s="87"/>
      <c r="G79" s="11"/>
      <c r="H79" s="11"/>
      <c r="I79" s="11"/>
      <c r="J79" s="78"/>
    </row>
    <row r="80" spans="1:13" s="17" customFormat="1" x14ac:dyDescent="0.25">
      <c r="A80" s="11"/>
      <c r="B80" s="11"/>
      <c r="C80" s="81"/>
      <c r="D80" s="82"/>
      <c r="E80" s="86"/>
      <c r="F80" s="24"/>
      <c r="I80" s="11"/>
      <c r="J80" s="78"/>
    </row>
    <row r="81" spans="1:10" s="17" customFormat="1" x14ac:dyDescent="0.25">
      <c r="A81" s="11"/>
      <c r="B81" s="11"/>
      <c r="C81" s="81"/>
      <c r="D81" s="82"/>
      <c r="E81" s="86"/>
      <c r="F81" s="69"/>
      <c r="G81" s="11"/>
      <c r="H81" s="11"/>
      <c r="I81" s="11"/>
      <c r="J81" s="78"/>
    </row>
    <row r="82" spans="1:10" s="88" customFormat="1" ht="24" customHeight="1" x14ac:dyDescent="0.25">
      <c r="A82" s="11"/>
      <c r="B82" s="11"/>
      <c r="C82" s="81"/>
      <c r="D82" s="82"/>
      <c r="E82" s="86"/>
      <c r="F82" s="24"/>
      <c r="G82" s="11"/>
      <c r="H82" s="11"/>
      <c r="I82" s="11"/>
      <c r="J82" s="85"/>
    </row>
    <row r="83" spans="1:10" s="17" customFormat="1" ht="36" customHeight="1" x14ac:dyDescent="0.25">
      <c r="A83" s="11"/>
      <c r="B83" s="11"/>
      <c r="C83" s="81"/>
      <c r="D83" s="82"/>
      <c r="E83" s="86"/>
      <c r="F83" s="89"/>
      <c r="G83" s="48"/>
      <c r="H83" s="48"/>
      <c r="I83" s="90"/>
      <c r="J83" s="78"/>
    </row>
    <row r="84" spans="1:10" x14ac:dyDescent="0.25">
      <c r="D84" s="82"/>
      <c r="E84" s="86"/>
      <c r="F84" s="19"/>
      <c r="G84" s="48"/>
      <c r="H84" s="48"/>
      <c r="I84" s="90"/>
    </row>
    <row r="85" spans="1:10" ht="41.25" customHeight="1" x14ac:dyDescent="0.25">
      <c r="D85" s="82"/>
      <c r="E85" s="86"/>
      <c r="G85" s="91"/>
      <c r="H85" s="48"/>
      <c r="I85" s="90"/>
    </row>
    <row r="86" spans="1:10" ht="37.5" customHeight="1" x14ac:dyDescent="0.25">
      <c r="D86" s="82"/>
      <c r="E86" s="86"/>
      <c r="G86" s="48"/>
      <c r="H86" s="48"/>
      <c r="I86" s="90"/>
    </row>
    <row r="87" spans="1:10" ht="19.5" customHeight="1" x14ac:dyDescent="0.25">
      <c r="D87" s="82"/>
      <c r="E87" s="86"/>
      <c r="G87" s="91"/>
      <c r="H87" s="48"/>
      <c r="I87" s="90"/>
    </row>
    <row r="88" spans="1:10" ht="27" customHeight="1" x14ac:dyDescent="0.25">
      <c r="D88" s="82"/>
      <c r="E88" s="86"/>
      <c r="J88" s="48"/>
    </row>
    <row r="89" spans="1:10" ht="19.5" customHeight="1" x14ac:dyDescent="0.25">
      <c r="D89" s="82"/>
      <c r="E89" s="86"/>
      <c r="J89" s="48"/>
    </row>
    <row r="90" spans="1:10" ht="19.5" customHeight="1" x14ac:dyDescent="0.25">
      <c r="D90" s="82"/>
      <c r="E90" s="86"/>
      <c r="G90" s="92"/>
      <c r="H90" s="17"/>
      <c r="I90" s="17"/>
      <c r="J90" s="48"/>
    </row>
    <row r="91" spans="1:10" ht="19.5" customHeight="1" x14ac:dyDescent="0.25">
      <c r="D91" s="82"/>
      <c r="E91" s="83"/>
      <c r="G91" s="17"/>
      <c r="H91" s="17"/>
      <c r="I91" s="17"/>
      <c r="J91" s="48"/>
    </row>
    <row r="92" spans="1:10" s="17" customFormat="1" ht="21.75" customHeight="1" x14ac:dyDescent="0.25">
      <c r="A92" s="11"/>
      <c r="B92" s="11"/>
      <c r="C92" s="81"/>
      <c r="D92" s="82"/>
      <c r="E92" s="83"/>
      <c r="F92" s="24"/>
      <c r="G92" s="93"/>
      <c r="H92" s="93"/>
      <c r="I92" s="93"/>
      <c r="J92" s="48"/>
    </row>
    <row r="93" spans="1:10" x14ac:dyDescent="0.25">
      <c r="D93" s="82"/>
      <c r="E93" s="83"/>
    </row>
    <row r="94" spans="1:10" ht="15.75" customHeight="1" x14ac:dyDescent="0.25">
      <c r="D94" s="82"/>
      <c r="E94" s="83"/>
      <c r="G94" s="94"/>
    </row>
    <row r="95" spans="1:10" x14ac:dyDescent="0.25">
      <c r="D95" s="82"/>
      <c r="E95" s="83"/>
      <c r="G95" s="93"/>
      <c r="H95" s="93"/>
      <c r="I95" s="93"/>
      <c r="J95" s="17"/>
    </row>
    <row r="96" spans="1:10" x14ac:dyDescent="0.25">
      <c r="D96" s="82"/>
      <c r="E96" s="83"/>
      <c r="J96" s="17"/>
    </row>
    <row r="97" spans="4:10" x14ac:dyDescent="0.25">
      <c r="D97" s="82"/>
      <c r="E97" s="83"/>
    </row>
    <row r="98" spans="4:10" x14ac:dyDescent="0.25">
      <c r="D98" s="82"/>
      <c r="E98" s="83"/>
    </row>
    <row r="99" spans="4:10" x14ac:dyDescent="0.25">
      <c r="D99" s="82"/>
      <c r="E99" s="83"/>
      <c r="J99" s="70"/>
    </row>
    <row r="100" spans="4:10" x14ac:dyDescent="0.25">
      <c r="D100" s="82"/>
      <c r="E100" s="83"/>
    </row>
    <row r="101" spans="4:10" x14ac:dyDescent="0.25">
      <c r="D101" s="82"/>
      <c r="E101" s="83"/>
      <c r="J101" s="17"/>
    </row>
    <row r="102" spans="4:10" x14ac:dyDescent="0.25">
      <c r="D102" s="82"/>
      <c r="E102" s="83"/>
    </row>
    <row r="103" spans="4:10" x14ac:dyDescent="0.25">
      <c r="D103" s="82"/>
      <c r="E103" s="83"/>
    </row>
    <row r="104" spans="4:10" x14ac:dyDescent="0.25">
      <c r="D104" s="82"/>
      <c r="E104" s="83"/>
    </row>
    <row r="105" spans="4:10" x14ac:dyDescent="0.25">
      <c r="D105" s="82"/>
      <c r="E105" s="83"/>
    </row>
    <row r="106" spans="4:10" x14ac:dyDescent="0.25">
      <c r="D106" s="82"/>
      <c r="E106" s="83"/>
    </row>
    <row r="107" spans="4:10" x14ac:dyDescent="0.25">
      <c r="D107" s="82"/>
      <c r="E107" s="83"/>
    </row>
    <row r="108" spans="4:10" x14ac:dyDescent="0.25">
      <c r="D108" s="82"/>
      <c r="E108" s="83"/>
    </row>
    <row r="109" spans="4:10" x14ac:dyDescent="0.25">
      <c r="D109" s="82"/>
      <c r="E109" s="83"/>
    </row>
    <row r="110" spans="4:10" x14ac:dyDescent="0.25">
      <c r="D110" s="82"/>
      <c r="E110" s="83"/>
    </row>
    <row r="111" spans="4:10" x14ac:dyDescent="0.25">
      <c r="D111" s="82"/>
      <c r="E111" s="83"/>
    </row>
    <row r="112" spans="4:10" x14ac:dyDescent="0.25">
      <c r="D112" s="82"/>
      <c r="E112" s="83"/>
    </row>
    <row r="113" spans="4:5" x14ac:dyDescent="0.25">
      <c r="D113" s="82"/>
      <c r="E113" s="83"/>
    </row>
    <row r="114" spans="4:5" x14ac:dyDescent="0.25">
      <c r="D114" s="82"/>
      <c r="E114" s="83"/>
    </row>
    <row r="115" spans="4:5" x14ac:dyDescent="0.25">
      <c r="D115" s="82"/>
      <c r="E115" s="83"/>
    </row>
    <row r="116" spans="4:5" x14ac:dyDescent="0.25">
      <c r="D116" s="82"/>
      <c r="E116" s="83"/>
    </row>
    <row r="117" spans="4:5" x14ac:dyDescent="0.25">
      <c r="D117" s="82"/>
      <c r="E117" s="83"/>
    </row>
    <row r="118" spans="4:5" x14ac:dyDescent="0.25">
      <c r="D118" s="82"/>
      <c r="E118" s="83"/>
    </row>
    <row r="119" spans="4:5" x14ac:dyDescent="0.25">
      <c r="D119" s="82"/>
      <c r="E119" s="83"/>
    </row>
    <row r="120" spans="4:5" x14ac:dyDescent="0.25">
      <c r="D120" s="82"/>
      <c r="E120" s="83"/>
    </row>
    <row r="121" spans="4:5" x14ac:dyDescent="0.25">
      <c r="D121" s="82"/>
      <c r="E121" s="83"/>
    </row>
    <row r="122" spans="4:5" x14ac:dyDescent="0.25">
      <c r="D122" s="82"/>
      <c r="E122" s="83"/>
    </row>
    <row r="123" spans="4:5" x14ac:dyDescent="0.25">
      <c r="D123" s="82"/>
      <c r="E123" s="83"/>
    </row>
    <row r="124" spans="4:5" x14ac:dyDescent="0.25">
      <c r="D124" s="82"/>
      <c r="E124" s="83"/>
    </row>
    <row r="125" spans="4:5" x14ac:dyDescent="0.25">
      <c r="D125" s="82"/>
      <c r="E125" s="83"/>
    </row>
    <row r="126" spans="4:5" x14ac:dyDescent="0.25">
      <c r="D126" s="82"/>
      <c r="E126" s="83"/>
    </row>
    <row r="127" spans="4:5" x14ac:dyDescent="0.25">
      <c r="D127" s="82"/>
      <c r="E127" s="83"/>
    </row>
    <row r="128" spans="4:5" x14ac:dyDescent="0.25">
      <c r="D128" s="82"/>
      <c r="E128" s="83"/>
    </row>
    <row r="129" spans="4:5" x14ac:dyDescent="0.25">
      <c r="D129" s="82"/>
      <c r="E129" s="83"/>
    </row>
    <row r="130" spans="4:5" x14ac:dyDescent="0.25">
      <c r="D130" s="82"/>
      <c r="E130" s="83"/>
    </row>
    <row r="131" spans="4:5" x14ac:dyDescent="0.25">
      <c r="D131" s="82"/>
      <c r="E131" s="83"/>
    </row>
    <row r="132" spans="4:5" x14ac:dyDescent="0.25">
      <c r="D132" s="82"/>
      <c r="E132" s="83"/>
    </row>
    <row r="133" spans="4:5" x14ac:dyDescent="0.25">
      <c r="D133" s="82"/>
      <c r="E133" s="83"/>
    </row>
    <row r="134" spans="4:5" x14ac:dyDescent="0.25">
      <c r="D134" s="82"/>
      <c r="E134" s="83"/>
    </row>
    <row r="135" spans="4:5" x14ac:dyDescent="0.25">
      <c r="D135" s="82"/>
      <c r="E135" s="83"/>
    </row>
    <row r="136" spans="4:5" x14ac:dyDescent="0.25">
      <c r="D136" s="82"/>
      <c r="E136" s="83"/>
    </row>
    <row r="137" spans="4:5" x14ac:dyDescent="0.25">
      <c r="D137" s="82"/>
      <c r="E137" s="83"/>
    </row>
    <row r="138" spans="4:5" x14ac:dyDescent="0.25">
      <c r="D138" s="82"/>
      <c r="E138" s="83"/>
    </row>
    <row r="139" spans="4:5" x14ac:dyDescent="0.25">
      <c r="D139" s="82"/>
      <c r="E139" s="83"/>
    </row>
    <row r="140" spans="4:5" x14ac:dyDescent="0.25">
      <c r="D140" s="82"/>
      <c r="E140" s="83"/>
    </row>
    <row r="141" spans="4:5" x14ac:dyDescent="0.25">
      <c r="D141" s="82"/>
      <c r="E141" s="83"/>
    </row>
    <row r="142" spans="4:5" x14ac:dyDescent="0.25">
      <c r="D142" s="82"/>
      <c r="E142" s="83"/>
    </row>
    <row r="143" spans="4:5" x14ac:dyDescent="0.25">
      <c r="D143" s="82"/>
      <c r="E143" s="83"/>
    </row>
    <row r="144" spans="4:5" x14ac:dyDescent="0.25">
      <c r="D144" s="82"/>
      <c r="E144" s="83"/>
    </row>
    <row r="145" spans="4:5" x14ac:dyDescent="0.25">
      <c r="D145" s="82"/>
      <c r="E145" s="83"/>
    </row>
    <row r="146" spans="4:5" x14ac:dyDescent="0.25">
      <c r="D146" s="82"/>
      <c r="E146" s="83"/>
    </row>
    <row r="147" spans="4:5" x14ac:dyDescent="0.25">
      <c r="D147" s="82"/>
      <c r="E147" s="83"/>
    </row>
    <row r="148" spans="4:5" x14ac:dyDescent="0.25">
      <c r="D148" s="82"/>
      <c r="E148" s="83"/>
    </row>
    <row r="149" spans="4:5" x14ac:dyDescent="0.25">
      <c r="D149" s="82"/>
      <c r="E149" s="83"/>
    </row>
    <row r="150" spans="4:5" x14ac:dyDescent="0.25">
      <c r="D150" s="82"/>
      <c r="E150" s="83"/>
    </row>
    <row r="151" spans="4:5" x14ac:dyDescent="0.25">
      <c r="D151" s="82"/>
      <c r="E151" s="83"/>
    </row>
    <row r="152" spans="4:5" x14ac:dyDescent="0.25">
      <c r="D152" s="82"/>
      <c r="E152" s="83"/>
    </row>
    <row r="153" spans="4:5" x14ac:dyDescent="0.25">
      <c r="D153" s="82"/>
      <c r="E153" s="83"/>
    </row>
    <row r="154" spans="4:5" x14ac:dyDescent="0.25">
      <c r="D154" s="82"/>
      <c r="E154" s="83"/>
    </row>
    <row r="155" spans="4:5" x14ac:dyDescent="0.25">
      <c r="D155" s="82"/>
      <c r="E155" s="83"/>
    </row>
    <row r="156" spans="4:5" x14ac:dyDescent="0.25">
      <c r="D156" s="82"/>
      <c r="E156" s="83"/>
    </row>
    <row r="157" spans="4:5" x14ac:dyDescent="0.25">
      <c r="D157" s="82"/>
      <c r="E157" s="83"/>
    </row>
    <row r="158" spans="4:5" x14ac:dyDescent="0.25">
      <c r="D158" s="82"/>
      <c r="E158" s="83"/>
    </row>
    <row r="159" spans="4:5" x14ac:dyDescent="0.25">
      <c r="D159" s="82"/>
      <c r="E159" s="83"/>
    </row>
    <row r="160" spans="4:5" x14ac:dyDescent="0.25">
      <c r="D160" s="82"/>
      <c r="E160" s="83"/>
    </row>
    <row r="161" spans="4:5" x14ac:dyDescent="0.25">
      <c r="D161" s="82"/>
      <c r="E161" s="83"/>
    </row>
    <row r="162" spans="4:5" x14ac:dyDescent="0.25">
      <c r="D162" s="82"/>
      <c r="E162" s="83"/>
    </row>
    <row r="163" spans="4:5" x14ac:dyDescent="0.25">
      <c r="D163" s="82"/>
      <c r="E163" s="83"/>
    </row>
    <row r="164" spans="4:5" x14ac:dyDescent="0.25">
      <c r="D164" s="82"/>
      <c r="E164" s="83"/>
    </row>
    <row r="165" spans="4:5" x14ac:dyDescent="0.25">
      <c r="D165" s="82"/>
      <c r="E165" s="83"/>
    </row>
    <row r="166" spans="4:5" x14ac:dyDescent="0.25">
      <c r="D166" s="82"/>
      <c r="E166" s="83"/>
    </row>
    <row r="167" spans="4:5" x14ac:dyDescent="0.25">
      <c r="D167" s="82"/>
      <c r="E167" s="83"/>
    </row>
    <row r="168" spans="4:5" x14ac:dyDescent="0.25">
      <c r="D168" s="82"/>
      <c r="E168" s="83"/>
    </row>
    <row r="169" spans="4:5" x14ac:dyDescent="0.25">
      <c r="D169" s="82"/>
      <c r="E169" s="83"/>
    </row>
    <row r="170" spans="4:5" x14ac:dyDescent="0.25">
      <c r="D170" s="82"/>
      <c r="E170" s="83"/>
    </row>
    <row r="171" spans="4:5" x14ac:dyDescent="0.25">
      <c r="D171" s="82"/>
      <c r="E171" s="83"/>
    </row>
    <row r="172" spans="4:5" x14ac:dyDescent="0.25">
      <c r="D172" s="82"/>
      <c r="E172" s="83"/>
    </row>
    <row r="173" spans="4:5" x14ac:dyDescent="0.25">
      <c r="D173" s="82"/>
      <c r="E173" s="83"/>
    </row>
    <row r="174" spans="4:5" x14ac:dyDescent="0.25">
      <c r="D174" s="82"/>
      <c r="E174" s="83"/>
    </row>
    <row r="175" spans="4:5" x14ac:dyDescent="0.25">
      <c r="D175" s="82"/>
      <c r="E175" s="83"/>
    </row>
    <row r="176" spans="4:5" x14ac:dyDescent="0.25">
      <c r="D176" s="82"/>
      <c r="E176" s="83"/>
    </row>
    <row r="177" spans="4:5" x14ac:dyDescent="0.25">
      <c r="D177" s="82"/>
      <c r="E177" s="83"/>
    </row>
    <row r="178" spans="4:5" x14ac:dyDescent="0.25">
      <c r="D178" s="82"/>
      <c r="E178" s="83"/>
    </row>
    <row r="179" spans="4:5" x14ac:dyDescent="0.25">
      <c r="D179" s="82"/>
      <c r="E179" s="83"/>
    </row>
    <row r="180" spans="4:5" x14ac:dyDescent="0.25">
      <c r="D180" s="82"/>
      <c r="E180" s="83"/>
    </row>
    <row r="181" spans="4:5" x14ac:dyDescent="0.25">
      <c r="D181" s="82"/>
      <c r="E181" s="83"/>
    </row>
    <row r="182" spans="4:5" x14ac:dyDescent="0.25">
      <c r="D182" s="82"/>
      <c r="E182" s="83"/>
    </row>
    <row r="183" spans="4:5" x14ac:dyDescent="0.25">
      <c r="D183" s="82"/>
      <c r="E183" s="83"/>
    </row>
    <row r="184" spans="4:5" x14ac:dyDescent="0.25">
      <c r="D184" s="82"/>
      <c r="E184" s="83"/>
    </row>
    <row r="185" spans="4:5" x14ac:dyDescent="0.25">
      <c r="D185" s="82"/>
      <c r="E185" s="83"/>
    </row>
    <row r="186" spans="4:5" x14ac:dyDescent="0.25">
      <c r="D186" s="82"/>
      <c r="E186" s="83"/>
    </row>
    <row r="187" spans="4:5" x14ac:dyDescent="0.25">
      <c r="D187" s="82"/>
      <c r="E187" s="83"/>
    </row>
    <row r="188" spans="4:5" x14ac:dyDescent="0.25">
      <c r="D188" s="82"/>
      <c r="E188" s="83"/>
    </row>
    <row r="189" spans="4:5" x14ac:dyDescent="0.25">
      <c r="D189" s="82"/>
      <c r="E189" s="83"/>
    </row>
    <row r="190" spans="4:5" x14ac:dyDescent="0.25">
      <c r="D190" s="82"/>
      <c r="E190" s="83"/>
    </row>
    <row r="191" spans="4:5" x14ac:dyDescent="0.25">
      <c r="D191" s="82"/>
      <c r="E191" s="83"/>
    </row>
    <row r="192" spans="4:5" x14ac:dyDescent="0.25">
      <c r="D192" s="82"/>
      <c r="E192" s="83"/>
    </row>
    <row r="193" spans="4:5" x14ac:dyDescent="0.25">
      <c r="D193" s="82"/>
      <c r="E193" s="83"/>
    </row>
    <row r="194" spans="4:5" x14ac:dyDescent="0.25">
      <c r="D194" s="82"/>
      <c r="E194" s="83"/>
    </row>
    <row r="195" spans="4:5" x14ac:dyDescent="0.25">
      <c r="D195" s="82"/>
      <c r="E195" s="83"/>
    </row>
    <row r="196" spans="4:5" x14ac:dyDescent="0.25">
      <c r="D196" s="82"/>
      <c r="E196" s="83"/>
    </row>
    <row r="197" spans="4:5" x14ac:dyDescent="0.25">
      <c r="D197" s="82"/>
      <c r="E197" s="83"/>
    </row>
    <row r="198" spans="4:5" x14ac:dyDescent="0.25">
      <c r="D198" s="82"/>
      <c r="E198" s="83"/>
    </row>
    <row r="199" spans="4:5" x14ac:dyDescent="0.25">
      <c r="D199" s="82"/>
      <c r="E199" s="83"/>
    </row>
    <row r="200" spans="4:5" x14ac:dyDescent="0.25">
      <c r="D200" s="82"/>
      <c r="E200" s="83"/>
    </row>
    <row r="201" spans="4:5" x14ac:dyDescent="0.25">
      <c r="D201" s="82"/>
      <c r="E201" s="83"/>
    </row>
    <row r="202" spans="4:5" x14ac:dyDescent="0.25">
      <c r="D202" s="82"/>
      <c r="E202" s="83"/>
    </row>
    <row r="203" spans="4:5" x14ac:dyDescent="0.25">
      <c r="D203" s="82"/>
      <c r="E203" s="83"/>
    </row>
    <row r="204" spans="4:5" x14ac:dyDescent="0.25">
      <c r="D204" s="82"/>
      <c r="E204" s="83"/>
    </row>
    <row r="205" spans="4:5" x14ac:dyDescent="0.25">
      <c r="D205" s="82"/>
      <c r="E205" s="83"/>
    </row>
    <row r="206" spans="4:5" x14ac:dyDescent="0.25">
      <c r="D206" s="82"/>
      <c r="E206" s="83"/>
    </row>
    <row r="207" spans="4:5" x14ac:dyDescent="0.25">
      <c r="D207" s="82"/>
      <c r="E207" s="83"/>
    </row>
    <row r="208" spans="4:5" x14ac:dyDescent="0.25">
      <c r="D208" s="82"/>
      <c r="E208" s="83"/>
    </row>
    <row r="209" spans="4:5" x14ac:dyDescent="0.25">
      <c r="D209" s="82"/>
      <c r="E209" s="83"/>
    </row>
    <row r="210" spans="4:5" x14ac:dyDescent="0.25">
      <c r="D210" s="82"/>
      <c r="E210" s="83"/>
    </row>
    <row r="211" spans="4:5" x14ac:dyDescent="0.25">
      <c r="D211" s="82"/>
      <c r="E211" s="83"/>
    </row>
    <row r="212" spans="4:5" x14ac:dyDescent="0.25">
      <c r="D212" s="82"/>
      <c r="E212" s="83"/>
    </row>
    <row r="213" spans="4:5" x14ac:dyDescent="0.25">
      <c r="D213" s="82"/>
      <c r="E213" s="83"/>
    </row>
    <row r="214" spans="4:5" x14ac:dyDescent="0.25">
      <c r="D214" s="82"/>
      <c r="E214" s="83"/>
    </row>
    <row r="215" spans="4:5" x14ac:dyDescent="0.25">
      <c r="D215" s="82"/>
      <c r="E215" s="83"/>
    </row>
    <row r="216" spans="4:5" x14ac:dyDescent="0.25">
      <c r="D216" s="82"/>
      <c r="E216" s="83"/>
    </row>
    <row r="217" spans="4:5" x14ac:dyDescent="0.25">
      <c r="D217" s="82"/>
      <c r="E217" s="83"/>
    </row>
    <row r="218" spans="4:5" x14ac:dyDescent="0.25">
      <c r="D218" s="82"/>
      <c r="E218" s="83"/>
    </row>
    <row r="219" spans="4:5" x14ac:dyDescent="0.25">
      <c r="D219" s="82"/>
      <c r="E219" s="83"/>
    </row>
    <row r="220" spans="4:5" x14ac:dyDescent="0.25">
      <c r="D220" s="82"/>
      <c r="E220" s="83"/>
    </row>
    <row r="221" spans="4:5" x14ac:dyDescent="0.25">
      <c r="D221" s="82"/>
      <c r="E221" s="83"/>
    </row>
    <row r="222" spans="4:5" x14ac:dyDescent="0.25">
      <c r="D222" s="82"/>
      <c r="E222" s="83"/>
    </row>
    <row r="223" spans="4:5" x14ac:dyDescent="0.25">
      <c r="D223" s="82"/>
      <c r="E223" s="83"/>
    </row>
    <row r="224" spans="4:5" x14ac:dyDescent="0.25">
      <c r="D224" s="82"/>
    </row>
    <row r="225" spans="4:4" x14ac:dyDescent="0.25">
      <c r="D225" s="82"/>
    </row>
    <row r="226" spans="4:4" x14ac:dyDescent="0.25">
      <c r="D226" s="82"/>
    </row>
    <row r="227" spans="4:4" x14ac:dyDescent="0.25">
      <c r="D227" s="82"/>
    </row>
    <row r="228" spans="4:4" x14ac:dyDescent="0.25">
      <c r="D228" s="82"/>
    </row>
    <row r="229" spans="4:4" x14ac:dyDescent="0.25">
      <c r="D229" s="82"/>
    </row>
  </sheetData>
  <mergeCells count="15">
    <mergeCell ref="A76:B76"/>
    <mergeCell ref="A1:E1"/>
    <mergeCell ref="A2:E2"/>
    <mergeCell ref="A70:E70"/>
    <mergeCell ref="A61:E61"/>
    <mergeCell ref="A47:E47"/>
    <mergeCell ref="A15:E15"/>
    <mergeCell ref="A66:E66"/>
    <mergeCell ref="A31:E31"/>
    <mergeCell ref="A62:E62"/>
    <mergeCell ref="A45:E45"/>
    <mergeCell ref="A35:E35"/>
    <mergeCell ref="A11:E11"/>
    <mergeCell ref="A5:E5"/>
    <mergeCell ref="A7:E7"/>
  </mergeCells>
  <phoneticPr fontId="11" type="noConversion"/>
  <pageMargins left="0.11811023622047245" right="0.11811023622047245" top="0.27559055118110237" bottom="0.15748031496062992" header="0.11811023622047245" footer="0.11811023622047245"/>
  <pageSetup paperSize="9" scale="52" fitToHeight="3"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B380-F3C7-4704-95D9-CA88CB78156E}">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ПЗ</vt:lpstr>
      <vt:lpstr>Аркуш1</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2026-03-25T13:06:52Z</cp:lastPrinted>
  <dcterms:created xsi:type="dcterms:W3CDTF">2009-04-02T12:41:09Z</dcterms:created>
  <dcterms:modified xsi:type="dcterms:W3CDTF">2026-04-16T07:08:48Z</dcterms:modified>
</cp:coreProperties>
</file>