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ЭтаКнига" defaultThemeVersion="124226"/>
  <mc:AlternateContent xmlns:mc="http://schemas.openxmlformats.org/markup-compatibility/2006">
    <mc:Choice Requires="x15">
      <x15ac:absPath xmlns:x15ac="http://schemas.microsoft.com/office/spreadsheetml/2010/11/ac" url="D:\ВСЕ ПО БЮДЖЕТУ\2026\ЧЕРВЕНЬ 2026\Зміни бюджет\"/>
    </mc:Choice>
  </mc:AlternateContent>
  <xr:revisionPtr revIDLastSave="0" documentId="13_ncr:1_{99B36219-3EFA-498B-8363-EAAC5D78F284}" xr6:coauthVersionLast="45" xr6:coauthVersionMax="45" xr10:uidLastSave="{00000000-0000-0000-0000-000000000000}"/>
  <bookViews>
    <workbookView xWindow="-120" yWindow="-120" windowWidth="29040" windowHeight="15720" tabRatio="879" xr2:uid="{00000000-000D-0000-FFFF-FFFF00000000}"/>
  </bookViews>
  <sheets>
    <sheet name="ПЗ" sheetId="15" r:id="rId1"/>
  </sheets>
  <definedNames>
    <definedName name="_xlnm.Print_Titles" localSheetId="0">ПЗ!$3:$4</definedName>
    <definedName name="_xlnm.Print_Area" localSheetId="0">ПЗ!$A$1:$E$88</definedName>
  </definedNames>
  <calcPr calcId="191029"/>
  <customWorkbookViews>
    <customWorkbookView name="IRINA - Личное представление" guid="{A9DA248C-BCA5-4DB0-9936-3DAAB45BFC2C}" mergeInterval="0" personalView="1" maximized="1" windowWidth="1276" windowHeight="874" tabRatio="879" activeSheetId="14"/>
    <customWorkbookView name="USER - Личное представление" guid="{9A50BB39-1EDA-451A-B106-D0DEB7F7ADBA}" mergeInterval="0" personalView="1" maximized="1" windowWidth="1020" windowHeight="629" tabRatio="879" activeSheetId="10"/>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33" i="15" l="1"/>
  <c r="I32" i="15"/>
  <c r="C58" i="15" l="1"/>
  <c r="J56" i="15"/>
  <c r="D58" i="15"/>
  <c r="I40" i="15"/>
  <c r="I39" i="15"/>
  <c r="I55" i="15"/>
  <c r="I54" i="15"/>
  <c r="I53" i="15"/>
  <c r="C77" i="15"/>
  <c r="H52" i="15"/>
  <c r="I52" i="15"/>
  <c r="G52" i="15"/>
  <c r="I41" i="15"/>
  <c r="I34" i="15" l="1"/>
  <c r="I49" i="15" l="1"/>
  <c r="I37" i="15"/>
  <c r="C56" i="15" l="1"/>
  <c r="I47" i="15"/>
  <c r="I46" i="15"/>
  <c r="I50" i="15" l="1"/>
  <c r="I51" i="15"/>
  <c r="I48" i="15"/>
  <c r="I44" i="15"/>
  <c r="I45" i="15"/>
  <c r="I38" i="15"/>
  <c r="I35" i="15"/>
  <c r="I36" i="15"/>
  <c r="C66" i="15" l="1"/>
  <c r="C53" i="15" l="1"/>
  <c r="C73" i="15"/>
  <c r="C71" i="15"/>
  <c r="C72" i="15"/>
  <c r="C70" i="15"/>
  <c r="C45" i="15"/>
  <c r="I42" i="15" l="1"/>
  <c r="I43" i="15"/>
  <c r="C85" i="15"/>
  <c r="C32" i="15" l="1"/>
  <c r="C86" i="15" s="1"/>
  <c r="C62" i="15" l="1"/>
  <c r="F33" i="15" l="1"/>
  <c r="C12" i="15" l="1"/>
  <c r="D32" i="15" l="1"/>
  <c r="D45" i="15" l="1"/>
  <c r="F50" i="15" s="1"/>
  <c r="D86" i="15" l="1"/>
  <c r="F12" i="15"/>
  <c r="J61" i="15" l="1"/>
  <c r="F86" i="15"/>
  <c r="I61" i="15"/>
  <c r="I62" i="15" s="1"/>
  <c r="F32" i="15"/>
</calcChain>
</file>

<file path=xl/sharedStrings.xml><?xml version="1.0" encoding="utf-8"?>
<sst xmlns="http://schemas.openxmlformats.org/spreadsheetml/2006/main" count="140" uniqueCount="80">
  <si>
    <t>Розшифрування</t>
  </si>
  <si>
    <t>Разом</t>
  </si>
  <si>
    <t>СУМА, грн. ЗФ</t>
  </si>
  <si>
    <t>СУМА, грн.СФ</t>
  </si>
  <si>
    <t>0219800</t>
  </si>
  <si>
    <t>В.о.начальника фінансового відділу                                                      Валентина ГОРБАНЬ</t>
  </si>
  <si>
    <t xml:space="preserve">                                                   Пропонується перерозподіл коштів  за КПК  в межах програм</t>
  </si>
  <si>
    <t>Видаткова частина бюджету</t>
  </si>
  <si>
    <t>РЕЄСТР ЗМІН ДО БЮДЖЕТУ МІСЬКОЇ ТЕРИТОРІАЛЬНОЇ ГРОМАДИ НА 2026 РІК</t>
  </si>
  <si>
    <t>0611021</t>
  </si>
  <si>
    <t xml:space="preserve"> Пропонується перерозподіл коштів  за КПК  у межах раніше виділених коштів</t>
  </si>
  <si>
    <t>КЕКВ</t>
  </si>
  <si>
    <t>0212111</t>
  </si>
  <si>
    <t>`Пропонується збільшення  дохідної  частини ЗФ бюджету за перевиконання  бюджету за підсумками 4 місяців 2026 року</t>
  </si>
  <si>
    <t>0216090</t>
  </si>
  <si>
    <t>0611141</t>
  </si>
  <si>
    <t>Заробітна плата (вакантні посади по бухгалтерії та госпгрупі)</t>
  </si>
  <si>
    <t>Нарахування на оплату праці (вакантні посади по бухгалтерії та госпгрупі)</t>
  </si>
  <si>
    <t>КПКВ / КДБ</t>
  </si>
  <si>
    <t>0216030</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</si>
  <si>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України,Державної прикордонної служби України на 2026 рік (військова частина А3719  Збройних сил України на закупівлю портативних зарядних станцій типу ЕсоFlow, супутникових систем Starlink, радіостанцій, комп’ютерної техніки, планшетів, ремонт та обслуговування засобів зв’язку, оновлення і відновлення матеріально-технічного забезпечення, тощо )</t>
  </si>
  <si>
    <t xml:space="preserve">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України,Державної прикордонної служби України на 2026 рік (військова частина А4706  Збройних сил України на закупівлю автомобіля для покращення умов виконання службових та бойових завдань особовим складом) </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</si>
  <si>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А4608  Збройних сил України на закупівлю запасних частин для автомобільної військової техніки )</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</si>
  <si>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А4608  Збройних сил України на закупівлю парко-гаражного обладнання )</t>
  </si>
  <si>
    <t xml:space="preserve">   Пропонується збільшення  видаткової  частини ЗФ бюджету  за рахунок передачі із спеціального фонду  залишку екологічних коштів,який склався  на початок бюджетного року в сумі 1 000 000 грн </t>
  </si>
  <si>
    <t>Послуга з поточного ремонту системи опалення по Зеленодольському ліцею №1</t>
  </si>
  <si>
    <t>Послуга з поточного ремонту системи опалення по Зеленодольському ліцею №2</t>
  </si>
  <si>
    <t>0218110</t>
  </si>
  <si>
    <r>
      <t xml:space="preserve">Придбання пелетів паливних </t>
    </r>
    <r>
      <rPr>
        <i/>
        <sz val="13"/>
        <color theme="1"/>
        <rFont val="Times New Roman"/>
        <family val="1"/>
        <charset val="204"/>
      </rPr>
      <t>(</t>
    </r>
    <r>
      <rPr>
        <i/>
        <u/>
        <sz val="13"/>
        <color theme="1"/>
        <rFont val="Times New Roman"/>
        <family val="1"/>
        <charset val="204"/>
      </rPr>
      <t>захід 1 розвитку та фінпідтримки КНП "Зеленодольський ЦПМСД"</t>
    </r>
    <r>
      <rPr>
        <i/>
        <sz val="13"/>
        <color theme="1"/>
        <rFont val="Times New Roman"/>
        <family val="1"/>
        <charset val="204"/>
      </rPr>
      <t>)</t>
    </r>
  </si>
  <si>
    <t>0611010</t>
  </si>
  <si>
    <t>Навчання з питань пожежної безпеки та цивільного захисту у кількості 26 осіб (ЗДО Попелюшка",ЗДО  "Росинка", ЗДО"Журавка", ЗДО "Малятко", ЗДО "Дзвіночок")</t>
  </si>
  <si>
    <t>Навчання з питань пожежної безпеки та цивільного захисту у кількості 19 осіб (ЗЗСО "Зеленодольський ліцей №1", ЗЗСО "Зеленодольський ліцей №2", ЗЗСО "Мар'янський ліцей", ЗЗСО "Мар'янська гімназія")</t>
  </si>
  <si>
    <t>Навчання машиністів-кочегарів котельні та навчання ,інструктажі та перевірка знань з безпечної екстлуатації електроустановок та генераторів (ЗДО Попелюшка")</t>
  </si>
  <si>
    <t>Навчання машиністів-кочегарів котелень (ЗЗСО "Зеленодольський ліцей №1", ЗЗСО "Мар'янський ліцей", ЗЗСО "Мар'янська гімназія")  та навчання ,інструктажі та перевірка знань з безпечної екстлуатації електроустановок та генераторів (ЗЗСО "Зеленодольський ліцей №1)</t>
  </si>
  <si>
    <t>0210150</t>
  </si>
  <si>
    <t>Оплата теплопостачання по виконавчому комітету</t>
  </si>
  <si>
    <t>Навчання адміністраторів ЦНАПу</t>
  </si>
  <si>
    <t xml:space="preserve">         ПРОГРАМА економічного і соціального розвитку Зеленодольської міської територіальної громади на 2026 рік </t>
  </si>
  <si>
    <r>
      <t xml:space="preserve">Розробка проєктної документації та проходження експертизипо об'єкту: «Капітальний ремонт харчоблоку (отримувач послуг від опорної кухні) Мар’янського ліцею Зеленодольської міської ради Дніпропетровської області за адресою: Дніпропетровська область, Криворізький район, с. Мар’янська, вул. Шкільна, буд.10б» </t>
    </r>
    <r>
      <rPr>
        <i/>
        <sz val="13"/>
        <color rgb="FF000000"/>
        <rFont val="Times New Roman"/>
        <family val="1"/>
        <charset val="204"/>
      </rPr>
      <t>(захід 9 Програми)</t>
    </r>
  </si>
  <si>
    <r>
      <t>Розробка проєктної документації та проходження експертизи по об'єкту: «Капітальний ремонт системи опалення в Зеленодольскому ліцеї №2 Зеленодольської міської ради Дніпропетровської області за адресою: Дніпропетровська область, Криворізький район, м. Зеленодольськ, вул. Світанкова, буд.7 (</t>
    </r>
    <r>
      <rPr>
        <i/>
        <sz val="13"/>
        <color rgb="FF000000"/>
        <rFont val="Times New Roman"/>
        <family val="1"/>
        <charset val="204"/>
      </rPr>
      <t>захід 12 Програми)</t>
    </r>
  </si>
  <si>
    <r>
      <t xml:space="preserve">Розробки проєктної документації та проходження експертизи  по об'єкту: «Капітальний ремонт з улаштування інклюзивного санвузла для маломобільних груп населення в будівлі Зеленодольського ліцею №2 Зеленодольської міської ради Дніпропетровської області за адресою: Дніпропетровська область, Криворізький район, м. Зеленодольськ, вул. Світанкова, буд.7" </t>
    </r>
    <r>
      <rPr>
        <i/>
        <sz val="13"/>
        <color rgb="FF000000"/>
        <rFont val="Times New Roman"/>
        <family val="1"/>
        <charset val="204"/>
      </rPr>
      <t>(захід 14 Програми)</t>
    </r>
  </si>
  <si>
    <r>
      <t>Розробка проєктної документації  та проходження експертизи по об’єкту: «Капітальний ремонт зі встановлення системи пожежної сигналізації, системи оповіщення  про пожежу та управління евакуацією людей в приміщенні Мар’янської гімназії  Зеленодольської міської ради Дніпропетровської області за адресою: Дніпропетровська область, Криворізький район, с. Мар’янське, вул. Центральна, буд.99б»</t>
    </r>
    <r>
      <rPr>
        <i/>
        <u/>
        <sz val="13"/>
        <color rgb="FF000000"/>
        <rFont val="Times New Roman"/>
        <family val="1"/>
        <charset val="204"/>
      </rPr>
      <t>(захід 16 Програми)</t>
    </r>
  </si>
  <si>
    <t xml:space="preserve">           Програма розвитку житлово - комунального господарства та благоустрою Зеленодольської міської територіальної громади на 2026 рік </t>
  </si>
  <si>
    <t>Послуги з перевезення членів родин військовослужбовців для оздоровлення</t>
  </si>
  <si>
    <t>0213242</t>
  </si>
  <si>
    <t xml:space="preserve">           Програма підтримки ветеранів війни, військовослужбовців, членів їх сімей та членів сімей загиблих (померлих) ветеранів війни, членів сімей загиблих (померлих) Захисників і Захисниць України                                                                                              Зеленодольської міської територіальної громади на 2026 рік </t>
  </si>
  <si>
    <t>Надання матеріальної допомоги згідно Програми</t>
  </si>
  <si>
    <t>0610160</t>
  </si>
  <si>
    <t>Придбання кондиціонерів по управлінню</t>
  </si>
  <si>
    <t>0613242</t>
  </si>
  <si>
    <t>Придбання ноутбука для спеціаліста освіти</t>
  </si>
  <si>
    <t>0216013</t>
  </si>
  <si>
    <t xml:space="preserve">          Програми  фінансової підтримки комунального підприємства «Зеленодольський міський водоканал» на  2026 рік </t>
  </si>
  <si>
    <t>0217670</t>
  </si>
  <si>
    <r>
      <t xml:space="preserve">Закупівля детекторів дронів </t>
    </r>
    <r>
      <rPr>
        <i/>
        <u/>
        <sz val="13"/>
        <color theme="1"/>
        <rFont val="Times New Roman"/>
        <family val="1"/>
        <charset val="204"/>
      </rPr>
      <t xml:space="preserve">(захід 4 Програми цивільного захисту населення і території від надзвичайних ситуацій) </t>
    </r>
  </si>
  <si>
    <t>0219770</t>
  </si>
  <si>
    <r>
      <t xml:space="preserve"> Забезпечення тривалого (стаціонарного) проживання дітей-сиріт, дітей, позбавлених батьківського піклування, в тому числі дітей з інвалідністю, та осіб з їх числа в умовах, наближених до сімейних КЗ«Малий груповий будинок «Затишок» Вакулівської сільської ради Криворізького району Дніпропетровської області (</t>
    </r>
    <r>
      <rPr>
        <i/>
        <u/>
        <sz val="13"/>
        <color theme="1"/>
        <rFont val="Times New Roman"/>
        <family val="1"/>
        <charset val="204"/>
      </rPr>
      <t xml:space="preserve"> захід 5 Програми соцзахисту населення</t>
    </r>
    <r>
      <rPr>
        <sz val="13"/>
        <color theme="1"/>
        <rFont val="Times New Roman"/>
        <family val="1"/>
        <charset val="204"/>
      </rPr>
      <t xml:space="preserve">) </t>
    </r>
  </si>
  <si>
    <r>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А4608  Збройних сил України  для закупівлі обладнання та інструменту)</t>
    </r>
    <r>
      <rPr>
        <i/>
        <u/>
        <sz val="13"/>
        <rFont val="Times New Roman"/>
        <family val="1"/>
        <charset val="204"/>
      </rPr>
      <t xml:space="preserve"> (рішення сесії №2363 від 28.04.2026 року)</t>
    </r>
  </si>
  <si>
    <r>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А4608  Збройних сил України  для закупівлі обладнання та інструменту)</t>
    </r>
    <r>
      <rPr>
        <i/>
        <u/>
        <sz val="13"/>
        <rFont val="Times New Roman"/>
        <family val="1"/>
        <charset val="204"/>
      </rPr>
      <t>(рішення сесії №2363 від 28.04.2026 року)</t>
    </r>
  </si>
  <si>
    <r>
      <t>Безповоротна фінансова допомога на придбання матеріалів для  трубопровдіних мереж централізованого водопостачання (</t>
    </r>
    <r>
      <rPr>
        <i/>
        <sz val="13"/>
        <color rgb="FF000000"/>
        <rFont val="Times New Roman"/>
        <family val="1"/>
        <charset val="204"/>
      </rPr>
      <t>захід 3 Програми фінпідтримки КП</t>
    </r>
    <r>
      <rPr>
        <sz val="13"/>
        <color rgb="FF000000"/>
        <rFont val="Times New Roman"/>
        <family val="1"/>
        <charset val="204"/>
      </rPr>
      <t>)</t>
    </r>
  </si>
  <si>
    <r>
      <t>Безповоротна фінансова допомога на придбання паливо-мастильних матеріалів для забезпечення іншої діяльність у сфері житлово-комунального господарства (</t>
    </r>
    <r>
      <rPr>
        <i/>
        <sz val="13"/>
        <color rgb="FF000000"/>
        <rFont val="Times New Roman"/>
        <family val="1"/>
        <charset val="204"/>
      </rPr>
      <t>захід 2 Програми фінпідтримки КП</t>
    </r>
    <r>
      <rPr>
        <sz val="13"/>
        <color rgb="FF000000"/>
        <rFont val="Times New Roman"/>
        <family val="1"/>
        <charset val="204"/>
      </rPr>
      <t>)</t>
    </r>
  </si>
  <si>
    <r>
      <t xml:space="preserve">Безповоротна фінансова допомога на придбання паливо-мастильних матеріалів для надання послуг централізованого водопостачання та водовідведення </t>
    </r>
    <r>
      <rPr>
        <i/>
        <sz val="13"/>
        <rFont val="Times New Roman"/>
        <family val="1"/>
        <charset val="204"/>
      </rPr>
      <t>(захід 1 Програми)</t>
    </r>
  </si>
  <si>
    <r>
      <t>Безповоротна фінансова допомога на придбання паливо-мастильних матеріалів для забезпечення іншої діяльність у сфері житлово-комунального господарства (</t>
    </r>
    <r>
      <rPr>
        <i/>
        <sz val="13"/>
        <rFont val="Times New Roman"/>
        <family val="1"/>
        <charset val="204"/>
      </rPr>
      <t>захід 2 Програми)</t>
    </r>
  </si>
  <si>
    <r>
      <t>Безповоротна фінансова допомога шляхом внесків у статутний капітал  комунального підприємства  відповідно до законодавства (за рахунок коштів бюджету розвитку спеціального фонду)  на закупівлю нових чи бувших у вжитку вантажно-пасажирських атомомобілів</t>
    </r>
    <r>
      <rPr>
        <i/>
        <sz val="13"/>
        <rFont val="Times New Roman"/>
        <family val="1"/>
        <charset val="204"/>
      </rPr>
      <t xml:space="preserve"> (захід 5 Програми)</t>
    </r>
  </si>
  <si>
    <r>
      <t>Поточний ремонт основи під ігрові елементи майданчика</t>
    </r>
    <r>
      <rPr>
        <i/>
        <sz val="13"/>
        <rFont val="Times New Roman"/>
        <family val="1"/>
        <charset val="204"/>
      </rPr>
      <t>(захід 10)</t>
    </r>
  </si>
  <si>
    <r>
      <t xml:space="preserve">Підсипання та планування піску на ігрових майданчиках Зеленодольської міської територіальної громади </t>
    </r>
    <r>
      <rPr>
        <i/>
        <sz val="13"/>
        <rFont val="Times New Roman"/>
        <family val="1"/>
        <charset val="204"/>
      </rPr>
      <t>(захід 24)</t>
    </r>
  </si>
  <si>
    <t>Проведення винищувальних заходів боротьби проти шкідників</t>
  </si>
  <si>
    <t>Оплата теплопостачання по закладах загальної середньої освіти</t>
  </si>
  <si>
    <t xml:space="preserve">Послуга із побілки та шпаклювання стелі в приміщенні харчоблоку Зеленодольського ліцею №1 </t>
  </si>
  <si>
    <t>Послуга з поточного ремонту заміни вікон та дверей  в приміщенні харчоблоку в Зеленодольському ліцеї №1</t>
  </si>
  <si>
    <t>Придбання холодильника для приміщення їдальні Зеленодольського ліцею №2 (захід 33 додатку 2 Програми економічного та соціального розвитку)</t>
  </si>
  <si>
    <t>Придбання холодильника для приміщення їдальні Зеленодольського ліцею №1 (захід 32 додатку 2 Програми економічного та соціального розвитку)</t>
  </si>
  <si>
    <t>придбання світильників для харчоблоку Зеленодольського ліцею №1 - 15000 грн та придбання світильників Зеленодольського ліцею №2 - 18000 грн</t>
  </si>
  <si>
    <t xml:space="preserve">Поточний ремонт обідньої зали (заміна дверей, фарбування стін та стелі) Зеленодольського ліцею №2 </t>
  </si>
  <si>
    <t xml:space="preserve">   Пропонується збільшення  видаткової  частини ЗФ бюджету  за рахунок  вільного залишку , який склався  на початок бюджетного року за ЗФ в сумі 5 338 914 грн </t>
  </si>
  <si>
    <t xml:space="preserve">Субвенція державному бюджету на виконання Програми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(додаток 2)  для 20 державної пожежно-рятувальної частини 3 державного пожежно-рятувального загону Головного управління ДСНС України у Дніпропетровській області </t>
  </si>
  <si>
    <t>Субвенція державному бюджету на виконання Програми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(додаток 2)  для 20 державної пожежно-рятувальної частини 3 державного пожежно-рятувального загону Головного управління ДСНС України у Дніпропетровській області для придбання намету пневмокаркасного з необхідним обладнанням в комплекті, кондиціонеру повітря (інверторного кондиціонеру)</t>
  </si>
  <si>
    <t>Пояснювальна записка до рішення Зеленодольської міської ради від  26 червня 2026 року № 2441  "Про внесення змін до рішення Зеленодольської міської ради від   24 грудня  2025 року № 2222 "Про бюджет міської  територіальної громади на 2026 рік"</t>
  </si>
  <si>
    <r>
      <t xml:space="preserve">Розробка проєктної документації та проходження експертизи по об'єкту: «Капітальний ремонт з улаштування інклюзивного санвузла для маломобільних груп населення в будівлі Зеленодольського ліцею №1 Зеленодольської міської ради Дніпропетровської області за адресою: Дніпропетровська область, Криворізький район, м. Зеленодольськ, вул. Спортивна, буд.1а»  </t>
    </r>
    <r>
      <rPr>
        <i/>
        <sz val="13"/>
        <color rgb="FF000000"/>
        <rFont val="Times New Roman"/>
        <family val="1"/>
        <charset val="204"/>
      </rPr>
      <t>(захід 15 Програми)</t>
    </r>
  </si>
  <si>
    <r>
      <t>Придбання обладнання для оповіщення населення села Мар’янське (рупорні гучномовці AMC MH 50 — 6 шт; трансляційні підсилювачі потужності SoundUnit P-180S-5Z — 2 шт )</t>
    </r>
    <r>
      <rPr>
        <sz val="13"/>
        <color rgb="FF000000"/>
        <rFont val="Times New Roman"/>
        <family val="1"/>
        <charset val="204"/>
      </rPr>
      <t xml:space="preserve"> </t>
    </r>
    <r>
      <rPr>
        <i/>
        <u/>
        <sz val="13"/>
        <color rgb="FF000000"/>
        <rFont val="Times New Roman"/>
        <family val="1"/>
        <charset val="204"/>
      </rPr>
      <t xml:space="preserve">(захід 5 Програми цивільного захисту населення і території від надзвичайних ситуацій)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</si>
</sst>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_ ;[Red]\-#,##0\ "/>
    <numFmt numFmtId="165" formatCode="#,##0.00_ ;[Red]\-#,##0.00\ "/>
    <numFmt numFmtId="166" formatCode="#,##0.0"/>
    <numFmt numFmtId="167" formatCode="#,##0.0_ ;[Red]\-#,##0.0\ "/>
    <numFmt numFmtId="168" formatCode="0.0"/>
  </numFmts>
  <fonts count="32" x14ac:knownFonts="1">
    <font>
      <sz val="10"/>
      <name val="Arial Cyr"/>
      <charset val="204"/>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indexed="8"/>
      <name val="Arial"/>
      <family val="2"/>
      <charset val="204"/>
    </font>
    <font>
      <sz val="10"/>
      <name val="Helv"/>
      <charset val="204"/>
    </font>
    <font>
      <sz val="10"/>
      <name val="Arial Cyr"/>
      <family val="2"/>
      <charset val="204"/>
    </font>
    <font>
      <sz val="8"/>
      <name val="Arial Cyr"/>
      <charset val="204"/>
    </font>
    <font>
      <sz val="10"/>
      <name val="Arial"/>
      <family val="2"/>
      <charset val="204"/>
    </font>
    <font>
      <sz val="10"/>
      <name val="Arial"/>
      <family val="2"/>
      <charset val="204"/>
    </font>
    <font>
      <b/>
      <sz val="13"/>
      <color theme="1"/>
      <name val="Times New Roman"/>
      <family val="1"/>
      <charset val="204"/>
    </font>
    <font>
      <sz val="13"/>
      <name val="Times New Roman"/>
      <family val="1"/>
      <charset val="204"/>
    </font>
    <font>
      <b/>
      <sz val="13"/>
      <color indexed="8"/>
      <name val="Times New Roman"/>
      <family val="1"/>
      <charset val="204"/>
    </font>
    <font>
      <sz val="13"/>
      <color theme="1"/>
      <name val="Times New Roman"/>
      <family val="1"/>
      <charset val="204"/>
    </font>
    <font>
      <sz val="13"/>
      <color indexed="8"/>
      <name val="Times New Roman"/>
      <family val="1"/>
      <charset val="204"/>
    </font>
    <font>
      <sz val="13"/>
      <name val="Arial Cyr"/>
      <charset val="204"/>
    </font>
    <font>
      <b/>
      <sz val="13"/>
      <name val="Times New Roman"/>
      <family val="1"/>
      <charset val="204"/>
    </font>
    <font>
      <sz val="13"/>
      <color rgb="FFFF0000"/>
      <name val="Times New Roman"/>
      <family val="1"/>
      <charset val="204"/>
    </font>
    <font>
      <sz val="13"/>
      <color rgb="FF000000"/>
      <name val="Times New Roman"/>
      <family val="1"/>
      <charset val="204"/>
    </font>
    <font>
      <i/>
      <sz val="13"/>
      <color rgb="FF000000"/>
      <name val="Times New Roman"/>
      <family val="1"/>
      <charset val="204"/>
    </font>
    <font>
      <i/>
      <sz val="13"/>
      <name val="Times New Roman"/>
      <family val="1"/>
      <charset val="204"/>
    </font>
    <font>
      <i/>
      <sz val="13"/>
      <color theme="1"/>
      <name val="Times New Roman"/>
      <family val="1"/>
      <charset val="204"/>
    </font>
    <font>
      <b/>
      <sz val="13"/>
      <color rgb="FFFF0000"/>
      <name val="Times New Roman"/>
      <family val="1"/>
      <charset val="204"/>
    </font>
    <font>
      <i/>
      <u/>
      <sz val="13"/>
      <color theme="1"/>
      <name val="Times New Roman"/>
      <family val="1"/>
      <charset val="204"/>
    </font>
    <font>
      <i/>
      <u/>
      <sz val="13"/>
      <color rgb="FF000000"/>
      <name val="Times New Roman"/>
      <family val="1"/>
      <charset val="204"/>
    </font>
    <font>
      <i/>
      <u/>
      <sz val="13"/>
      <name val="Times New Roman"/>
      <family val="1"/>
      <charset val="204"/>
    </font>
    <font>
      <sz val="12"/>
      <name val="Times New Roman"/>
      <family val="1"/>
      <charset val="204"/>
    </font>
  </fonts>
  <fills count="10">
    <fill>
      <patternFill patternType="none"/>
    </fill>
    <fill>
      <patternFill patternType="gray125"/>
    </fill>
    <fill>
      <patternFill patternType="solid">
        <fgColor indexed="26"/>
        <bgColor indexed="9"/>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FFF"/>
        <bgColor indexed="64"/>
      </patternFill>
    </fill>
  </fills>
  <borders count="20">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s>
  <cellStyleXfs count="25">
    <xf numFmtId="0" fontId="0" fillId="0" borderId="0"/>
    <xf numFmtId="0" fontId="9" fillId="0" borderId="0"/>
    <xf numFmtId="0" fontId="11" fillId="2" borderId="1" applyNumberFormat="0" applyAlignment="0" applyProtection="0"/>
    <xf numFmtId="0" fontId="11" fillId="2" borderId="1" applyNumberFormat="0" applyAlignment="0" applyProtection="0"/>
    <xf numFmtId="0" fontId="11" fillId="2" borderId="1" applyNumberFormat="0" applyAlignment="0" applyProtection="0"/>
    <xf numFmtId="0" fontId="11" fillId="2" borderId="1" applyNumberFormat="0" applyAlignment="0" applyProtection="0"/>
    <xf numFmtId="0" fontId="10" fillId="0" borderId="0"/>
    <xf numFmtId="0" fontId="8" fillId="0" borderId="0"/>
    <xf numFmtId="0" fontId="7" fillId="0" borderId="0"/>
    <xf numFmtId="0" fontId="6" fillId="0" borderId="0"/>
    <xf numFmtId="0" fontId="7" fillId="0" borderId="0"/>
    <xf numFmtId="0" fontId="5" fillId="0" borderId="0"/>
    <xf numFmtId="0" fontId="4" fillId="0" borderId="0"/>
    <xf numFmtId="0" fontId="4"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3" fillId="0" borderId="0"/>
    <xf numFmtId="0" fontId="14" fillId="0" borderId="0"/>
  </cellStyleXfs>
  <cellXfs count="140">
    <xf numFmtId="0" fontId="0" fillId="0" borderId="0" xfId="0"/>
    <xf numFmtId="0" fontId="16" fillId="3" borderId="0" xfId="0" applyFont="1" applyFill="1" applyAlignment="1">
      <alignment horizontal="left"/>
    </xf>
    <xf numFmtId="0" fontId="16" fillId="3" borderId="0" xfId="0" applyFont="1" applyFill="1"/>
    <xf numFmtId="0" fontId="17" fillId="3" borderId="4" xfId="1" applyFont="1" applyFill="1" applyBorder="1" applyAlignment="1">
      <alignment horizontal="center" vertical="center"/>
    </xf>
    <xf numFmtId="0" fontId="17" fillId="3" borderId="2" xfId="1" applyFont="1" applyFill="1" applyBorder="1" applyAlignment="1">
      <alignment horizontal="center" vertical="center"/>
    </xf>
    <xf numFmtId="164" fontId="17" fillId="3" borderId="2" xfId="1" applyNumberFormat="1" applyFont="1" applyFill="1" applyBorder="1" applyAlignment="1">
      <alignment horizontal="center" vertical="center" wrapText="1"/>
    </xf>
    <xf numFmtId="0" fontId="17" fillId="3" borderId="5" xfId="1" applyFont="1" applyFill="1" applyBorder="1" applyAlignment="1">
      <alignment horizontal="center" vertical="center"/>
    </xf>
    <xf numFmtId="166" fontId="16" fillId="3" borderId="2" xfId="23" applyNumberFormat="1" applyFont="1" applyFill="1" applyBorder="1" applyAlignment="1">
      <alignment horizontal="center" vertical="center"/>
    </xf>
    <xf numFmtId="0" fontId="17" fillId="8" borderId="3" xfId="1" applyFont="1" applyFill="1" applyBorder="1" applyAlignment="1">
      <alignment horizontal="center" vertical="center"/>
    </xf>
    <xf numFmtId="166" fontId="17" fillId="8" borderId="3" xfId="1" applyNumberFormat="1" applyFont="1" applyFill="1" applyBorder="1" applyAlignment="1">
      <alignment horizontal="center" vertical="center"/>
    </xf>
    <xf numFmtId="164" fontId="17" fillId="8" borderId="3" xfId="1" applyNumberFormat="1" applyFont="1" applyFill="1" applyBorder="1" applyAlignment="1">
      <alignment horizontal="center" vertical="center" wrapText="1"/>
    </xf>
    <xf numFmtId="3" fontId="16" fillId="3" borderId="0" xfId="0" applyNumberFormat="1" applyFont="1" applyFill="1" applyAlignment="1">
      <alignment horizontal="left"/>
    </xf>
    <xf numFmtId="0" fontId="18" fillId="3" borderId="0" xfId="0" applyFont="1" applyFill="1" applyAlignment="1">
      <alignment horizontal="left"/>
    </xf>
    <xf numFmtId="0" fontId="18" fillId="3" borderId="0" xfId="0" applyFont="1" applyFill="1"/>
    <xf numFmtId="3" fontId="18" fillId="3" borderId="2" xfId="1" applyNumberFormat="1" applyFont="1" applyFill="1" applyBorder="1" applyAlignment="1">
      <alignment horizontal="center" vertical="center"/>
    </xf>
    <xf numFmtId="164" fontId="19" fillId="3" borderId="2" xfId="1" applyNumberFormat="1" applyFont="1" applyFill="1" applyBorder="1" applyAlignment="1">
      <alignment horizontal="center" vertical="center"/>
    </xf>
    <xf numFmtId="0" fontId="20" fillId="3" borderId="0" xfId="0" applyFont="1" applyFill="1" applyAlignment="1">
      <alignment horizontal="left"/>
    </xf>
    <xf numFmtId="0" fontId="21" fillId="3" borderId="0" xfId="1" quotePrefix="1" applyFont="1" applyFill="1" applyAlignment="1">
      <alignment horizontal="center" vertical="center" wrapText="1"/>
    </xf>
    <xf numFmtId="0" fontId="21" fillId="3" borderId="0" xfId="0" applyFont="1" applyFill="1" applyAlignment="1">
      <alignment horizontal="center" vertical="center" wrapText="1"/>
    </xf>
    <xf numFmtId="0" fontId="22" fillId="3" borderId="0" xfId="0" applyFont="1" applyFill="1" applyAlignment="1">
      <alignment horizontal="center" vertical="center"/>
    </xf>
    <xf numFmtId="165" fontId="16" fillId="3" borderId="0" xfId="0" applyNumberFormat="1" applyFont="1" applyFill="1" applyAlignment="1">
      <alignment horizontal="left"/>
    </xf>
    <xf numFmtId="0" fontId="16" fillId="3" borderId="0" xfId="0" applyFont="1" applyFill="1" applyAlignment="1">
      <alignment horizontal="center" vertical="center" wrapText="1"/>
    </xf>
    <xf numFmtId="1" fontId="16" fillId="3" borderId="0" xfId="0" applyNumberFormat="1" applyFont="1" applyFill="1" applyAlignment="1">
      <alignment horizontal="center" vertical="center" wrapText="1"/>
    </xf>
    <xf numFmtId="0" fontId="21" fillId="3" borderId="0" xfId="0" applyFont="1" applyFill="1"/>
    <xf numFmtId="1" fontId="16" fillId="3" borderId="0" xfId="0" applyNumberFormat="1" applyFont="1" applyFill="1"/>
    <xf numFmtId="3" fontId="22" fillId="3" borderId="0" xfId="0" applyNumberFormat="1" applyFont="1" applyFill="1" applyAlignment="1">
      <alignment horizontal="center" vertical="center"/>
    </xf>
    <xf numFmtId="165" fontId="21" fillId="3" borderId="0" xfId="0" applyNumberFormat="1" applyFont="1" applyFill="1" applyAlignment="1">
      <alignment horizontal="center" vertical="center" wrapText="1"/>
    </xf>
    <xf numFmtId="3" fontId="16" fillId="3" borderId="0" xfId="0" applyNumberFormat="1" applyFont="1" applyFill="1"/>
    <xf numFmtId="3" fontId="21" fillId="3" borderId="0" xfId="0" applyNumberFormat="1" applyFont="1" applyFill="1" applyAlignment="1">
      <alignment horizontal="center" vertical="center" wrapText="1"/>
    </xf>
    <xf numFmtId="164" fontId="16" fillId="3" borderId="0" xfId="0" applyNumberFormat="1" applyFont="1" applyFill="1"/>
    <xf numFmtId="0" fontId="17" fillId="8" borderId="6" xfId="1" applyFont="1" applyFill="1" applyBorder="1" applyAlignment="1">
      <alignment horizontal="center" vertical="center"/>
    </xf>
    <xf numFmtId="164" fontId="17" fillId="8" borderId="3" xfId="1" applyNumberFormat="1" applyFont="1" applyFill="1" applyBorder="1" applyAlignment="1">
      <alignment horizontal="center" vertical="center"/>
    </xf>
    <xf numFmtId="0" fontId="17" fillId="8" borderId="7" xfId="1" applyFont="1" applyFill="1" applyBorder="1" applyAlignment="1">
      <alignment horizontal="center" vertical="center"/>
    </xf>
    <xf numFmtId="3" fontId="18" fillId="3" borderId="0" xfId="0" applyNumberFormat="1" applyFont="1" applyFill="1" applyAlignment="1">
      <alignment horizontal="left"/>
    </xf>
    <xf numFmtId="3" fontId="19" fillId="3" borderId="2" xfId="1" applyNumberFormat="1" applyFont="1" applyFill="1" applyBorder="1" applyAlignment="1">
      <alignment horizontal="center" vertical="center"/>
    </xf>
    <xf numFmtId="165" fontId="19" fillId="3" borderId="2" xfId="1" applyNumberFormat="1" applyFont="1" applyFill="1" applyBorder="1" applyAlignment="1">
      <alignment horizontal="center" vertical="center"/>
    </xf>
    <xf numFmtId="166" fontId="19" fillId="3" borderId="2" xfId="1" applyNumberFormat="1" applyFont="1" applyFill="1" applyBorder="1" applyAlignment="1">
      <alignment horizontal="center" vertical="center"/>
    </xf>
    <xf numFmtId="165" fontId="16" fillId="3" borderId="0" xfId="0" applyNumberFormat="1" applyFont="1" applyFill="1" applyAlignment="1">
      <alignment horizontal="center"/>
    </xf>
    <xf numFmtId="164" fontId="16" fillId="3" borderId="0" xfId="0" applyNumberFormat="1" applyFont="1" applyFill="1" applyAlignment="1">
      <alignment horizontal="left"/>
    </xf>
    <xf numFmtId="0" fontId="17" fillId="8" borderId="4" xfId="1" quotePrefix="1" applyFont="1" applyFill="1" applyBorder="1" applyAlignment="1">
      <alignment horizontal="center" vertical="center"/>
    </xf>
    <xf numFmtId="0" fontId="17" fillId="8" borderId="2" xfId="1" applyFont="1" applyFill="1" applyBorder="1" applyAlignment="1">
      <alignment horizontal="center" vertical="center"/>
    </xf>
    <xf numFmtId="166" fontId="15" fillId="8" borderId="2" xfId="1" applyNumberFormat="1" applyFont="1" applyFill="1" applyBorder="1" applyAlignment="1">
      <alignment horizontal="center" vertical="center" wrapText="1"/>
    </xf>
    <xf numFmtId="164" fontId="15" fillId="8" borderId="2" xfId="1" applyNumberFormat="1" applyFont="1" applyFill="1" applyBorder="1" applyAlignment="1">
      <alignment horizontal="center" vertical="center" wrapText="1"/>
    </xf>
    <xf numFmtId="0" fontId="16" fillId="8" borderId="5" xfId="1" applyFont="1" applyFill="1" applyBorder="1" applyAlignment="1">
      <alignment vertical="center" wrapText="1"/>
    </xf>
    <xf numFmtId="0" fontId="21" fillId="3" borderId="0" xfId="0" applyFont="1" applyFill="1" applyAlignment="1">
      <alignment horizontal="left"/>
    </xf>
    <xf numFmtId="3" fontId="16" fillId="3" borderId="0" xfId="0" applyNumberFormat="1" applyFont="1" applyFill="1" applyAlignment="1">
      <alignment horizontal="center"/>
    </xf>
    <xf numFmtId="3" fontId="18" fillId="3" borderId="0" xfId="0" applyNumberFormat="1" applyFont="1" applyFill="1"/>
    <xf numFmtId="3" fontId="20" fillId="3" borderId="0" xfId="0" applyNumberFormat="1" applyFont="1" applyFill="1" applyAlignment="1">
      <alignment horizontal="left"/>
    </xf>
    <xf numFmtId="3" fontId="21" fillId="3" borderId="0" xfId="0" applyNumberFormat="1" applyFont="1" applyFill="1"/>
    <xf numFmtId="1" fontId="16" fillId="7" borderId="0" xfId="0" applyNumberFormat="1" applyFont="1" applyFill="1"/>
    <xf numFmtId="0" fontId="21" fillId="3" borderId="2" xfId="1" applyFont="1" applyFill="1" applyBorder="1" applyAlignment="1">
      <alignment horizontal="center" vertical="center"/>
    </xf>
    <xf numFmtId="168" fontId="18" fillId="3" borderId="2" xfId="1" applyNumberFormat="1" applyFont="1" applyFill="1" applyBorder="1" applyAlignment="1">
      <alignment horizontal="center" vertical="center"/>
    </xf>
    <xf numFmtId="2" fontId="18" fillId="3" borderId="2" xfId="1" applyNumberFormat="1" applyFont="1" applyFill="1" applyBorder="1" applyAlignment="1">
      <alignment horizontal="center" vertical="center"/>
    </xf>
    <xf numFmtId="168" fontId="19" fillId="3" borderId="2" xfId="1" applyNumberFormat="1" applyFont="1" applyFill="1" applyBorder="1" applyAlignment="1">
      <alignment horizontal="center" vertical="center"/>
    </xf>
    <xf numFmtId="168" fontId="15" fillId="8" borderId="2" xfId="1" applyNumberFormat="1" applyFont="1" applyFill="1" applyBorder="1" applyAlignment="1">
      <alignment horizontal="center" vertical="center" wrapText="1"/>
    </xf>
    <xf numFmtId="168" fontId="21" fillId="7" borderId="12" xfId="0" applyNumberFormat="1" applyFont="1" applyFill="1" applyBorder="1" applyAlignment="1">
      <alignment horizontal="center" vertical="center"/>
    </xf>
    <xf numFmtId="0" fontId="16" fillId="7" borderId="11" xfId="1" applyFont="1" applyFill="1" applyBorder="1" applyAlignment="1">
      <alignment horizontal="center" vertical="center" wrapText="1"/>
    </xf>
    <xf numFmtId="0" fontId="21" fillId="3" borderId="0" xfId="0" applyFont="1" applyFill="1" applyAlignment="1">
      <alignment horizontal="center" vertical="center"/>
    </xf>
    <xf numFmtId="0" fontId="16" fillId="3" borderId="0" xfId="0" applyFont="1" applyFill="1" applyAlignment="1">
      <alignment horizontal="center" vertical="center"/>
    </xf>
    <xf numFmtId="3" fontId="16" fillId="3" borderId="0" xfId="0" applyNumberFormat="1" applyFont="1" applyFill="1" applyAlignment="1">
      <alignment horizontal="center" vertical="center"/>
    </xf>
    <xf numFmtId="3" fontId="16" fillId="3" borderId="0" xfId="0" applyNumberFormat="1" applyFont="1" applyFill="1" applyAlignment="1">
      <alignment horizontal="center" vertical="center" wrapText="1"/>
    </xf>
    <xf numFmtId="0" fontId="16" fillId="3" borderId="0" xfId="0" applyFont="1" applyFill="1" applyAlignment="1">
      <alignment horizontal="center"/>
    </xf>
    <xf numFmtId="4" fontId="16" fillId="3" borderId="0" xfId="0" applyNumberFormat="1" applyFont="1" applyFill="1" applyAlignment="1">
      <alignment wrapText="1"/>
    </xf>
    <xf numFmtId="0" fontId="22" fillId="3" borderId="0" xfId="0" applyFont="1" applyFill="1"/>
    <xf numFmtId="3" fontId="22" fillId="3" borderId="0" xfId="0" applyNumberFormat="1" applyFont="1" applyFill="1" applyAlignment="1">
      <alignment horizontal="center"/>
    </xf>
    <xf numFmtId="4" fontId="16" fillId="3" borderId="0" xfId="0" applyNumberFormat="1" applyFont="1" applyFill="1" applyAlignment="1">
      <alignment horizontal="left" wrapText="1"/>
    </xf>
    <xf numFmtId="164" fontId="16" fillId="3" borderId="0" xfId="0" applyNumberFormat="1" applyFont="1" applyFill="1" applyAlignment="1">
      <alignment horizontal="left" vertical="center"/>
    </xf>
    <xf numFmtId="0" fontId="27" fillId="3" borderId="0" xfId="0" applyFont="1" applyFill="1"/>
    <xf numFmtId="0" fontId="16" fillId="3" borderId="0" xfId="0" applyFont="1" applyFill="1" applyAlignment="1">
      <alignment horizontal="left" vertical="center"/>
    </xf>
    <xf numFmtId="164" fontId="21" fillId="3" borderId="0" xfId="0" applyNumberFormat="1" applyFont="1" applyFill="1" applyAlignment="1">
      <alignment horizontal="left"/>
    </xf>
    <xf numFmtId="164" fontId="18" fillId="3" borderId="0" xfId="0" applyNumberFormat="1" applyFont="1" applyFill="1"/>
    <xf numFmtId="164" fontId="21" fillId="3" borderId="0" xfId="0" applyNumberFormat="1" applyFont="1" applyFill="1"/>
    <xf numFmtId="0" fontId="15" fillId="3" borderId="0" xfId="0" applyFont="1" applyFill="1"/>
    <xf numFmtId="0" fontId="16" fillId="3" borderId="0" xfId="0" quotePrefix="1" applyFont="1" applyFill="1" applyAlignment="1">
      <alignment horizontal="center"/>
    </xf>
    <xf numFmtId="4" fontId="16" fillId="3" borderId="0" xfId="0" applyNumberFormat="1" applyFont="1" applyFill="1" applyAlignment="1">
      <alignment horizontal="left"/>
    </xf>
    <xf numFmtId="0" fontId="16" fillId="3" borderId="4" xfId="23" applyFont="1" applyFill="1" applyBorder="1" applyAlignment="1">
      <alignment horizontal="center" vertical="center"/>
    </xf>
    <xf numFmtId="0" fontId="16" fillId="0" borderId="5" xfId="24" applyFont="1" applyBorder="1" applyAlignment="1">
      <alignment vertical="center" wrapText="1"/>
    </xf>
    <xf numFmtId="0" fontId="17" fillId="8" borderId="6" xfId="1" quotePrefix="1" applyFont="1" applyFill="1" applyBorder="1" applyAlignment="1">
      <alignment horizontal="center" vertical="center"/>
    </xf>
    <xf numFmtId="0" fontId="16" fillId="8" borderId="7" xfId="1" applyFont="1" applyFill="1" applyBorder="1" applyAlignment="1">
      <alignment horizontal="left" vertical="center" wrapText="1"/>
    </xf>
    <xf numFmtId="0" fontId="17" fillId="3" borderId="4" xfId="1" quotePrefix="1" applyFont="1" applyFill="1" applyBorder="1" applyAlignment="1">
      <alignment horizontal="center" vertical="center"/>
    </xf>
    <xf numFmtId="0" fontId="16" fillId="3" borderId="5" xfId="1" applyFont="1" applyFill="1" applyBorder="1" applyAlignment="1">
      <alignment horizontal="left" vertical="center" wrapText="1"/>
    </xf>
    <xf numFmtId="0" fontId="16" fillId="9" borderId="5" xfId="0" applyFont="1" applyFill="1" applyBorder="1" applyAlignment="1">
      <alignment horizontal="justify" vertical="center"/>
    </xf>
    <xf numFmtId="0" fontId="23" fillId="3" borderId="0" xfId="0" applyFont="1" applyFill="1" applyAlignment="1">
      <alignment horizontal="justify" vertical="center"/>
    </xf>
    <xf numFmtId="0" fontId="16" fillId="3" borderId="2" xfId="1" applyFont="1" applyFill="1" applyBorder="1" applyAlignment="1">
      <alignment horizontal="left" vertical="center" wrapText="1"/>
    </xf>
    <xf numFmtId="167" fontId="16" fillId="3" borderId="0" xfId="0" applyNumberFormat="1" applyFont="1" applyFill="1" applyAlignment="1">
      <alignment horizontal="center"/>
    </xf>
    <xf numFmtId="0" fontId="15" fillId="3" borderId="2" xfId="1" applyFont="1" applyFill="1" applyBorder="1" applyAlignment="1">
      <alignment horizontal="center" vertical="center" wrapText="1"/>
    </xf>
    <xf numFmtId="0" fontId="18" fillId="3" borderId="2" xfId="1" applyFont="1" applyFill="1" applyBorder="1" applyAlignment="1">
      <alignment horizontal="center" vertical="center" wrapText="1"/>
    </xf>
    <xf numFmtId="0" fontId="18" fillId="3" borderId="2" xfId="1" applyFont="1" applyFill="1" applyBorder="1" applyAlignment="1">
      <alignment horizontal="left" vertical="center" wrapText="1"/>
    </xf>
    <xf numFmtId="0" fontId="16" fillId="0" borderId="0" xfId="0" applyFont="1" applyAlignment="1">
      <alignment wrapText="1"/>
    </xf>
    <xf numFmtId="0" fontId="23" fillId="9" borderId="2" xfId="0" applyFont="1" applyFill="1" applyBorder="1" applyAlignment="1">
      <alignment horizontal="justify" vertical="center" wrapText="1"/>
    </xf>
    <xf numFmtId="0" fontId="18" fillId="3" borderId="15" xfId="1" applyFont="1" applyFill="1" applyBorder="1" applyAlignment="1">
      <alignment horizontal="left" vertical="center" wrapText="1"/>
    </xf>
    <xf numFmtId="0" fontId="23" fillId="9" borderId="2" xfId="0" applyFont="1" applyFill="1" applyBorder="1" applyAlignment="1">
      <alignment vertical="center" wrapText="1"/>
    </xf>
    <xf numFmtId="0" fontId="23" fillId="9" borderId="0" xfId="0" applyFont="1" applyFill="1" applyBorder="1" applyAlignment="1">
      <alignment horizontal="justify" vertical="center" wrapText="1"/>
    </xf>
    <xf numFmtId="0" fontId="18" fillId="3" borderId="17" xfId="1" applyFont="1" applyFill="1" applyBorder="1" applyAlignment="1">
      <alignment horizontal="left" vertical="center" wrapText="1"/>
    </xf>
    <xf numFmtId="0" fontId="15" fillId="3" borderId="0" xfId="0" applyFont="1" applyFill="1" applyAlignment="1">
      <alignment horizontal="center" vertical="center"/>
    </xf>
    <xf numFmtId="3" fontId="15" fillId="3" borderId="0" xfId="0" applyNumberFormat="1" applyFont="1" applyFill="1" applyAlignment="1">
      <alignment horizontal="center" vertical="center"/>
    </xf>
    <xf numFmtId="0" fontId="17" fillId="3" borderId="8" xfId="1" applyFont="1" applyFill="1" applyBorder="1" applyAlignment="1">
      <alignment horizontal="center" vertical="center" wrapText="1"/>
    </xf>
    <xf numFmtId="0" fontId="17" fillId="3" borderId="9" xfId="1" applyFont="1" applyFill="1" applyBorder="1" applyAlignment="1">
      <alignment horizontal="center" vertical="center" wrapText="1"/>
    </xf>
    <xf numFmtId="164" fontId="17" fillId="3" borderId="9" xfId="1" applyNumberFormat="1" applyFont="1" applyFill="1" applyBorder="1" applyAlignment="1">
      <alignment horizontal="center" vertical="center" wrapText="1"/>
    </xf>
    <xf numFmtId="0" fontId="17" fillId="3" borderId="10" xfId="1" applyFont="1" applyFill="1" applyBorder="1" applyAlignment="1">
      <alignment horizontal="center" vertical="center" wrapText="1"/>
    </xf>
    <xf numFmtId="0" fontId="17" fillId="3" borderId="2" xfId="1" quotePrefix="1" applyFont="1" applyFill="1" applyBorder="1" applyAlignment="1">
      <alignment horizontal="center" vertical="center"/>
    </xf>
    <xf numFmtId="0" fontId="23" fillId="3" borderId="2" xfId="0" applyFont="1" applyFill="1" applyBorder="1"/>
    <xf numFmtId="0" fontId="16" fillId="3" borderId="3" xfId="1" applyFont="1" applyFill="1" applyBorder="1" applyAlignment="1">
      <alignment horizontal="left" vertical="center" wrapText="1"/>
    </xf>
    <xf numFmtId="2" fontId="16" fillId="3" borderId="0" xfId="0" applyNumberFormat="1" applyFont="1" applyFill="1"/>
    <xf numFmtId="0" fontId="23" fillId="0" borderId="0" xfId="0" applyFont="1"/>
    <xf numFmtId="0" fontId="17" fillId="3" borderId="15" xfId="1" quotePrefix="1" applyFont="1" applyFill="1" applyBorder="1" applyAlignment="1">
      <alignment horizontal="center" vertical="center"/>
    </xf>
    <xf numFmtId="0" fontId="17" fillId="3" borderId="15" xfId="1" applyFont="1" applyFill="1" applyBorder="1" applyAlignment="1">
      <alignment horizontal="center" vertical="center"/>
    </xf>
    <xf numFmtId="0" fontId="18" fillId="3" borderId="15" xfId="1" applyFont="1" applyFill="1" applyBorder="1" applyAlignment="1">
      <alignment horizontal="center" vertical="center" wrapText="1"/>
    </xf>
    <xf numFmtId="0" fontId="15" fillId="3" borderId="15" xfId="1" applyFont="1" applyFill="1" applyBorder="1" applyAlignment="1">
      <alignment horizontal="center" vertical="center" wrapText="1"/>
    </xf>
    <xf numFmtId="0" fontId="17" fillId="3" borderId="19" xfId="1" quotePrefix="1" applyFont="1" applyFill="1" applyBorder="1" applyAlignment="1">
      <alignment horizontal="center" vertical="center"/>
    </xf>
    <xf numFmtId="0" fontId="21" fillId="3" borderId="15" xfId="1" applyFont="1" applyFill="1" applyBorder="1" applyAlignment="1">
      <alignment horizontal="center" vertical="center"/>
    </xf>
    <xf numFmtId="168" fontId="18" fillId="3" borderId="15" xfId="1" applyNumberFormat="1" applyFont="1" applyFill="1" applyBorder="1" applyAlignment="1">
      <alignment horizontal="center" vertical="center"/>
    </xf>
    <xf numFmtId="2" fontId="18" fillId="3" borderId="15" xfId="1" applyNumberFormat="1" applyFont="1" applyFill="1" applyBorder="1" applyAlignment="1">
      <alignment horizontal="center" vertical="center"/>
    </xf>
    <xf numFmtId="166" fontId="18" fillId="3" borderId="0" xfId="0" applyNumberFormat="1" applyFont="1" applyFill="1" applyAlignment="1">
      <alignment horizontal="center" vertical="center"/>
    </xf>
    <xf numFmtId="0" fontId="18" fillId="3" borderId="0" xfId="0" applyFont="1" applyFill="1" applyAlignment="1">
      <alignment horizontal="center" vertical="center"/>
    </xf>
    <xf numFmtId="3" fontId="18" fillId="3" borderId="0" xfId="0" applyNumberFormat="1" applyFont="1" applyFill="1" applyAlignment="1">
      <alignment horizontal="center" vertical="center"/>
    </xf>
    <xf numFmtId="168" fontId="21" fillId="3" borderId="0" xfId="0" applyNumberFormat="1" applyFont="1" applyFill="1" applyAlignment="1">
      <alignment horizontal="left"/>
    </xf>
    <xf numFmtId="0" fontId="31" fillId="3" borderId="2" xfId="1" applyFont="1" applyFill="1" applyBorder="1" applyAlignment="1">
      <alignment horizontal="left" vertical="center" wrapText="1"/>
    </xf>
    <xf numFmtId="0" fontId="18" fillId="3" borderId="3" xfId="1" applyFont="1" applyFill="1" applyBorder="1" applyAlignment="1">
      <alignment horizontal="left" vertical="center" wrapText="1"/>
    </xf>
    <xf numFmtId="3" fontId="27" fillId="3" borderId="0" xfId="0" applyNumberFormat="1" applyFont="1" applyFill="1" applyAlignment="1">
      <alignment horizontal="center" vertical="center"/>
    </xf>
    <xf numFmtId="0" fontId="18" fillId="3" borderId="18" xfId="1" applyFont="1" applyFill="1" applyBorder="1" applyAlignment="1">
      <alignment horizontal="left" vertical="center" wrapText="1"/>
    </xf>
    <xf numFmtId="0" fontId="16" fillId="3" borderId="17" xfId="0" applyFont="1" applyFill="1" applyBorder="1" applyAlignment="1">
      <alignment horizontal="justify" vertical="center"/>
    </xf>
    <xf numFmtId="0" fontId="16" fillId="3" borderId="3" xfId="0" applyFont="1" applyFill="1" applyBorder="1"/>
    <xf numFmtId="0" fontId="21" fillId="7" borderId="13" xfId="1" applyFont="1" applyFill="1" applyBorder="1" applyAlignment="1">
      <alignment horizontal="center" vertical="center" wrapText="1"/>
    </xf>
    <xf numFmtId="0" fontId="21" fillId="7" borderId="14" xfId="1" applyFont="1" applyFill="1" applyBorder="1" applyAlignment="1">
      <alignment horizontal="center" vertical="center" wrapText="1"/>
    </xf>
    <xf numFmtId="0" fontId="15" fillId="3" borderId="0" xfId="1" applyFont="1" applyFill="1" applyAlignment="1">
      <alignment horizontal="center" vertical="center" wrapText="1"/>
    </xf>
    <xf numFmtId="0" fontId="17" fillId="3" borderId="0" xfId="1" applyFont="1" applyFill="1" applyAlignment="1">
      <alignment horizontal="center" vertical="center" wrapText="1"/>
    </xf>
    <xf numFmtId="0" fontId="17" fillId="6" borderId="6" xfId="1" applyFont="1" applyFill="1" applyBorder="1" applyAlignment="1">
      <alignment horizontal="center" vertical="center" wrapText="1"/>
    </xf>
    <xf numFmtId="0" fontId="17" fillId="6" borderId="3" xfId="1" applyFont="1" applyFill="1" applyBorder="1" applyAlignment="1">
      <alignment horizontal="center" vertical="center" wrapText="1"/>
    </xf>
    <xf numFmtId="0" fontId="17" fillId="6" borderId="7" xfId="1" applyFont="1" applyFill="1" applyBorder="1" applyAlignment="1">
      <alignment horizontal="center" vertical="center" wrapText="1"/>
    </xf>
    <xf numFmtId="0" fontId="17" fillId="5" borderId="6"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7" xfId="1" applyFont="1" applyFill="1" applyBorder="1" applyAlignment="1">
      <alignment horizontal="center" vertical="center" wrapText="1"/>
    </xf>
    <xf numFmtId="0" fontId="15" fillId="4" borderId="6" xfId="1" applyFont="1" applyFill="1" applyBorder="1" applyAlignment="1">
      <alignment horizontal="center" vertical="center" wrapText="1"/>
    </xf>
    <xf numFmtId="0" fontId="15" fillId="4" borderId="3" xfId="1" applyFont="1" applyFill="1" applyBorder="1" applyAlignment="1">
      <alignment horizontal="center" vertical="center" wrapText="1"/>
    </xf>
    <xf numFmtId="0" fontId="15" fillId="4" borderId="7" xfId="1" applyFont="1" applyFill="1" applyBorder="1" applyAlignment="1">
      <alignment horizontal="center" vertical="center" wrapText="1"/>
    </xf>
    <xf numFmtId="0" fontId="17" fillId="6" borderId="16" xfId="1" applyFont="1" applyFill="1" applyBorder="1" applyAlignment="1">
      <alignment horizontal="center" vertical="center" wrapText="1"/>
    </xf>
    <xf numFmtId="0" fontId="15" fillId="0" borderId="6" xfId="1" applyFont="1" applyBorder="1" applyAlignment="1">
      <alignment horizontal="center" vertical="center" wrapText="1"/>
    </xf>
    <xf numFmtId="0" fontId="15" fillId="0" borderId="3" xfId="1" applyFont="1" applyBorder="1" applyAlignment="1">
      <alignment horizontal="center" vertical="center" wrapText="1"/>
    </xf>
    <xf numFmtId="0" fontId="15" fillId="0" borderId="7" xfId="1" applyFont="1" applyBorder="1" applyAlignment="1">
      <alignment horizontal="center" vertical="center" wrapText="1"/>
    </xf>
  </cellXfs>
  <cellStyles count="25">
    <cellStyle name="Звичайний 2" xfId="9" xr:uid="{00000000-0005-0000-0000-000000000000}"/>
    <cellStyle name="Звичайний 2 2" xfId="11" xr:uid="{00000000-0005-0000-0000-000001000000}"/>
    <cellStyle name="Звичайний 2 2 2" xfId="13" xr:uid="{08B6CA6F-1C3A-41B9-939F-BE9234D93C36}"/>
    <cellStyle name="Звичайний 2 2 2 2" xfId="19" xr:uid="{666982BF-824F-48CA-B7AD-29C9AF658F17}"/>
    <cellStyle name="Звичайний 2 2 3" xfId="15" xr:uid="{E5122576-A979-4657-8177-8F293874327A}"/>
    <cellStyle name="Звичайний 2 2 3 2" xfId="21" xr:uid="{9AAACEBC-E7DA-4CA2-BF34-EC9137772835}"/>
    <cellStyle name="Звичайний 2 2 4" xfId="17" xr:uid="{B00E3CBC-95A3-4948-9471-C96CA7707B3D}"/>
    <cellStyle name="Звичайний 2 3" xfId="12" xr:uid="{724F6451-944C-4C38-ADA7-8840C344F78F}"/>
    <cellStyle name="Звичайний 2 3 2" xfId="18" xr:uid="{DD67B5A5-BAC2-4FFB-85A8-CE8B74BA2C1D}"/>
    <cellStyle name="Звичайний 2 4" xfId="14" xr:uid="{E5C31802-D649-4777-9CA9-C9430B8C0D3F}"/>
    <cellStyle name="Звичайний 2 4 2" xfId="20" xr:uid="{FFF0FC4D-1CF0-4BD7-BE94-034617ED0BA6}"/>
    <cellStyle name="Звичайний 2 5" xfId="16" xr:uid="{817B11EE-0D45-4429-A769-A6A42BDDCC47}"/>
    <cellStyle name="Обычный" xfId="0" builtinId="0"/>
    <cellStyle name="Обычный 2" xfId="7" xr:uid="{00000000-0005-0000-0000-000003000000}"/>
    <cellStyle name="Обычный 2 2" xfId="10" xr:uid="{00000000-0005-0000-0000-000004000000}"/>
    <cellStyle name="Обычный 2 3" xfId="23" xr:uid="{A2458E9D-4A4E-48E7-B0BA-4BAFE52F65A7}"/>
    <cellStyle name="Обычный 2 4" xfId="24" xr:uid="{2F3B9C8D-E2ED-4F12-A623-EF0A8BF93D77}"/>
    <cellStyle name="Обычный 3" xfId="8" xr:uid="{00000000-0005-0000-0000-000005000000}"/>
    <cellStyle name="Обычный 4" xfId="22" xr:uid="{2D0DF4D8-D1B9-4BDE-90B9-A1FBA3146D00}"/>
    <cellStyle name="Обычный_розпод зал та перев 2007" xfId="1" xr:uid="{00000000-0005-0000-0000-000006000000}"/>
    <cellStyle name="Примечание 2" xfId="2" xr:uid="{00000000-0005-0000-0000-000007000000}"/>
    <cellStyle name="Примечание 3" xfId="3" xr:uid="{00000000-0005-0000-0000-000008000000}"/>
    <cellStyle name="Примечание 4" xfId="4" xr:uid="{00000000-0005-0000-0000-000009000000}"/>
    <cellStyle name="Примечание 5" xfId="5" xr:uid="{00000000-0005-0000-0000-00000A000000}"/>
    <cellStyle name="Стиль 1" xfId="6" xr:uid="{00000000-0005-0000-0000-00000B000000}"/>
  </cellStyles>
  <dxfs count="0"/>
  <tableStyles count="0" defaultTableStyle="TableStyleMedium9" defaultPivotStyle="PivotStyleLight16"/>
  <colors>
    <mruColors>
      <color rgb="FFF8FA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9"/>
  <sheetViews>
    <sheetView tabSelected="1" view="pageBreakPreview" topLeftCell="B19" zoomScaleNormal="78" zoomScaleSheetLayoutView="100" workbookViewId="0">
      <selection activeCell="E36" sqref="E36"/>
    </sheetView>
  </sheetViews>
  <sheetFormatPr defaultColWidth="9.140625" defaultRowHeight="16.5" x14ac:dyDescent="0.25"/>
  <cols>
    <col min="1" max="1" width="14.7109375" style="2" customWidth="1"/>
    <col min="2" max="2" width="13.5703125" style="2" customWidth="1"/>
    <col min="3" max="3" width="17.28515625" style="61" customWidth="1"/>
    <col min="4" max="4" width="12" style="61" customWidth="1"/>
    <col min="5" max="5" width="219.7109375" style="2" customWidth="1"/>
    <col min="6" max="6" width="18.140625" style="1" customWidth="1"/>
    <col min="7" max="7" width="15.7109375" style="2" customWidth="1"/>
    <col min="8" max="8" width="9.28515625" style="2" customWidth="1"/>
    <col min="9" max="9" width="27.140625" style="2" customWidth="1"/>
    <col min="10" max="10" width="18.42578125" style="2" customWidth="1"/>
    <col min="11" max="11" width="9.140625" style="2" customWidth="1"/>
    <col min="12" max="12" width="12.85546875" style="2" bestFit="1" customWidth="1"/>
    <col min="13" max="13" width="21.85546875" style="2" bestFit="1" customWidth="1"/>
    <col min="14" max="16384" width="9.140625" style="2"/>
  </cols>
  <sheetData>
    <row r="1" spans="1:11" ht="27.75" customHeight="1" x14ac:dyDescent="0.25">
      <c r="A1" s="125" t="s">
        <v>77</v>
      </c>
      <c r="B1" s="125"/>
      <c r="C1" s="125"/>
      <c r="D1" s="125"/>
      <c r="E1" s="125"/>
    </row>
    <row r="2" spans="1:11" ht="17.25" thickBot="1" x14ac:dyDescent="0.3">
      <c r="A2" s="126" t="s">
        <v>8</v>
      </c>
      <c r="B2" s="126"/>
      <c r="C2" s="126"/>
      <c r="D2" s="126"/>
      <c r="E2" s="126"/>
    </row>
    <row r="3" spans="1:11" ht="36.75" customHeight="1" x14ac:dyDescent="0.25">
      <c r="A3" s="96" t="s">
        <v>18</v>
      </c>
      <c r="B3" s="97" t="s">
        <v>11</v>
      </c>
      <c r="C3" s="98" t="s">
        <v>2</v>
      </c>
      <c r="D3" s="98" t="s">
        <v>3</v>
      </c>
      <c r="E3" s="99" t="s">
        <v>0</v>
      </c>
    </row>
    <row r="4" spans="1:11" x14ac:dyDescent="0.25">
      <c r="A4" s="3">
        <v>1</v>
      </c>
      <c r="B4" s="4">
        <v>2</v>
      </c>
      <c r="C4" s="4">
        <v>3</v>
      </c>
      <c r="D4" s="4">
        <v>4</v>
      </c>
      <c r="E4" s="6">
        <v>5</v>
      </c>
    </row>
    <row r="5" spans="1:11" hidden="1" x14ac:dyDescent="0.25">
      <c r="A5" s="137" t="s">
        <v>13</v>
      </c>
      <c r="B5" s="138"/>
      <c r="C5" s="138"/>
      <c r="D5" s="138"/>
      <c r="E5" s="139"/>
    </row>
    <row r="6" spans="1:11" hidden="1" x14ac:dyDescent="0.25">
      <c r="A6" s="75"/>
      <c r="B6" s="4"/>
      <c r="C6" s="7"/>
      <c r="D6" s="5"/>
      <c r="E6" s="76"/>
    </row>
    <row r="7" spans="1:11" hidden="1" x14ac:dyDescent="0.25">
      <c r="A7" s="75"/>
      <c r="B7" s="4"/>
      <c r="C7" s="7"/>
      <c r="D7" s="5"/>
      <c r="E7" s="76"/>
    </row>
    <row r="8" spans="1:11" hidden="1" x14ac:dyDescent="0.25">
      <c r="A8" s="75"/>
      <c r="B8" s="4"/>
      <c r="C8" s="7"/>
      <c r="D8" s="5"/>
      <c r="E8" s="76"/>
    </row>
    <row r="9" spans="1:11" hidden="1" x14ac:dyDescent="0.25">
      <c r="A9" s="75"/>
      <c r="B9" s="4"/>
      <c r="C9" s="7"/>
      <c r="D9" s="5"/>
      <c r="E9" s="76"/>
    </row>
    <row r="10" spans="1:11" hidden="1" x14ac:dyDescent="0.25">
      <c r="A10" s="75"/>
      <c r="B10" s="4"/>
      <c r="C10" s="7"/>
      <c r="D10" s="5"/>
      <c r="E10" s="76"/>
    </row>
    <row r="11" spans="1:11" hidden="1" x14ac:dyDescent="0.25">
      <c r="A11" s="75"/>
      <c r="B11" s="4"/>
      <c r="C11" s="7"/>
      <c r="D11" s="5"/>
      <c r="E11" s="76"/>
    </row>
    <row r="12" spans="1:11" hidden="1" x14ac:dyDescent="0.25">
      <c r="A12" s="77"/>
      <c r="B12" s="8"/>
      <c r="C12" s="9">
        <f>SUM(C6:C11)</f>
        <v>0</v>
      </c>
      <c r="D12" s="10"/>
      <c r="E12" s="78"/>
      <c r="F12" s="11">
        <f>C12</f>
        <v>0</v>
      </c>
    </row>
    <row r="13" spans="1:11" s="13" customFormat="1" ht="24.75" customHeight="1" x14ac:dyDescent="0.25">
      <c r="A13" s="133" t="s">
        <v>24</v>
      </c>
      <c r="B13" s="134"/>
      <c r="C13" s="134"/>
      <c r="D13" s="134"/>
      <c r="E13" s="135"/>
      <c r="F13" s="12"/>
    </row>
    <row r="14" spans="1:11" ht="53.25" customHeight="1" x14ac:dyDescent="0.25">
      <c r="A14" s="79" t="s">
        <v>4</v>
      </c>
      <c r="B14" s="4">
        <v>3220</v>
      </c>
      <c r="C14" s="14">
        <v>500000</v>
      </c>
      <c r="D14" s="15"/>
      <c r="E14" s="80" t="s">
        <v>20</v>
      </c>
      <c r="F14" s="16"/>
      <c r="G14" s="17"/>
      <c r="H14" s="18"/>
      <c r="I14" s="19"/>
    </row>
    <row r="15" spans="1:11" ht="50.25" customHeight="1" x14ac:dyDescent="0.25">
      <c r="A15" s="79" t="s">
        <v>4</v>
      </c>
      <c r="B15" s="4">
        <v>3220</v>
      </c>
      <c r="C15" s="14">
        <v>500000</v>
      </c>
      <c r="D15" s="15"/>
      <c r="E15" s="82" t="s">
        <v>21</v>
      </c>
      <c r="F15" s="20"/>
      <c r="G15" s="17"/>
      <c r="H15" s="18"/>
      <c r="I15" s="21"/>
      <c r="J15" s="22"/>
      <c r="K15" s="23"/>
    </row>
    <row r="16" spans="1:11" ht="32.25" customHeight="1" x14ac:dyDescent="0.25">
      <c r="A16" s="79" t="s">
        <v>4</v>
      </c>
      <c r="B16" s="4">
        <v>3220</v>
      </c>
      <c r="C16" s="14">
        <v>307009</v>
      </c>
      <c r="D16" s="15"/>
      <c r="E16" s="83" t="s">
        <v>23</v>
      </c>
      <c r="F16" s="16"/>
      <c r="G16" s="17"/>
      <c r="H16" s="18"/>
      <c r="I16" s="19"/>
    </row>
    <row r="17" spans="1:11" ht="45.75" customHeight="1" x14ac:dyDescent="0.25">
      <c r="A17" s="79" t="s">
        <v>4</v>
      </c>
      <c r="B17" s="4">
        <v>2620</v>
      </c>
      <c r="C17" s="14">
        <v>-500000</v>
      </c>
      <c r="D17" s="15"/>
      <c r="E17" s="117" t="s">
        <v>75</v>
      </c>
      <c r="F17" s="16"/>
      <c r="G17" s="17"/>
      <c r="H17" s="18"/>
      <c r="I17" s="19"/>
    </row>
    <row r="18" spans="1:11" ht="52.5" customHeight="1" x14ac:dyDescent="0.25">
      <c r="A18" s="79" t="s">
        <v>4</v>
      </c>
      <c r="B18" s="4">
        <v>3220</v>
      </c>
      <c r="C18" s="14">
        <v>500000</v>
      </c>
      <c r="D18" s="15"/>
      <c r="E18" s="117" t="s">
        <v>76</v>
      </c>
      <c r="F18" s="16"/>
      <c r="G18" s="17"/>
      <c r="H18" s="18"/>
      <c r="I18" s="19"/>
    </row>
    <row r="19" spans="1:11" ht="31.5" customHeight="1" x14ac:dyDescent="0.25">
      <c r="A19" s="79" t="s">
        <v>4</v>
      </c>
      <c r="B19" s="4">
        <v>2620</v>
      </c>
      <c r="C19" s="14">
        <v>392991</v>
      </c>
      <c r="D19" s="15"/>
      <c r="E19" s="83" t="s">
        <v>22</v>
      </c>
      <c r="F19" s="16"/>
      <c r="G19" s="17"/>
      <c r="H19" s="18"/>
      <c r="I19" s="19"/>
    </row>
    <row r="20" spans="1:11" ht="39.75" customHeight="1" x14ac:dyDescent="0.25">
      <c r="A20" s="100" t="s">
        <v>4</v>
      </c>
      <c r="B20" s="4">
        <v>3220</v>
      </c>
      <c r="C20" s="14">
        <v>-530000</v>
      </c>
      <c r="D20" s="15"/>
      <c r="E20" s="83" t="s">
        <v>57</v>
      </c>
      <c r="F20" s="16"/>
      <c r="G20" s="17"/>
      <c r="H20" s="18"/>
      <c r="I20" s="19"/>
    </row>
    <row r="21" spans="1:11" ht="39.75" customHeight="1" x14ac:dyDescent="0.25">
      <c r="A21" s="100" t="s">
        <v>4</v>
      </c>
      <c r="B21" s="4">
        <v>2620</v>
      </c>
      <c r="C21" s="14">
        <v>-170000</v>
      </c>
      <c r="D21" s="15"/>
      <c r="E21" s="83" t="s">
        <v>58</v>
      </c>
      <c r="F21" s="16"/>
      <c r="G21" s="17"/>
      <c r="H21" s="18"/>
      <c r="I21" s="19"/>
    </row>
    <row r="22" spans="1:11" hidden="1" x14ac:dyDescent="0.25">
      <c r="A22" s="79"/>
      <c r="B22" s="4"/>
      <c r="C22" s="14"/>
      <c r="D22" s="15"/>
      <c r="E22" s="80"/>
      <c r="F22" s="16"/>
      <c r="G22" s="17"/>
      <c r="H22" s="18"/>
      <c r="I22" s="25"/>
    </row>
    <row r="23" spans="1:11" hidden="1" x14ac:dyDescent="0.25">
      <c r="A23" s="79"/>
      <c r="B23" s="4"/>
      <c r="C23" s="14"/>
      <c r="D23" s="15"/>
      <c r="E23" s="80"/>
      <c r="F23" s="16"/>
      <c r="G23" s="17"/>
      <c r="H23" s="18"/>
      <c r="I23" s="25"/>
    </row>
    <row r="24" spans="1:11" hidden="1" x14ac:dyDescent="0.25">
      <c r="A24" s="79"/>
      <c r="B24" s="4"/>
      <c r="C24" s="14"/>
      <c r="D24" s="15"/>
      <c r="E24" s="80"/>
      <c r="F24" s="16"/>
      <c r="G24" s="17"/>
      <c r="H24" s="17"/>
      <c r="I24" s="26"/>
      <c r="J24" s="27"/>
    </row>
    <row r="25" spans="1:11" hidden="1" x14ac:dyDescent="0.25">
      <c r="A25" s="79"/>
      <c r="B25" s="4"/>
      <c r="C25" s="14"/>
      <c r="D25" s="15"/>
      <c r="E25" s="80"/>
      <c r="F25" s="16"/>
      <c r="G25" s="17"/>
      <c r="H25" s="17"/>
      <c r="I25" s="26"/>
      <c r="J25" s="27"/>
    </row>
    <row r="26" spans="1:11" hidden="1" x14ac:dyDescent="0.25">
      <c r="A26" s="79"/>
      <c r="B26" s="4"/>
      <c r="C26" s="14"/>
      <c r="D26" s="15"/>
      <c r="E26" s="80"/>
      <c r="F26" s="16"/>
      <c r="G26" s="17"/>
      <c r="H26" s="17"/>
      <c r="I26" s="28"/>
      <c r="J26" s="27"/>
    </row>
    <row r="27" spans="1:11" hidden="1" x14ac:dyDescent="0.25">
      <c r="A27" s="79"/>
      <c r="B27" s="4"/>
      <c r="C27" s="14"/>
      <c r="D27" s="15"/>
      <c r="E27" s="80"/>
      <c r="F27" s="16"/>
      <c r="G27" s="17"/>
      <c r="H27" s="17"/>
      <c r="I27" s="26"/>
      <c r="J27" s="27"/>
    </row>
    <row r="28" spans="1:11" hidden="1" x14ac:dyDescent="0.25">
      <c r="A28" s="79"/>
      <c r="B28" s="4"/>
      <c r="C28" s="14"/>
      <c r="D28" s="15"/>
      <c r="E28" s="80"/>
      <c r="F28" s="16"/>
      <c r="G28" s="17"/>
      <c r="H28" s="17"/>
      <c r="I28" s="26"/>
      <c r="J28" s="27"/>
    </row>
    <row r="29" spans="1:11" hidden="1" x14ac:dyDescent="0.25">
      <c r="A29" s="79"/>
      <c r="B29" s="4"/>
      <c r="C29" s="14"/>
      <c r="D29" s="15"/>
      <c r="E29" s="80"/>
      <c r="F29" s="16"/>
      <c r="G29" s="17"/>
      <c r="H29" s="17"/>
      <c r="I29" s="26"/>
      <c r="J29" s="27"/>
    </row>
    <row r="30" spans="1:11" hidden="1" x14ac:dyDescent="0.25">
      <c r="A30" s="79"/>
      <c r="B30" s="4"/>
      <c r="C30" s="14"/>
      <c r="D30" s="15"/>
      <c r="E30" s="80"/>
      <c r="F30" s="16"/>
      <c r="G30" s="17"/>
      <c r="H30" s="17"/>
      <c r="I30" s="26"/>
      <c r="J30" s="27"/>
    </row>
    <row r="31" spans="1:11" hidden="1" x14ac:dyDescent="0.25">
      <c r="A31" s="79"/>
      <c r="B31" s="4"/>
      <c r="C31" s="14"/>
      <c r="D31" s="15"/>
      <c r="E31" s="80"/>
      <c r="F31" s="16"/>
      <c r="G31" s="17"/>
      <c r="H31" s="17"/>
      <c r="I31" s="18"/>
      <c r="J31" s="29"/>
    </row>
    <row r="32" spans="1:11" x14ac:dyDescent="0.25">
      <c r="A32" s="30" t="s">
        <v>1</v>
      </c>
      <c r="B32" s="8"/>
      <c r="C32" s="31">
        <f>SUM(C14:C31)</f>
        <v>1000000</v>
      </c>
      <c r="D32" s="31">
        <f>SUM(D14:D31)</f>
        <v>0</v>
      </c>
      <c r="E32" s="32"/>
      <c r="F32" s="20">
        <f>C32+D32</f>
        <v>1000000</v>
      </c>
      <c r="G32" s="17" t="s">
        <v>4</v>
      </c>
      <c r="H32" s="17">
        <v>2620</v>
      </c>
      <c r="I32" s="28">
        <f>C19+C21+C17</f>
        <v>-277009</v>
      </c>
      <c r="J32" s="29"/>
      <c r="K32" s="23"/>
    </row>
    <row r="33" spans="1:12" s="13" customFormat="1" ht="24.75" customHeight="1" x14ac:dyDescent="0.25">
      <c r="A33" s="133" t="s">
        <v>74</v>
      </c>
      <c r="B33" s="134"/>
      <c r="C33" s="134"/>
      <c r="D33" s="134"/>
      <c r="E33" s="135"/>
      <c r="F33" s="33" t="e">
        <f>#REF!</f>
        <v>#REF!</v>
      </c>
      <c r="G33" s="17" t="s">
        <v>4</v>
      </c>
      <c r="H33" s="94">
        <v>3220</v>
      </c>
      <c r="I33" s="95">
        <f>C14+C15+C16+C20+C18</f>
        <v>1277009</v>
      </c>
    </row>
    <row r="34" spans="1:12" s="13" customFormat="1" ht="24.75" customHeight="1" x14ac:dyDescent="0.25">
      <c r="A34" s="100" t="s">
        <v>9</v>
      </c>
      <c r="B34" s="4">
        <v>2240</v>
      </c>
      <c r="C34" s="14">
        <v>730000</v>
      </c>
      <c r="D34" s="85"/>
      <c r="E34" s="87" t="s">
        <v>25</v>
      </c>
      <c r="F34" s="33"/>
      <c r="G34" s="17" t="s">
        <v>27</v>
      </c>
      <c r="H34" s="94">
        <v>2210</v>
      </c>
      <c r="I34" s="95">
        <f>C36</f>
        <v>99300</v>
      </c>
    </row>
    <row r="35" spans="1:12" s="13" customFormat="1" ht="24.75" customHeight="1" x14ac:dyDescent="0.25">
      <c r="A35" s="100" t="s">
        <v>9</v>
      </c>
      <c r="B35" s="4">
        <v>2240</v>
      </c>
      <c r="C35" s="14">
        <v>820000</v>
      </c>
      <c r="D35" s="85"/>
      <c r="E35" s="87" t="s">
        <v>26</v>
      </c>
      <c r="F35" s="33"/>
      <c r="G35" s="17" t="s">
        <v>34</v>
      </c>
      <c r="H35" s="94">
        <v>2271</v>
      </c>
      <c r="I35" s="95">
        <f>C42</f>
        <v>60000</v>
      </c>
    </row>
    <row r="36" spans="1:12" s="13" customFormat="1" ht="36" customHeight="1" x14ac:dyDescent="0.25">
      <c r="A36" s="100" t="s">
        <v>27</v>
      </c>
      <c r="B36" s="4">
        <v>2210</v>
      </c>
      <c r="C36" s="14">
        <v>99300</v>
      </c>
      <c r="D36" s="85"/>
      <c r="E36" s="88" t="s">
        <v>79</v>
      </c>
      <c r="F36" s="33"/>
      <c r="G36" s="17" t="s">
        <v>12</v>
      </c>
      <c r="H36" s="94">
        <v>2610</v>
      </c>
      <c r="I36" s="95">
        <f>C41</f>
        <v>1372000</v>
      </c>
    </row>
    <row r="37" spans="1:12" s="13" customFormat="1" ht="24.75" customHeight="1" x14ac:dyDescent="0.25">
      <c r="A37" s="100" t="s">
        <v>27</v>
      </c>
      <c r="B37" s="4">
        <v>3110</v>
      </c>
      <c r="C37" s="14">
        <v>99000</v>
      </c>
      <c r="D37" s="85"/>
      <c r="E37" s="87" t="s">
        <v>54</v>
      </c>
      <c r="F37" s="33"/>
      <c r="G37" s="17" t="s">
        <v>55</v>
      </c>
      <c r="H37" s="94">
        <v>2620</v>
      </c>
      <c r="I37" s="95">
        <f>C38</f>
        <v>90614</v>
      </c>
    </row>
    <row r="38" spans="1:12" s="13" customFormat="1" ht="39" customHeight="1" x14ac:dyDescent="0.25">
      <c r="A38" s="100" t="s">
        <v>55</v>
      </c>
      <c r="B38" s="4">
        <v>2620</v>
      </c>
      <c r="C38" s="14">
        <v>90614</v>
      </c>
      <c r="D38" s="85"/>
      <c r="E38" s="118" t="s">
        <v>56</v>
      </c>
      <c r="F38" s="33"/>
      <c r="G38" s="17" t="s">
        <v>9</v>
      </c>
      <c r="H38" s="94">
        <v>2240</v>
      </c>
      <c r="I38" s="119">
        <f>C34+C35</f>
        <v>1550000</v>
      </c>
    </row>
    <row r="39" spans="1:12" s="13" customFormat="1" ht="39" customHeight="1" x14ac:dyDescent="0.25">
      <c r="A39" s="100" t="s">
        <v>27</v>
      </c>
      <c r="B39" s="4">
        <v>2240</v>
      </c>
      <c r="C39" s="14">
        <v>500000</v>
      </c>
      <c r="D39" s="108"/>
      <c r="E39" s="120" t="s">
        <v>66</v>
      </c>
      <c r="F39" s="33"/>
      <c r="G39" s="17" t="s">
        <v>27</v>
      </c>
      <c r="H39" s="94">
        <v>3110</v>
      </c>
      <c r="I39" s="95">
        <f>C37</f>
        <v>99000</v>
      </c>
    </row>
    <row r="40" spans="1:12" s="23" customFormat="1" ht="31.5" customHeight="1" x14ac:dyDescent="0.25">
      <c r="A40" s="79" t="s">
        <v>9</v>
      </c>
      <c r="B40" s="4">
        <v>2271</v>
      </c>
      <c r="C40" s="36">
        <v>968000</v>
      </c>
      <c r="D40" s="35"/>
      <c r="E40" s="90" t="s">
        <v>67</v>
      </c>
      <c r="F40" s="44"/>
      <c r="G40" s="17" t="s">
        <v>27</v>
      </c>
      <c r="H40" s="94">
        <v>3110</v>
      </c>
      <c r="I40" s="95">
        <f>C39</f>
        <v>500000</v>
      </c>
      <c r="J40" s="24"/>
      <c r="L40" s="48"/>
    </row>
    <row r="41" spans="1:12" s="13" customFormat="1" ht="24" customHeight="1" x14ac:dyDescent="0.25">
      <c r="A41" s="105" t="s">
        <v>12</v>
      </c>
      <c r="B41" s="106">
        <v>2610</v>
      </c>
      <c r="C41" s="107">
        <v>1372000</v>
      </c>
      <c r="D41" s="108"/>
      <c r="E41" s="90" t="s">
        <v>28</v>
      </c>
      <c r="F41" s="33"/>
      <c r="G41" s="17" t="s">
        <v>9</v>
      </c>
      <c r="H41" s="94">
        <v>2271</v>
      </c>
      <c r="I41" s="59">
        <f>C40</f>
        <v>968000</v>
      </c>
    </row>
    <row r="42" spans="1:12" s="13" customFormat="1" ht="21.75" customHeight="1" x14ac:dyDescent="0.25">
      <c r="A42" s="100" t="s">
        <v>34</v>
      </c>
      <c r="B42" s="4">
        <v>2271</v>
      </c>
      <c r="C42" s="86">
        <v>60000</v>
      </c>
      <c r="D42" s="85"/>
      <c r="E42" s="90" t="s">
        <v>35</v>
      </c>
      <c r="F42" s="33"/>
      <c r="G42" s="17" t="s">
        <v>29</v>
      </c>
      <c r="H42" s="94">
        <v>2282</v>
      </c>
      <c r="I42" s="95">
        <f>C70+C71</f>
        <v>20500</v>
      </c>
    </row>
    <row r="43" spans="1:12" s="13" customFormat="1" ht="15.75" customHeight="1" x14ac:dyDescent="0.25">
      <c r="A43" s="100" t="s">
        <v>51</v>
      </c>
      <c r="B43" s="4">
        <v>2610</v>
      </c>
      <c r="C43" s="86">
        <v>500000</v>
      </c>
      <c r="D43" s="85"/>
      <c r="E43" s="101" t="s">
        <v>59</v>
      </c>
      <c r="F43" s="33"/>
      <c r="G43" s="17" t="s">
        <v>9</v>
      </c>
      <c r="H43" s="94">
        <v>2282</v>
      </c>
      <c r="I43" s="95">
        <f>C72+C73</f>
        <v>29850</v>
      </c>
    </row>
    <row r="44" spans="1:12" s="13" customFormat="1" ht="19.5" customHeight="1" x14ac:dyDescent="0.25">
      <c r="A44" s="100" t="s">
        <v>14</v>
      </c>
      <c r="B44" s="4">
        <v>2610</v>
      </c>
      <c r="C44" s="86">
        <v>100000</v>
      </c>
      <c r="D44" s="85"/>
      <c r="E44" s="101" t="s">
        <v>60</v>
      </c>
      <c r="F44" s="33"/>
      <c r="G44" s="17" t="s">
        <v>15</v>
      </c>
      <c r="H44" s="94">
        <v>2111</v>
      </c>
      <c r="I44" s="95">
        <f>C68</f>
        <v>-41271</v>
      </c>
    </row>
    <row r="45" spans="1:12" s="13" customFormat="1" ht="21" customHeight="1" x14ac:dyDescent="0.25">
      <c r="A45" s="30" t="s">
        <v>1</v>
      </c>
      <c r="B45" s="8"/>
      <c r="C45" s="31">
        <f>SUM(C34:C44)</f>
        <v>5338914</v>
      </c>
      <c r="D45" s="31">
        <f>SUM(D31:D44)</f>
        <v>0</v>
      </c>
      <c r="E45" s="32"/>
      <c r="F45" s="33"/>
      <c r="G45" s="17" t="s">
        <v>15</v>
      </c>
      <c r="H45" s="94">
        <v>2120</v>
      </c>
      <c r="I45" s="95">
        <f>C69</f>
        <v>-9079</v>
      </c>
    </row>
    <row r="46" spans="1:12" s="13" customFormat="1" ht="19.5" customHeight="1" x14ac:dyDescent="0.25">
      <c r="A46" s="130" t="s">
        <v>6</v>
      </c>
      <c r="B46" s="131"/>
      <c r="C46" s="131"/>
      <c r="D46" s="131"/>
      <c r="E46" s="132"/>
      <c r="F46" s="33"/>
      <c r="G46" s="17" t="s">
        <v>51</v>
      </c>
      <c r="H46" s="94">
        <v>2610</v>
      </c>
      <c r="I46" s="95">
        <f>C43</f>
        <v>500000</v>
      </c>
    </row>
    <row r="47" spans="1:12" s="13" customFormat="1" ht="24.75" customHeight="1" x14ac:dyDescent="0.25">
      <c r="A47" s="127" t="s">
        <v>37</v>
      </c>
      <c r="B47" s="128"/>
      <c r="C47" s="128"/>
      <c r="D47" s="128"/>
      <c r="E47" s="136"/>
      <c r="F47" s="33"/>
      <c r="G47" s="17" t="s">
        <v>14</v>
      </c>
      <c r="H47" s="94">
        <v>2282</v>
      </c>
      <c r="I47" s="95">
        <f>C44</f>
        <v>100000</v>
      </c>
    </row>
    <row r="48" spans="1:12" s="13" customFormat="1" ht="32.25" customHeight="1" x14ac:dyDescent="0.25">
      <c r="A48" s="79" t="s">
        <v>9</v>
      </c>
      <c r="B48" s="50">
        <v>3132</v>
      </c>
      <c r="C48" s="51">
        <v>-15000</v>
      </c>
      <c r="D48" s="34"/>
      <c r="E48" s="91" t="s">
        <v>38</v>
      </c>
      <c r="F48" s="33"/>
      <c r="G48" s="17" t="s">
        <v>49</v>
      </c>
      <c r="H48" s="94">
        <v>2730</v>
      </c>
      <c r="I48" s="95">
        <f>C64</f>
        <v>-60000</v>
      </c>
    </row>
    <row r="49" spans="1:13" s="13" customFormat="1" ht="32.25" customHeight="1" x14ac:dyDescent="0.25">
      <c r="A49" s="79" t="s">
        <v>9</v>
      </c>
      <c r="B49" s="50">
        <v>3132</v>
      </c>
      <c r="C49" s="36">
        <v>15000</v>
      </c>
      <c r="D49" s="15"/>
      <c r="E49" s="91" t="s">
        <v>39</v>
      </c>
      <c r="F49" s="33"/>
      <c r="G49" s="17" t="s">
        <v>49</v>
      </c>
      <c r="H49" s="94">
        <v>2240</v>
      </c>
      <c r="I49" s="95">
        <f>C65</f>
        <v>60000</v>
      </c>
    </row>
    <row r="50" spans="1:13" ht="33" x14ac:dyDescent="0.25">
      <c r="A50" s="79" t="s">
        <v>9</v>
      </c>
      <c r="B50" s="50">
        <v>3132</v>
      </c>
      <c r="C50" s="36">
        <v>15000</v>
      </c>
      <c r="D50" s="35"/>
      <c r="E50" s="89" t="s">
        <v>40</v>
      </c>
      <c r="F50" s="20">
        <f>C45+D45</f>
        <v>5338914</v>
      </c>
      <c r="G50" s="17" t="s">
        <v>34</v>
      </c>
      <c r="H50" s="94">
        <v>2271</v>
      </c>
      <c r="I50" s="95">
        <f>C81</f>
        <v>-60000</v>
      </c>
      <c r="J50" s="29"/>
      <c r="K50" s="23"/>
    </row>
    <row r="51" spans="1:13" ht="33" x14ac:dyDescent="0.25">
      <c r="A51" s="79" t="s">
        <v>9</v>
      </c>
      <c r="B51" s="50">
        <v>3132</v>
      </c>
      <c r="C51" s="36">
        <v>15000</v>
      </c>
      <c r="D51" s="35"/>
      <c r="E51" s="89" t="s">
        <v>78</v>
      </c>
      <c r="F51" s="74"/>
      <c r="G51" s="17" t="s">
        <v>34</v>
      </c>
      <c r="H51" s="94">
        <v>2282</v>
      </c>
      <c r="I51" s="95">
        <f>C82</f>
        <v>60000</v>
      </c>
      <c r="K51" s="23"/>
    </row>
    <row r="52" spans="1:13" ht="30.75" customHeight="1" x14ac:dyDescent="0.25">
      <c r="A52" s="79" t="s">
        <v>9</v>
      </c>
      <c r="B52" s="50">
        <v>3132</v>
      </c>
      <c r="C52" s="51">
        <v>-30000</v>
      </c>
      <c r="D52" s="35"/>
      <c r="E52" s="92" t="s">
        <v>41</v>
      </c>
      <c r="G52" s="17" t="str">
        <f>A74</f>
        <v>0611021</v>
      </c>
      <c r="H52" s="17">
        <f t="shared" ref="H52:I52" si="0">B74</f>
        <v>2271</v>
      </c>
      <c r="I52" s="17">
        <f t="shared" si="0"/>
        <v>-968000</v>
      </c>
    </row>
    <row r="53" spans="1:13" ht="24" customHeight="1" x14ac:dyDescent="0.25">
      <c r="A53" s="39"/>
      <c r="B53" s="40"/>
      <c r="C53" s="41">
        <f>SUM(C48:C52)</f>
        <v>0</v>
      </c>
      <c r="D53" s="42"/>
      <c r="E53" s="43"/>
      <c r="F53" s="47"/>
      <c r="G53" s="17" t="s">
        <v>9</v>
      </c>
      <c r="H53" s="94">
        <v>2240</v>
      </c>
      <c r="I53" s="113">
        <f>C78+C79+C80</f>
        <v>865000</v>
      </c>
    </row>
    <row r="54" spans="1:13" ht="34.5" customHeight="1" x14ac:dyDescent="0.25">
      <c r="A54" s="127" t="s">
        <v>52</v>
      </c>
      <c r="B54" s="128"/>
      <c r="C54" s="128"/>
      <c r="D54" s="128"/>
      <c r="E54" s="129"/>
      <c r="F54" s="16"/>
      <c r="G54" s="17" t="s">
        <v>9</v>
      </c>
      <c r="H54" s="94">
        <v>3110</v>
      </c>
      <c r="I54" s="113">
        <f>C75+C76</f>
        <v>70000</v>
      </c>
      <c r="J54" s="27"/>
      <c r="L54" s="27"/>
    </row>
    <row r="55" spans="1:13" s="13" customFormat="1" ht="34.5" customHeight="1" x14ac:dyDescent="0.25">
      <c r="A55" s="100" t="s">
        <v>51</v>
      </c>
      <c r="B55" s="4">
        <v>2610</v>
      </c>
      <c r="C55" s="86">
        <v>-81722</v>
      </c>
      <c r="D55" s="15"/>
      <c r="E55" s="83" t="s">
        <v>61</v>
      </c>
      <c r="F55" s="33"/>
      <c r="G55" s="17" t="s">
        <v>9</v>
      </c>
      <c r="H55" s="94">
        <v>2210</v>
      </c>
      <c r="I55" s="113">
        <f>C77</f>
        <v>33000</v>
      </c>
      <c r="J55" s="24"/>
    </row>
    <row r="56" spans="1:13" s="13" customFormat="1" ht="34.5" customHeight="1" x14ac:dyDescent="0.25">
      <c r="A56" s="100" t="s">
        <v>14</v>
      </c>
      <c r="B56" s="4">
        <v>2610</v>
      </c>
      <c r="C56" s="34">
        <f>70000+81722</f>
        <v>151722</v>
      </c>
      <c r="D56" s="15"/>
      <c r="E56" s="102" t="s">
        <v>62</v>
      </c>
      <c r="F56" s="33"/>
      <c r="G56" s="17" t="s">
        <v>53</v>
      </c>
      <c r="H56" s="94">
        <v>3210</v>
      </c>
      <c r="I56" s="113"/>
      <c r="J56" s="29">
        <f>D57</f>
        <v>-70000</v>
      </c>
    </row>
    <row r="57" spans="1:13" s="13" customFormat="1" ht="48" customHeight="1" x14ac:dyDescent="0.25">
      <c r="A57" s="100" t="s">
        <v>53</v>
      </c>
      <c r="B57" s="4">
        <v>3210</v>
      </c>
      <c r="C57" s="34"/>
      <c r="D57" s="15">
        <v>-70000</v>
      </c>
      <c r="E57" s="102" t="s">
        <v>63</v>
      </c>
      <c r="F57" s="33"/>
      <c r="G57" s="17"/>
      <c r="H57" s="18"/>
      <c r="I57" s="59"/>
      <c r="J57" s="2"/>
    </row>
    <row r="58" spans="1:13" ht="20.25" customHeight="1" x14ac:dyDescent="0.25">
      <c r="A58" s="39"/>
      <c r="B58" s="40"/>
      <c r="C58" s="42">
        <f>C56+C57+C55</f>
        <v>70000</v>
      </c>
      <c r="D58" s="42">
        <f>D56+D57</f>
        <v>-70000</v>
      </c>
      <c r="E58" s="43"/>
      <c r="F58" s="16"/>
      <c r="G58" s="17"/>
      <c r="H58" s="18"/>
      <c r="I58" s="59"/>
      <c r="J58" s="24"/>
    </row>
    <row r="59" spans="1:13" s="23" customFormat="1" x14ac:dyDescent="0.25">
      <c r="A59" s="127" t="s">
        <v>42</v>
      </c>
      <c r="B59" s="128"/>
      <c r="C59" s="128"/>
      <c r="D59" s="128"/>
      <c r="E59" s="129"/>
      <c r="F59" s="44"/>
      <c r="G59" s="58"/>
      <c r="H59" s="58"/>
      <c r="I59" s="59"/>
      <c r="J59" s="2"/>
      <c r="L59" s="48"/>
      <c r="M59" s="48"/>
    </row>
    <row r="60" spans="1:13" ht="30.75" customHeight="1" x14ac:dyDescent="0.25">
      <c r="A60" s="100" t="s">
        <v>19</v>
      </c>
      <c r="B60" s="4">
        <v>2240</v>
      </c>
      <c r="C60" s="34">
        <v>-300000</v>
      </c>
      <c r="D60" s="15"/>
      <c r="E60" s="83" t="s">
        <v>64</v>
      </c>
      <c r="G60" s="17"/>
      <c r="H60" s="18"/>
      <c r="I60" s="114"/>
      <c r="J60" s="103"/>
      <c r="K60" s="23"/>
    </row>
    <row r="61" spans="1:13" ht="20.25" customHeight="1" x14ac:dyDescent="0.25">
      <c r="A61" s="100" t="s">
        <v>19</v>
      </c>
      <c r="B61" s="4">
        <v>2240</v>
      </c>
      <c r="C61" s="34">
        <v>300000</v>
      </c>
      <c r="D61" s="15"/>
      <c r="E61" s="102" t="s">
        <v>65</v>
      </c>
      <c r="F61" s="16"/>
      <c r="G61" s="17"/>
      <c r="H61" s="18"/>
      <c r="I61" s="115">
        <f>C86+D86</f>
        <v>6338914</v>
      </c>
      <c r="J61" s="115">
        <f>D86+E86</f>
        <v>-70000</v>
      </c>
    </row>
    <row r="62" spans="1:13" ht="20.25" customHeight="1" x14ac:dyDescent="0.25">
      <c r="A62" s="39"/>
      <c r="B62" s="40"/>
      <c r="C62" s="42">
        <f>C60+C61</f>
        <v>0</v>
      </c>
      <c r="D62" s="42"/>
      <c r="E62" s="43"/>
      <c r="F62" s="16"/>
      <c r="G62" s="17"/>
      <c r="H62" s="18"/>
      <c r="I62" s="59">
        <f>I61-C86-J61</f>
        <v>0</v>
      </c>
      <c r="J62" s="24"/>
    </row>
    <row r="63" spans="1:13" ht="29.25" customHeight="1" x14ac:dyDescent="0.25">
      <c r="A63" s="127" t="s">
        <v>45</v>
      </c>
      <c r="B63" s="128"/>
      <c r="C63" s="128"/>
      <c r="D63" s="128"/>
      <c r="E63" s="129"/>
      <c r="F63" s="16"/>
      <c r="I63" s="27"/>
      <c r="J63" s="24"/>
    </row>
    <row r="64" spans="1:13" ht="30.75" customHeight="1" x14ac:dyDescent="0.25">
      <c r="A64" s="100" t="s">
        <v>44</v>
      </c>
      <c r="B64" s="4">
        <v>2730</v>
      </c>
      <c r="C64" s="34">
        <v>-60000</v>
      </c>
      <c r="D64" s="15"/>
      <c r="E64" s="83" t="s">
        <v>46</v>
      </c>
      <c r="G64" s="17"/>
      <c r="H64" s="18"/>
      <c r="I64" s="13"/>
      <c r="J64" s="103"/>
      <c r="K64" s="23"/>
    </row>
    <row r="65" spans="1:12" ht="20.25" customHeight="1" x14ac:dyDescent="0.25">
      <c r="A65" s="100" t="s">
        <v>44</v>
      </c>
      <c r="B65" s="4">
        <v>2240</v>
      </c>
      <c r="C65" s="34">
        <v>60000</v>
      </c>
      <c r="D65" s="15"/>
      <c r="E65" s="104" t="s">
        <v>43</v>
      </c>
      <c r="F65" s="16"/>
      <c r="G65" s="17"/>
      <c r="H65" s="18"/>
      <c r="I65" s="19"/>
      <c r="J65" s="49"/>
    </row>
    <row r="66" spans="1:12" ht="20.25" customHeight="1" x14ac:dyDescent="0.25">
      <c r="A66" s="39"/>
      <c r="B66" s="40"/>
      <c r="C66" s="42">
        <f>C64+C65</f>
        <v>0</v>
      </c>
      <c r="D66" s="42"/>
      <c r="E66" s="43"/>
      <c r="F66" s="16"/>
      <c r="G66" s="13"/>
      <c r="H66" s="13"/>
      <c r="I66" s="19"/>
      <c r="J66" s="24"/>
    </row>
    <row r="67" spans="1:12" s="23" customFormat="1" ht="18.75" customHeight="1" x14ac:dyDescent="0.25">
      <c r="A67" s="127" t="s">
        <v>10</v>
      </c>
      <c r="B67" s="128"/>
      <c r="C67" s="128"/>
      <c r="D67" s="128"/>
      <c r="E67" s="129"/>
      <c r="F67" s="44"/>
      <c r="G67" s="17"/>
      <c r="H67" s="18"/>
      <c r="I67" s="13"/>
      <c r="J67" s="13"/>
    </row>
    <row r="68" spans="1:12" ht="30.75" customHeight="1" x14ac:dyDescent="0.25">
      <c r="A68" s="79" t="s">
        <v>15</v>
      </c>
      <c r="B68" s="50">
        <v>2111</v>
      </c>
      <c r="C68" s="51">
        <v>-41271</v>
      </c>
      <c r="D68" s="52"/>
      <c r="E68" s="80" t="s">
        <v>16</v>
      </c>
      <c r="G68" s="17"/>
      <c r="H68" s="18"/>
      <c r="I68" s="13"/>
      <c r="K68" s="23"/>
    </row>
    <row r="69" spans="1:12" ht="20.25" customHeight="1" x14ac:dyDescent="0.25">
      <c r="A69" s="79" t="s">
        <v>15</v>
      </c>
      <c r="B69" s="50">
        <v>2120</v>
      </c>
      <c r="C69" s="53">
        <v>-9079</v>
      </c>
      <c r="D69" s="35"/>
      <c r="E69" s="80" t="s">
        <v>17</v>
      </c>
      <c r="F69" s="16"/>
      <c r="G69" s="13"/>
      <c r="H69" s="13"/>
      <c r="I69" s="27"/>
    </row>
    <row r="70" spans="1:12" ht="20.25" customHeight="1" x14ac:dyDescent="0.25">
      <c r="A70" s="79" t="s">
        <v>29</v>
      </c>
      <c r="B70" s="4">
        <v>2282</v>
      </c>
      <c r="C70" s="36">
        <f>1650+3850+3850+2200+2750</f>
        <v>14300</v>
      </c>
      <c r="D70" s="15"/>
      <c r="E70" s="81" t="s">
        <v>30</v>
      </c>
      <c r="F70" s="16"/>
      <c r="G70" s="13"/>
      <c r="H70" s="13"/>
      <c r="I70" s="27"/>
      <c r="J70" s="13"/>
    </row>
    <row r="71" spans="1:12" s="23" customFormat="1" ht="18.75" customHeight="1" x14ac:dyDescent="0.25">
      <c r="A71" s="79" t="s">
        <v>29</v>
      </c>
      <c r="B71" s="4">
        <v>2282</v>
      </c>
      <c r="C71" s="36">
        <f>4600+1600</f>
        <v>6200</v>
      </c>
      <c r="D71" s="15"/>
      <c r="E71" s="81" t="s">
        <v>32</v>
      </c>
      <c r="F71" s="44"/>
      <c r="G71" s="17"/>
      <c r="H71" s="18"/>
      <c r="I71" s="27"/>
      <c r="J71" s="13"/>
    </row>
    <row r="72" spans="1:12" ht="27" customHeight="1" x14ac:dyDescent="0.25">
      <c r="A72" s="79" t="s">
        <v>9</v>
      </c>
      <c r="B72" s="4">
        <v>2282</v>
      </c>
      <c r="C72" s="36">
        <f>3300+2750+3300+1100</f>
        <v>10450</v>
      </c>
      <c r="D72" s="35"/>
      <c r="E72" s="81" t="s">
        <v>31</v>
      </c>
      <c r="G72" s="17"/>
      <c r="H72" s="18"/>
      <c r="I72" s="27"/>
      <c r="J72" s="24"/>
    </row>
    <row r="73" spans="1:12" s="23" customFormat="1" ht="31.5" customHeight="1" x14ac:dyDescent="0.25">
      <c r="A73" s="79" t="s">
        <v>9</v>
      </c>
      <c r="B73" s="4">
        <v>2282</v>
      </c>
      <c r="C73" s="36">
        <f>8000*2+1800+1600</f>
        <v>19400</v>
      </c>
      <c r="D73" s="35"/>
      <c r="E73" s="81" t="s">
        <v>33</v>
      </c>
      <c r="F73" s="44"/>
      <c r="G73" s="17"/>
      <c r="H73" s="18"/>
      <c r="I73" s="27"/>
      <c r="J73" s="24"/>
      <c r="L73" s="48"/>
    </row>
    <row r="74" spans="1:12" s="23" customFormat="1" ht="24" customHeight="1" x14ac:dyDescent="0.25">
      <c r="A74" s="79" t="s">
        <v>9</v>
      </c>
      <c r="B74" s="4">
        <v>2271</v>
      </c>
      <c r="C74" s="36">
        <v>-968000</v>
      </c>
      <c r="D74" s="35"/>
      <c r="E74" s="90" t="s">
        <v>67</v>
      </c>
      <c r="F74" s="44"/>
      <c r="G74" s="17"/>
      <c r="H74" s="18"/>
      <c r="I74" s="27"/>
      <c r="J74" s="24"/>
      <c r="L74" s="48"/>
    </row>
    <row r="75" spans="1:12" s="23" customFormat="1" ht="24.75" customHeight="1" x14ac:dyDescent="0.25">
      <c r="A75" s="79" t="s">
        <v>9</v>
      </c>
      <c r="B75" s="4">
        <v>3110</v>
      </c>
      <c r="C75" s="36">
        <v>35000</v>
      </c>
      <c r="D75" s="35"/>
      <c r="E75" s="121" t="s">
        <v>71</v>
      </c>
      <c r="F75" s="44"/>
      <c r="G75" s="17"/>
      <c r="H75" s="18"/>
      <c r="I75" s="27"/>
      <c r="J75" s="24"/>
      <c r="L75" s="48"/>
    </row>
    <row r="76" spans="1:12" s="23" customFormat="1" ht="31.5" customHeight="1" x14ac:dyDescent="0.25">
      <c r="A76" s="79" t="s">
        <v>9</v>
      </c>
      <c r="B76" s="4">
        <v>3110</v>
      </c>
      <c r="C76" s="36">
        <v>35000</v>
      </c>
      <c r="D76" s="35"/>
      <c r="E76" s="121" t="s">
        <v>70</v>
      </c>
      <c r="F76" s="44"/>
      <c r="G76" s="17"/>
      <c r="H76" s="18"/>
      <c r="I76" s="27"/>
      <c r="J76" s="24"/>
      <c r="L76" s="48"/>
    </row>
    <row r="77" spans="1:12" s="23" customFormat="1" ht="31.5" customHeight="1" x14ac:dyDescent="0.25">
      <c r="A77" s="79" t="s">
        <v>9</v>
      </c>
      <c r="B77" s="4">
        <v>2210</v>
      </c>
      <c r="C77" s="36">
        <f>15000+18000</f>
        <v>33000</v>
      </c>
      <c r="D77" s="35"/>
      <c r="E77" s="121" t="s">
        <v>72</v>
      </c>
      <c r="F77" s="44"/>
      <c r="G77" s="17"/>
      <c r="H77" s="18"/>
      <c r="I77" s="27"/>
      <c r="J77" s="24"/>
      <c r="L77" s="48"/>
    </row>
    <row r="78" spans="1:12" s="23" customFormat="1" ht="20.25" customHeight="1" x14ac:dyDescent="0.25">
      <c r="A78" s="79" t="s">
        <v>9</v>
      </c>
      <c r="B78" s="4">
        <v>2240</v>
      </c>
      <c r="C78" s="36">
        <v>35000</v>
      </c>
      <c r="D78" s="35"/>
      <c r="E78" s="121" t="s">
        <v>68</v>
      </c>
      <c r="F78" s="44"/>
      <c r="G78" s="17"/>
      <c r="H78" s="18"/>
      <c r="I78" s="27"/>
      <c r="J78" s="24"/>
      <c r="L78" s="48"/>
    </row>
    <row r="79" spans="1:12" s="23" customFormat="1" ht="20.25" customHeight="1" x14ac:dyDescent="0.25">
      <c r="A79" s="79" t="s">
        <v>9</v>
      </c>
      <c r="B79" s="4">
        <v>2240</v>
      </c>
      <c r="C79" s="36">
        <v>180000</v>
      </c>
      <c r="D79" s="35"/>
      <c r="E79" s="121" t="s">
        <v>69</v>
      </c>
      <c r="F79" s="44"/>
      <c r="G79" s="17"/>
      <c r="H79" s="18"/>
      <c r="I79" s="27"/>
      <c r="J79" s="24"/>
      <c r="L79" s="48"/>
    </row>
    <row r="80" spans="1:12" s="23" customFormat="1" ht="20.25" customHeight="1" x14ac:dyDescent="0.25">
      <c r="A80" s="79" t="s">
        <v>9</v>
      </c>
      <c r="B80" s="4">
        <v>2240</v>
      </c>
      <c r="C80" s="36">
        <v>650000</v>
      </c>
      <c r="D80" s="35"/>
      <c r="E80" s="122" t="s">
        <v>73</v>
      </c>
      <c r="F80" s="44"/>
      <c r="G80" s="17"/>
      <c r="H80" s="18"/>
      <c r="I80" s="27"/>
      <c r="J80" s="24"/>
      <c r="L80" s="48"/>
    </row>
    <row r="81" spans="1:12" s="13" customFormat="1" ht="18.75" customHeight="1" x14ac:dyDescent="0.25">
      <c r="A81" s="109" t="s">
        <v>34</v>
      </c>
      <c r="B81" s="110">
        <v>2271</v>
      </c>
      <c r="C81" s="111">
        <v>-60000</v>
      </c>
      <c r="D81" s="112"/>
      <c r="E81" s="90" t="s">
        <v>35</v>
      </c>
      <c r="F81" s="33"/>
      <c r="G81" s="17"/>
      <c r="H81" s="18"/>
      <c r="I81" s="27"/>
      <c r="J81" s="24"/>
    </row>
    <row r="82" spans="1:12" ht="24.75" customHeight="1" x14ac:dyDescent="0.25">
      <c r="A82" s="79" t="s">
        <v>34</v>
      </c>
      <c r="B82" s="50">
        <v>2282</v>
      </c>
      <c r="C82" s="51">
        <v>60000</v>
      </c>
      <c r="D82" s="52"/>
      <c r="E82" s="90" t="s">
        <v>36</v>
      </c>
      <c r="F82" s="16"/>
      <c r="G82" s="17"/>
      <c r="H82" s="18"/>
      <c r="I82" s="45"/>
      <c r="J82" s="24"/>
    </row>
    <row r="83" spans="1:12" ht="24.75" customHeight="1" x14ac:dyDescent="0.25">
      <c r="A83" s="79" t="s">
        <v>47</v>
      </c>
      <c r="B83" s="50">
        <v>3110</v>
      </c>
      <c r="C83" s="51">
        <v>-16020</v>
      </c>
      <c r="D83" s="52"/>
      <c r="E83" s="93" t="s">
        <v>48</v>
      </c>
      <c r="F83" s="16"/>
      <c r="G83" s="17"/>
      <c r="H83" s="18"/>
      <c r="I83" s="59"/>
      <c r="J83" s="24"/>
    </row>
    <row r="84" spans="1:12" s="13" customFormat="1" ht="18.75" customHeight="1" x14ac:dyDescent="0.25">
      <c r="A84" s="79" t="s">
        <v>47</v>
      </c>
      <c r="B84" s="50">
        <v>3110</v>
      </c>
      <c r="C84" s="51">
        <v>16020</v>
      </c>
      <c r="D84" s="52"/>
      <c r="E84" s="93" t="s">
        <v>50</v>
      </c>
      <c r="F84" s="33"/>
      <c r="G84" s="2"/>
      <c r="H84" s="2"/>
      <c r="I84" s="64"/>
      <c r="J84" s="24"/>
    </row>
    <row r="85" spans="1:12" s="13" customFormat="1" ht="16.5" customHeight="1" x14ac:dyDescent="0.25">
      <c r="A85" s="39"/>
      <c r="B85" s="40"/>
      <c r="C85" s="54">
        <f>SUM(C68:C82)</f>
        <v>0</v>
      </c>
      <c r="D85" s="42"/>
      <c r="E85" s="43"/>
      <c r="F85" s="33"/>
      <c r="G85" s="58"/>
      <c r="H85" s="58"/>
      <c r="I85" s="45"/>
      <c r="J85" s="45"/>
    </row>
    <row r="86" spans="1:12" s="23" customFormat="1" ht="31.5" customHeight="1" thickBot="1" x14ac:dyDescent="0.3">
      <c r="A86" s="123" t="s">
        <v>7</v>
      </c>
      <c r="B86" s="124"/>
      <c r="C86" s="55">
        <f>C32+C45+C53+C62+C66+C85+C58</f>
        <v>6408914</v>
      </c>
      <c r="D86" s="55">
        <f>D32+D45+D53+D62+D66+D85+D58</f>
        <v>-70000</v>
      </c>
      <c r="E86" s="56"/>
      <c r="F86" s="116">
        <f>C86+D86</f>
        <v>6338914</v>
      </c>
      <c r="G86" s="63"/>
      <c r="H86" s="63"/>
      <c r="I86" s="2"/>
      <c r="J86" s="60"/>
      <c r="L86" s="48"/>
    </row>
    <row r="87" spans="1:12" s="23" customFormat="1" ht="18" customHeight="1" x14ac:dyDescent="0.25">
      <c r="A87" s="2"/>
      <c r="B87" s="2"/>
      <c r="C87" s="61"/>
      <c r="D87" s="37"/>
      <c r="E87" s="62"/>
      <c r="F87" s="44"/>
      <c r="G87" s="2"/>
      <c r="H87" s="2"/>
      <c r="I87" s="2"/>
      <c r="J87" s="45"/>
      <c r="L87" s="48"/>
    </row>
    <row r="88" spans="1:12" s="23" customFormat="1" ht="18.75" customHeight="1" x14ac:dyDescent="0.25">
      <c r="A88" s="2" t="s">
        <v>5</v>
      </c>
      <c r="B88" s="2"/>
      <c r="C88" s="61"/>
      <c r="D88" s="37"/>
      <c r="E88" s="62"/>
      <c r="F88" s="44"/>
      <c r="G88" s="2"/>
      <c r="H88" s="2"/>
      <c r="I88" s="46"/>
      <c r="J88" s="45"/>
      <c r="L88" s="48"/>
    </row>
    <row r="89" spans="1:12" s="23" customFormat="1" ht="18.75" customHeight="1" x14ac:dyDescent="0.25">
      <c r="A89" s="2"/>
      <c r="B89" s="2"/>
      <c r="C89" s="61"/>
      <c r="D89" s="37"/>
      <c r="E89" s="65"/>
      <c r="F89" s="44"/>
      <c r="G89" s="2"/>
      <c r="H89" s="2"/>
      <c r="I89" s="46"/>
      <c r="J89" s="45"/>
      <c r="L89" s="48"/>
    </row>
    <row r="90" spans="1:12" s="23" customFormat="1" ht="18.75" customHeight="1" x14ac:dyDescent="0.25">
      <c r="A90" s="2"/>
      <c r="B90" s="2"/>
      <c r="C90" s="61"/>
      <c r="D90" s="37"/>
      <c r="E90" s="65"/>
      <c r="F90" s="44"/>
      <c r="G90" s="13"/>
      <c r="H90" s="13"/>
      <c r="I90" s="46"/>
      <c r="J90" s="64"/>
    </row>
    <row r="91" spans="1:12" s="57" customFormat="1" ht="28.5" customHeight="1" x14ac:dyDescent="0.25">
      <c r="A91" s="2"/>
      <c r="B91" s="2"/>
      <c r="C91" s="61"/>
      <c r="D91" s="37"/>
      <c r="E91" s="65"/>
      <c r="G91" s="13"/>
      <c r="H91" s="13"/>
      <c r="I91" s="46"/>
      <c r="J91" s="45"/>
    </row>
    <row r="92" spans="1:12" s="23" customFormat="1" x14ac:dyDescent="0.25">
      <c r="A92" s="2"/>
      <c r="B92" s="2"/>
      <c r="C92" s="84"/>
      <c r="D92" s="37"/>
      <c r="E92" s="65"/>
      <c r="F92" s="38"/>
      <c r="G92" s="70"/>
      <c r="H92" s="13"/>
      <c r="I92" s="46"/>
      <c r="J92" s="2"/>
    </row>
    <row r="93" spans="1:12" s="23" customFormat="1" x14ac:dyDescent="0.25">
      <c r="A93" s="2"/>
      <c r="B93" s="2"/>
      <c r="C93" s="61"/>
      <c r="D93" s="37"/>
      <c r="E93" s="65"/>
      <c r="F93" s="1"/>
      <c r="G93" s="13"/>
      <c r="H93" s="13"/>
      <c r="I93" s="2"/>
      <c r="J93" s="2"/>
    </row>
    <row r="94" spans="1:12" s="23" customFormat="1" x14ac:dyDescent="0.25">
      <c r="A94" s="2"/>
      <c r="B94" s="2"/>
      <c r="C94" s="61"/>
      <c r="D94" s="37"/>
      <c r="E94" s="65"/>
      <c r="F94" s="66"/>
      <c r="G94" s="70"/>
      <c r="H94" s="13"/>
      <c r="I94" s="2"/>
      <c r="J94" s="2"/>
    </row>
    <row r="95" spans="1:12" s="23" customFormat="1" x14ac:dyDescent="0.25">
      <c r="A95" s="2"/>
      <c r="B95" s="2"/>
      <c r="C95" s="61"/>
      <c r="D95" s="37"/>
      <c r="E95" s="65"/>
      <c r="F95" s="1"/>
      <c r="G95" s="2"/>
      <c r="H95" s="2"/>
      <c r="J95" s="2"/>
    </row>
    <row r="96" spans="1:12" s="23" customFormat="1" x14ac:dyDescent="0.25">
      <c r="A96" s="2"/>
      <c r="B96" s="2"/>
      <c r="C96" s="61"/>
      <c r="D96" s="37"/>
      <c r="E96" s="65"/>
      <c r="F96" s="38"/>
      <c r="G96" s="2"/>
      <c r="H96" s="2"/>
      <c r="J96" s="13"/>
    </row>
    <row r="97" spans="1:10" s="67" customFormat="1" ht="24" customHeight="1" x14ac:dyDescent="0.25">
      <c r="A97" s="2"/>
      <c r="B97" s="2"/>
      <c r="C97" s="61"/>
      <c r="D97" s="37"/>
      <c r="E97" s="65"/>
      <c r="F97" s="1"/>
      <c r="G97" s="71"/>
      <c r="H97" s="23"/>
      <c r="I97" s="72"/>
      <c r="J97" s="13"/>
    </row>
    <row r="98" spans="1:10" s="23" customFormat="1" ht="36" customHeight="1" x14ac:dyDescent="0.25">
      <c r="A98" s="2"/>
      <c r="B98" s="2"/>
      <c r="C98" s="61"/>
      <c r="D98" s="37"/>
      <c r="E98" s="65"/>
      <c r="F98" s="68"/>
      <c r="I98" s="2"/>
      <c r="J98" s="13"/>
    </row>
    <row r="99" spans="1:10" x14ac:dyDescent="0.25">
      <c r="D99" s="37"/>
      <c r="E99" s="65"/>
      <c r="F99" s="69"/>
      <c r="G99" s="72"/>
      <c r="H99" s="72"/>
      <c r="J99" s="13"/>
    </row>
    <row r="100" spans="1:10" ht="41.25" customHeight="1" x14ac:dyDescent="0.25">
      <c r="D100" s="37"/>
      <c r="E100" s="65"/>
      <c r="I100" s="72"/>
      <c r="J100" s="13"/>
    </row>
    <row r="101" spans="1:10" ht="37.5" customHeight="1" x14ac:dyDescent="0.25">
      <c r="D101" s="37"/>
      <c r="E101" s="62"/>
      <c r="G101" s="73"/>
    </row>
    <row r="102" spans="1:10" ht="19.5" customHeight="1" x14ac:dyDescent="0.25">
      <c r="D102" s="37"/>
      <c r="E102" s="62"/>
      <c r="G102" s="72"/>
      <c r="H102" s="72"/>
    </row>
    <row r="103" spans="1:10" ht="27" customHeight="1" x14ac:dyDescent="0.25">
      <c r="D103" s="37"/>
      <c r="E103" s="62"/>
      <c r="J103" s="23"/>
    </row>
    <row r="104" spans="1:10" ht="19.5" customHeight="1" x14ac:dyDescent="0.25">
      <c r="D104" s="37"/>
      <c r="E104" s="62"/>
      <c r="J104" s="23"/>
    </row>
    <row r="105" spans="1:10" ht="19.5" customHeight="1" x14ac:dyDescent="0.25">
      <c r="D105" s="37"/>
      <c r="E105" s="62"/>
    </row>
    <row r="106" spans="1:10" ht="19.5" customHeight="1" x14ac:dyDescent="0.25">
      <c r="D106" s="37"/>
      <c r="E106" s="62"/>
    </row>
    <row r="107" spans="1:10" s="23" customFormat="1" ht="21.75" customHeight="1" x14ac:dyDescent="0.25">
      <c r="A107" s="2"/>
      <c r="B107" s="2"/>
      <c r="C107" s="61"/>
      <c r="D107" s="37"/>
      <c r="E107" s="62"/>
      <c r="F107" s="1"/>
      <c r="G107" s="2"/>
      <c r="H107" s="2"/>
      <c r="I107" s="2"/>
      <c r="J107" s="29"/>
    </row>
    <row r="108" spans="1:10" x14ac:dyDescent="0.25">
      <c r="D108" s="37"/>
      <c r="E108" s="62"/>
    </row>
    <row r="109" spans="1:10" ht="15.75" customHeight="1" x14ac:dyDescent="0.25">
      <c r="D109" s="37"/>
      <c r="E109" s="62"/>
      <c r="J109" s="23"/>
    </row>
    <row r="110" spans="1:10" x14ac:dyDescent="0.25">
      <c r="D110" s="37"/>
      <c r="E110" s="62"/>
    </row>
    <row r="111" spans="1:10" x14ac:dyDescent="0.25">
      <c r="D111" s="37"/>
      <c r="E111" s="62"/>
    </row>
    <row r="112" spans="1:10" x14ac:dyDescent="0.25">
      <c r="D112" s="37"/>
      <c r="E112" s="62"/>
    </row>
    <row r="113" spans="4:5" x14ac:dyDescent="0.25">
      <c r="D113" s="37"/>
      <c r="E113" s="62"/>
    </row>
    <row r="114" spans="4:5" x14ac:dyDescent="0.25">
      <c r="D114" s="37"/>
      <c r="E114" s="62"/>
    </row>
    <row r="115" spans="4:5" x14ac:dyDescent="0.25">
      <c r="D115" s="37"/>
      <c r="E115" s="62"/>
    </row>
    <row r="116" spans="4:5" x14ac:dyDescent="0.25">
      <c r="D116" s="37"/>
      <c r="E116" s="62"/>
    </row>
    <row r="117" spans="4:5" x14ac:dyDescent="0.25">
      <c r="D117" s="37"/>
      <c r="E117" s="62"/>
    </row>
    <row r="118" spans="4:5" x14ac:dyDescent="0.25">
      <c r="D118" s="37"/>
      <c r="E118" s="62"/>
    </row>
    <row r="119" spans="4:5" x14ac:dyDescent="0.25">
      <c r="D119" s="37"/>
      <c r="E119" s="62"/>
    </row>
    <row r="120" spans="4:5" x14ac:dyDescent="0.25">
      <c r="D120" s="37"/>
      <c r="E120" s="62"/>
    </row>
    <row r="121" spans="4:5" x14ac:dyDescent="0.25">
      <c r="D121" s="37"/>
      <c r="E121" s="62"/>
    </row>
    <row r="122" spans="4:5" x14ac:dyDescent="0.25">
      <c r="D122" s="37"/>
      <c r="E122" s="62"/>
    </row>
    <row r="123" spans="4:5" x14ac:dyDescent="0.25">
      <c r="D123" s="37"/>
      <c r="E123" s="62"/>
    </row>
    <row r="124" spans="4:5" x14ac:dyDescent="0.25">
      <c r="D124" s="37"/>
      <c r="E124" s="62"/>
    </row>
    <row r="125" spans="4:5" x14ac:dyDescent="0.25">
      <c r="D125" s="37"/>
      <c r="E125" s="62"/>
    </row>
    <row r="126" spans="4:5" x14ac:dyDescent="0.25">
      <c r="D126" s="37"/>
      <c r="E126" s="62"/>
    </row>
    <row r="127" spans="4:5" x14ac:dyDescent="0.25">
      <c r="D127" s="37"/>
      <c r="E127" s="62"/>
    </row>
    <row r="128" spans="4:5" x14ac:dyDescent="0.25">
      <c r="D128" s="37"/>
      <c r="E128" s="62"/>
    </row>
    <row r="129" spans="4:5" x14ac:dyDescent="0.25">
      <c r="D129" s="37"/>
      <c r="E129" s="62"/>
    </row>
    <row r="130" spans="4:5" x14ac:dyDescent="0.25">
      <c r="D130" s="37"/>
      <c r="E130" s="62"/>
    </row>
    <row r="131" spans="4:5" x14ac:dyDescent="0.25">
      <c r="D131" s="37"/>
      <c r="E131" s="62"/>
    </row>
    <row r="132" spans="4:5" x14ac:dyDescent="0.25">
      <c r="D132" s="37"/>
      <c r="E132" s="62"/>
    </row>
    <row r="133" spans="4:5" x14ac:dyDescent="0.25">
      <c r="D133" s="37"/>
      <c r="E133" s="62"/>
    </row>
    <row r="134" spans="4:5" x14ac:dyDescent="0.25">
      <c r="D134" s="37"/>
      <c r="E134" s="62"/>
    </row>
    <row r="135" spans="4:5" x14ac:dyDescent="0.25">
      <c r="D135" s="37"/>
      <c r="E135" s="62"/>
    </row>
    <row r="136" spans="4:5" x14ac:dyDescent="0.25">
      <c r="D136" s="37"/>
      <c r="E136" s="62"/>
    </row>
    <row r="137" spans="4:5" x14ac:dyDescent="0.25">
      <c r="D137" s="37"/>
      <c r="E137" s="62"/>
    </row>
    <row r="138" spans="4:5" x14ac:dyDescent="0.25">
      <c r="D138" s="37"/>
      <c r="E138" s="62"/>
    </row>
    <row r="139" spans="4:5" x14ac:dyDescent="0.25">
      <c r="D139" s="37"/>
      <c r="E139" s="62"/>
    </row>
    <row r="140" spans="4:5" x14ac:dyDescent="0.25">
      <c r="D140" s="37"/>
      <c r="E140" s="62"/>
    </row>
    <row r="141" spans="4:5" x14ac:dyDescent="0.25">
      <c r="D141" s="37"/>
      <c r="E141" s="62"/>
    </row>
    <row r="142" spans="4:5" x14ac:dyDescent="0.25">
      <c r="D142" s="37"/>
      <c r="E142" s="62"/>
    </row>
    <row r="143" spans="4:5" x14ac:dyDescent="0.25">
      <c r="D143" s="37"/>
      <c r="E143" s="62"/>
    </row>
    <row r="144" spans="4:5" x14ac:dyDescent="0.25">
      <c r="D144" s="37"/>
      <c r="E144" s="62"/>
    </row>
    <row r="145" spans="4:5" x14ac:dyDescent="0.25">
      <c r="D145" s="37"/>
      <c r="E145" s="62"/>
    </row>
    <row r="146" spans="4:5" x14ac:dyDescent="0.25">
      <c r="D146" s="37"/>
      <c r="E146" s="62"/>
    </row>
    <row r="147" spans="4:5" x14ac:dyDescent="0.25">
      <c r="D147" s="37"/>
      <c r="E147" s="62"/>
    </row>
    <row r="148" spans="4:5" x14ac:dyDescent="0.25">
      <c r="D148" s="37"/>
      <c r="E148" s="62"/>
    </row>
    <row r="149" spans="4:5" x14ac:dyDescent="0.25">
      <c r="D149" s="37"/>
      <c r="E149" s="62"/>
    </row>
    <row r="150" spans="4:5" x14ac:dyDescent="0.25">
      <c r="D150" s="37"/>
      <c r="E150" s="62"/>
    </row>
    <row r="151" spans="4:5" x14ac:dyDescent="0.25">
      <c r="D151" s="37"/>
      <c r="E151" s="62"/>
    </row>
    <row r="152" spans="4:5" x14ac:dyDescent="0.25">
      <c r="D152" s="37"/>
      <c r="E152" s="62"/>
    </row>
    <row r="153" spans="4:5" x14ac:dyDescent="0.25">
      <c r="D153" s="37"/>
      <c r="E153" s="62"/>
    </row>
    <row r="154" spans="4:5" x14ac:dyDescent="0.25">
      <c r="D154" s="37"/>
      <c r="E154" s="62"/>
    </row>
    <row r="155" spans="4:5" x14ac:dyDescent="0.25">
      <c r="D155" s="37"/>
      <c r="E155" s="62"/>
    </row>
    <row r="156" spans="4:5" x14ac:dyDescent="0.25">
      <c r="D156" s="37"/>
      <c r="E156" s="62"/>
    </row>
    <row r="157" spans="4:5" x14ac:dyDescent="0.25">
      <c r="D157" s="37"/>
      <c r="E157" s="62"/>
    </row>
    <row r="158" spans="4:5" x14ac:dyDescent="0.25">
      <c r="D158" s="37"/>
      <c r="E158" s="62"/>
    </row>
    <row r="159" spans="4:5" x14ac:dyDescent="0.25">
      <c r="D159" s="37"/>
      <c r="E159" s="62"/>
    </row>
    <row r="160" spans="4:5" x14ac:dyDescent="0.25">
      <c r="D160" s="37"/>
      <c r="E160" s="62"/>
    </row>
    <row r="161" spans="4:5" x14ac:dyDescent="0.25">
      <c r="D161" s="37"/>
      <c r="E161" s="62"/>
    </row>
    <row r="162" spans="4:5" x14ac:dyDescent="0.25">
      <c r="D162" s="37"/>
      <c r="E162" s="62"/>
    </row>
    <row r="163" spans="4:5" x14ac:dyDescent="0.25">
      <c r="D163" s="37"/>
      <c r="E163" s="62"/>
    </row>
    <row r="164" spans="4:5" x14ac:dyDescent="0.25">
      <c r="D164" s="37"/>
      <c r="E164" s="62"/>
    </row>
    <row r="165" spans="4:5" x14ac:dyDescent="0.25">
      <c r="D165" s="37"/>
      <c r="E165" s="62"/>
    </row>
    <row r="166" spans="4:5" x14ac:dyDescent="0.25">
      <c r="D166" s="37"/>
      <c r="E166" s="62"/>
    </row>
    <row r="167" spans="4:5" x14ac:dyDescent="0.25">
      <c r="D167" s="37"/>
      <c r="E167" s="62"/>
    </row>
    <row r="168" spans="4:5" x14ac:dyDescent="0.25">
      <c r="D168" s="37"/>
      <c r="E168" s="62"/>
    </row>
    <row r="169" spans="4:5" x14ac:dyDescent="0.25">
      <c r="D169" s="37"/>
      <c r="E169" s="62"/>
    </row>
    <row r="170" spans="4:5" x14ac:dyDescent="0.25">
      <c r="D170" s="37"/>
      <c r="E170" s="62"/>
    </row>
    <row r="171" spans="4:5" x14ac:dyDescent="0.25">
      <c r="D171" s="37"/>
      <c r="E171" s="62"/>
    </row>
    <row r="172" spans="4:5" x14ac:dyDescent="0.25">
      <c r="D172" s="37"/>
      <c r="E172" s="62"/>
    </row>
    <row r="173" spans="4:5" x14ac:dyDescent="0.25">
      <c r="D173" s="37"/>
      <c r="E173" s="62"/>
    </row>
    <row r="174" spans="4:5" x14ac:dyDescent="0.25">
      <c r="D174" s="37"/>
      <c r="E174" s="62"/>
    </row>
    <row r="175" spans="4:5" x14ac:dyDescent="0.25">
      <c r="D175" s="37"/>
      <c r="E175" s="62"/>
    </row>
    <row r="176" spans="4:5" x14ac:dyDescent="0.25">
      <c r="D176" s="37"/>
      <c r="E176" s="62"/>
    </row>
    <row r="177" spans="4:5" x14ac:dyDescent="0.25">
      <c r="D177" s="37"/>
      <c r="E177" s="62"/>
    </row>
    <row r="178" spans="4:5" x14ac:dyDescent="0.25">
      <c r="D178" s="37"/>
      <c r="E178" s="62"/>
    </row>
    <row r="179" spans="4:5" x14ac:dyDescent="0.25">
      <c r="D179" s="37"/>
      <c r="E179" s="62"/>
    </row>
    <row r="180" spans="4:5" x14ac:dyDescent="0.25">
      <c r="D180" s="37"/>
      <c r="E180" s="62"/>
    </row>
    <row r="181" spans="4:5" x14ac:dyDescent="0.25">
      <c r="D181" s="37"/>
      <c r="E181" s="62"/>
    </row>
    <row r="182" spans="4:5" x14ac:dyDescent="0.25">
      <c r="D182" s="37"/>
      <c r="E182" s="62"/>
    </row>
    <row r="183" spans="4:5" x14ac:dyDescent="0.25">
      <c r="D183" s="37"/>
      <c r="E183" s="62"/>
    </row>
    <row r="184" spans="4:5" x14ac:dyDescent="0.25">
      <c r="D184" s="37"/>
      <c r="E184" s="62"/>
    </row>
    <row r="185" spans="4:5" x14ac:dyDescent="0.25">
      <c r="D185" s="37"/>
      <c r="E185" s="62"/>
    </row>
    <row r="186" spans="4:5" x14ac:dyDescent="0.25">
      <c r="D186" s="37"/>
      <c r="E186" s="62"/>
    </row>
    <row r="187" spans="4:5" x14ac:dyDescent="0.25">
      <c r="D187" s="37"/>
      <c r="E187" s="62"/>
    </row>
    <row r="188" spans="4:5" x14ac:dyDescent="0.25">
      <c r="D188" s="37"/>
      <c r="E188" s="62"/>
    </row>
    <row r="189" spans="4:5" x14ac:dyDescent="0.25">
      <c r="D189" s="37"/>
      <c r="E189" s="62"/>
    </row>
    <row r="190" spans="4:5" x14ac:dyDescent="0.25">
      <c r="D190" s="37"/>
      <c r="E190" s="62"/>
    </row>
    <row r="191" spans="4:5" x14ac:dyDescent="0.25">
      <c r="D191" s="37"/>
      <c r="E191" s="62"/>
    </row>
    <row r="192" spans="4:5" x14ac:dyDescent="0.25">
      <c r="D192" s="37"/>
      <c r="E192" s="62"/>
    </row>
    <row r="193" spans="4:5" x14ac:dyDescent="0.25">
      <c r="D193" s="37"/>
      <c r="E193" s="62"/>
    </row>
    <row r="194" spans="4:5" x14ac:dyDescent="0.25">
      <c r="D194" s="37"/>
      <c r="E194" s="62"/>
    </row>
    <row r="195" spans="4:5" x14ac:dyDescent="0.25">
      <c r="D195" s="37"/>
      <c r="E195" s="62"/>
    </row>
    <row r="196" spans="4:5" x14ac:dyDescent="0.25">
      <c r="D196" s="37"/>
      <c r="E196" s="62"/>
    </row>
    <row r="197" spans="4:5" x14ac:dyDescent="0.25">
      <c r="D197" s="37"/>
      <c r="E197" s="62"/>
    </row>
    <row r="198" spans="4:5" x14ac:dyDescent="0.25">
      <c r="D198" s="37"/>
      <c r="E198" s="62"/>
    </row>
    <row r="199" spans="4:5" x14ac:dyDescent="0.25">
      <c r="D199" s="37"/>
      <c r="E199" s="62"/>
    </row>
    <row r="200" spans="4:5" x14ac:dyDescent="0.25">
      <c r="D200" s="37"/>
      <c r="E200" s="62"/>
    </row>
    <row r="201" spans="4:5" x14ac:dyDescent="0.25">
      <c r="D201" s="37"/>
      <c r="E201" s="62"/>
    </row>
    <row r="202" spans="4:5" x14ac:dyDescent="0.25">
      <c r="D202" s="37"/>
      <c r="E202" s="62"/>
    </row>
    <row r="203" spans="4:5" x14ac:dyDescent="0.25">
      <c r="D203" s="37"/>
      <c r="E203" s="62"/>
    </row>
    <row r="204" spans="4:5" x14ac:dyDescent="0.25">
      <c r="D204" s="37"/>
      <c r="E204" s="62"/>
    </row>
    <row r="205" spans="4:5" x14ac:dyDescent="0.25">
      <c r="D205" s="37"/>
      <c r="E205" s="62"/>
    </row>
    <row r="206" spans="4:5" x14ac:dyDescent="0.25">
      <c r="D206" s="37"/>
      <c r="E206" s="62"/>
    </row>
    <row r="207" spans="4:5" x14ac:dyDescent="0.25">
      <c r="D207" s="37"/>
      <c r="E207" s="62"/>
    </row>
    <row r="208" spans="4:5" x14ac:dyDescent="0.25">
      <c r="D208" s="37"/>
      <c r="E208" s="62"/>
    </row>
    <row r="209" spans="4:5" x14ac:dyDescent="0.25">
      <c r="D209" s="37"/>
      <c r="E209" s="62"/>
    </row>
    <row r="210" spans="4:5" x14ac:dyDescent="0.25">
      <c r="D210" s="37"/>
      <c r="E210" s="62"/>
    </row>
    <row r="211" spans="4:5" x14ac:dyDescent="0.25">
      <c r="D211" s="37"/>
      <c r="E211" s="62"/>
    </row>
    <row r="212" spans="4:5" x14ac:dyDescent="0.25">
      <c r="D212" s="37"/>
      <c r="E212" s="62"/>
    </row>
    <row r="213" spans="4:5" x14ac:dyDescent="0.25">
      <c r="D213" s="37"/>
      <c r="E213" s="62"/>
    </row>
    <row r="214" spans="4:5" x14ac:dyDescent="0.25">
      <c r="D214" s="37"/>
      <c r="E214" s="62"/>
    </row>
    <row r="215" spans="4:5" x14ac:dyDescent="0.25">
      <c r="D215" s="37"/>
      <c r="E215" s="62"/>
    </row>
    <row r="216" spans="4:5" x14ac:dyDescent="0.25">
      <c r="D216" s="37"/>
      <c r="E216" s="62"/>
    </row>
    <row r="217" spans="4:5" x14ac:dyDescent="0.25">
      <c r="D217" s="37"/>
      <c r="E217" s="62"/>
    </row>
    <row r="218" spans="4:5" x14ac:dyDescent="0.25">
      <c r="D218" s="37"/>
      <c r="E218" s="62"/>
    </row>
    <row r="219" spans="4:5" x14ac:dyDescent="0.25">
      <c r="D219" s="37"/>
      <c r="E219" s="62"/>
    </row>
    <row r="220" spans="4:5" x14ac:dyDescent="0.25">
      <c r="D220" s="37"/>
      <c r="E220" s="62"/>
    </row>
    <row r="221" spans="4:5" x14ac:dyDescent="0.25">
      <c r="D221" s="37"/>
      <c r="E221" s="62"/>
    </row>
    <row r="222" spans="4:5" x14ac:dyDescent="0.25">
      <c r="D222" s="37"/>
      <c r="E222" s="62"/>
    </row>
    <row r="223" spans="4:5" x14ac:dyDescent="0.25">
      <c r="D223" s="37"/>
      <c r="E223" s="62"/>
    </row>
    <row r="224" spans="4:5" x14ac:dyDescent="0.25">
      <c r="D224" s="37"/>
      <c r="E224" s="62"/>
    </row>
    <row r="225" spans="4:5" x14ac:dyDescent="0.25">
      <c r="D225" s="37"/>
      <c r="E225" s="62"/>
    </row>
    <row r="226" spans="4:5" x14ac:dyDescent="0.25">
      <c r="D226" s="37"/>
      <c r="E226" s="62"/>
    </row>
    <row r="227" spans="4:5" x14ac:dyDescent="0.25">
      <c r="D227" s="37"/>
      <c r="E227" s="62"/>
    </row>
    <row r="228" spans="4:5" x14ac:dyDescent="0.25">
      <c r="D228" s="37"/>
      <c r="E228" s="62"/>
    </row>
    <row r="229" spans="4:5" x14ac:dyDescent="0.25">
      <c r="D229" s="37"/>
      <c r="E229" s="62"/>
    </row>
    <row r="230" spans="4:5" x14ac:dyDescent="0.25">
      <c r="D230" s="37"/>
      <c r="E230" s="62"/>
    </row>
    <row r="231" spans="4:5" x14ac:dyDescent="0.25">
      <c r="D231" s="37"/>
      <c r="E231" s="62"/>
    </row>
    <row r="232" spans="4:5" x14ac:dyDescent="0.25">
      <c r="D232" s="37"/>
      <c r="E232" s="62"/>
    </row>
    <row r="233" spans="4:5" x14ac:dyDescent="0.25">
      <c r="D233" s="37"/>
      <c r="E233" s="62"/>
    </row>
    <row r="234" spans="4:5" x14ac:dyDescent="0.25">
      <c r="D234" s="37"/>
    </row>
    <row r="235" spans="4:5" x14ac:dyDescent="0.25">
      <c r="D235" s="37"/>
    </row>
    <row r="236" spans="4:5" x14ac:dyDescent="0.25">
      <c r="D236" s="37"/>
    </row>
    <row r="237" spans="4:5" x14ac:dyDescent="0.25">
      <c r="D237" s="37"/>
    </row>
    <row r="238" spans="4:5" x14ac:dyDescent="0.25">
      <c r="D238" s="37"/>
    </row>
    <row r="239" spans="4:5" x14ac:dyDescent="0.25">
      <c r="D239" s="37"/>
    </row>
  </sheetData>
  <mergeCells count="12">
    <mergeCell ref="A86:B86"/>
    <mergeCell ref="A1:E1"/>
    <mergeCell ref="A2:E2"/>
    <mergeCell ref="A67:E67"/>
    <mergeCell ref="A46:E46"/>
    <mergeCell ref="A13:E13"/>
    <mergeCell ref="A47:E47"/>
    <mergeCell ref="A5:E5"/>
    <mergeCell ref="A33:E33"/>
    <mergeCell ref="A59:E59"/>
    <mergeCell ref="A63:E63"/>
    <mergeCell ref="A54:E54"/>
  </mergeCells>
  <phoneticPr fontId="12" type="noConversion"/>
  <pageMargins left="0.11811023622047245" right="0.11811023622047245" top="0.27559055118110237" bottom="0.15748031496062992" header="0.11811023622047245" footer="0.11811023622047245"/>
  <pageSetup paperSize="9" scale="52" fitToHeight="2" orientation="landscape" horizontalDpi="300" verticalDpi="300" r:id="rId1"/>
  <rowBreaks count="1" manualBreakCount="1">
    <brk id="62"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ПЗ</vt:lpstr>
      <vt:lpstr>ПЗ!Заголовки_для_печати</vt:lpstr>
      <vt:lpstr>ПЗ!Область_печати</vt:lpstr>
    </vt:vector>
  </TitlesOfParts>
  <Company>Организация</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FuckYouBill</dc:creator>
  <cp:lastModifiedBy>User User</cp:lastModifiedBy>
  <cp:lastPrinted>2026-06-26T06:42:33Z</cp:lastPrinted>
  <dcterms:created xsi:type="dcterms:W3CDTF">2009-04-02T12:41:09Z</dcterms:created>
  <dcterms:modified xsi:type="dcterms:W3CDTF">2026-07-01T13:50:31Z</dcterms:modified>
</cp:coreProperties>
</file>