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2527"/>
  <workbookPr codeName="ЭтаКнига" defaultThemeVersion="124226"/>
  <mc:AlternateContent xmlns:mc="http://schemas.openxmlformats.org/markup-compatibility/2006">
    <mc:Choice Requires="x15">
      <x15ac:absPath xmlns:x15ac="http://schemas.microsoft.com/office/spreadsheetml/2010/11/ac" url="D:\ВСЕ ПО БЮДЖЕТУ\2026\ЛИПЕНЬ 2026\Зміни бюджет\"/>
    </mc:Choice>
  </mc:AlternateContent>
  <xr:revisionPtr revIDLastSave="0" documentId="13_ncr:1_{71B7E4E0-70BA-44AC-85E0-54FE3D6AED2B}" xr6:coauthVersionLast="45" xr6:coauthVersionMax="45" xr10:uidLastSave="{00000000-0000-0000-0000-000000000000}"/>
  <bookViews>
    <workbookView xWindow="-120" yWindow="-120" windowWidth="29040" windowHeight="15720" tabRatio="879" xr2:uid="{00000000-000D-0000-FFFF-FFFF00000000}"/>
  </bookViews>
  <sheets>
    <sheet name="ПЗ" sheetId="15" r:id="rId1"/>
  </sheets>
  <definedNames>
    <definedName name="_xlnm.Print_Titles" localSheetId="0">ПЗ!$3:$4</definedName>
    <definedName name="_xlnm.Print_Area" localSheetId="0">ПЗ!$A$1:$E$81</definedName>
  </definedNames>
  <calcPr calcId="191029"/>
  <customWorkbookViews>
    <customWorkbookView name="USER - Личное представление" guid="{9A50BB39-1EDA-451A-B106-D0DEB7F7ADBA}" mergeInterval="0" personalView="1" maximized="1" windowWidth="1020" windowHeight="629" tabRatio="879" activeSheetId="10"/>
    <customWorkbookView name="IRINA - Личное представление" guid="{A9DA248C-BCA5-4DB0-9936-3DAAB45BFC2C}" mergeInterval="0" personalView="1" maximized="1" windowWidth="1276" windowHeight="874" tabRatio="879" activeSheetId="14"/>
  </customWorkbookViews>
  <extLst>
    <ext xmlns:xcalcf="http://schemas.microsoft.com/office/spreadsheetml/2018/calcfeatures" uri="{B58B0392-4F1F-4190-BB64-5DF3571DCE5F}">
      <xcalcf:calcFeatures>
        <xcalcf:feature name="microsoft.com:RD"/>
        <xcalcf:feature name="microsoft.com:FV"/>
      </xcalcf:calcFeatures>
    </ext>
  </extLst>
</workbook>
</file>

<file path=xl/calcChain.xml><?xml version="1.0" encoding="utf-8"?>
<calcChain xmlns="http://schemas.openxmlformats.org/spreadsheetml/2006/main">
  <c r="C33" i="15" l="1"/>
  <c r="C12" i="15" l="1"/>
  <c r="C15" i="15" s="1"/>
  <c r="C64" i="15"/>
  <c r="C78" i="15" s="1"/>
  <c r="I43" i="15"/>
  <c r="I63" i="15" l="1"/>
  <c r="H9" i="15"/>
  <c r="C34" i="15" l="1"/>
  <c r="C44" i="15" s="1"/>
  <c r="F32" i="15" l="1"/>
  <c r="I32" i="15"/>
  <c r="I31" i="15"/>
  <c r="D57" i="15" l="1"/>
  <c r="I38" i="15"/>
  <c r="I37" i="15"/>
  <c r="I53" i="15"/>
  <c r="I52" i="15"/>
  <c r="I39" i="15"/>
  <c r="I33" i="15" l="1"/>
  <c r="I35" i="15" l="1"/>
  <c r="C57" i="15" l="1"/>
  <c r="I46" i="15"/>
  <c r="I45" i="15"/>
  <c r="I42" i="15" l="1"/>
  <c r="I44" i="15"/>
  <c r="I36" i="15"/>
  <c r="I34" i="15"/>
  <c r="C52" i="15" l="1"/>
  <c r="I40" i="15" l="1"/>
  <c r="I41" i="15"/>
  <c r="C31" i="15" l="1"/>
  <c r="C61" i="15" l="1"/>
  <c r="C79" i="15" s="1"/>
  <c r="D31" i="15" l="1"/>
  <c r="D44" i="15" l="1"/>
  <c r="F15" i="15" l="1"/>
  <c r="J60" i="15" l="1"/>
  <c r="F79" i="15"/>
  <c r="I60" i="15"/>
  <c r="F31" i="15"/>
  <c r="I61" i="15" l="1"/>
</calcChain>
</file>

<file path=xl/sharedStrings.xml><?xml version="1.0" encoding="utf-8"?>
<sst xmlns="http://schemas.openxmlformats.org/spreadsheetml/2006/main" count="114" uniqueCount="68">
  <si>
    <t>Розшифрування</t>
  </si>
  <si>
    <t>Разом</t>
  </si>
  <si>
    <t>СУМА, грн. ЗФ</t>
  </si>
  <si>
    <t>СУМА, грн.СФ</t>
  </si>
  <si>
    <t>0219800</t>
  </si>
  <si>
    <t>В.о.начальника фінансового відділу                                                      Валентина ГОРБАНЬ</t>
  </si>
  <si>
    <t xml:space="preserve">                                                   Пропонується перерозподіл коштів  за КПК  в межах програм</t>
  </si>
  <si>
    <t>Видаткова частина бюджету</t>
  </si>
  <si>
    <t>РЕЄСТР ЗМІН ДО БЮДЖЕТУ МІСЬКОЇ ТЕРИТОРІАЛЬНОЇ ГРОМАДИ НА 2026 РІК</t>
  </si>
  <si>
    <t>0611021</t>
  </si>
  <si>
    <t xml:space="preserve"> Пропонується перерозподіл коштів  за КПК  у межах раніше виділених коштів</t>
  </si>
  <si>
    <t>КЕКВ</t>
  </si>
  <si>
    <t>0212111</t>
  </si>
  <si>
    <t>`Пропонується збільшення  дохідної  частини ЗФ бюджету за перевиконання  бюджету за підсумками 4 місяців 2026 року</t>
  </si>
  <si>
    <t>0216090</t>
  </si>
  <si>
    <t>0611141</t>
  </si>
  <si>
    <t>КПКВ / КДБ</t>
  </si>
  <si>
    <t>0218110</t>
  </si>
  <si>
    <t>0611010</t>
  </si>
  <si>
    <t xml:space="preserve">         ПРОГРАМА економічного і соціального розвитку Зеленодольської міської територіальної громади на 2026 рік </t>
  </si>
  <si>
    <t>0610160</t>
  </si>
  <si>
    <t>0216013</t>
  </si>
  <si>
    <t xml:space="preserve">          Програми  фінансової підтримки комунального підприємства «Зеленодольський міський водоканал» на  2026 рік </t>
  </si>
  <si>
    <t>0219770</t>
  </si>
  <si>
    <t>Податок на доходи фізичних осіб, що сплачується податковими агентами, із доходів платника податку у вигляді заробітної плати</t>
  </si>
  <si>
    <t>Субвенція державному бюджету на виконання Програми підтримки військових частин Збройних Сил України, Національної гвардії України,Державної спеціальної служби транспорту Міністерства оборони України,Державної прикордонної служби України на 2026 рік (військова частина А0284  Збройних сил України для придбання військової техніки, роботизованих комплексів, транспортних засобів спецпризначення, квадрокоптерів, систем РЕБ, засобів зв’язку )</t>
  </si>
  <si>
    <t xml:space="preserve">Субвенція державному бюджету на виконання Програми підтримки військових частин Збройних Сил України, Національної гвардії України,Державної спеціальної служби транспорту Міністерства оборони України,Державної прикордонної служби України на 2026 рік (військова частина А1619  Збройних сил України для закупівлі необхідних запчастин, здійснення ремонту та обслуговування автомобільної техніки батальйону матеріального забезпечення військової частини) </t>
  </si>
  <si>
    <t>Субвенція державному бюджету на виконання Програми підтримки військових частин Збройних Сил України, Національної гвардії України,Державної спеціальної служби транспорту Міністерства оборони України, Державної прикордонної служби України на 2026 рік  (військова частина А7381  Збройних сил України на закупівлю будівельних матеріалів, необхідних для облаштування позицій, зміцнення інженерних споруд та забезпечення належних умов для виконання бойових завдань особовим складом військової частини )</t>
  </si>
  <si>
    <t>0216071</t>
  </si>
  <si>
    <t>відшкодування різниці в тарифах на централізоване водопостачання та централізованого водовідведення до 30.09.2026 року (заробітна плата з нарахуваннями)</t>
  </si>
  <si>
    <r>
      <t xml:space="preserve">Придбання обладнання для оповіщення населення міста Зеленодольська(рупорні гучномовці AMC MH 50 — 3 шт; трансляційний підсилювач потужності SoundUnit P-250B-5Z — 1 шт; автоматизований модуль системи сповіщення з функцією автоматичного відтворення «Хвилини мовчання» — 2 шт </t>
    </r>
    <r>
      <rPr>
        <i/>
        <u/>
        <sz val="13"/>
        <color theme="1"/>
        <rFont val="Times New Roman"/>
        <family val="1"/>
        <charset val="204"/>
      </rPr>
      <t xml:space="preserve">(захід 7 Програми цивільного захисту населення і території від надзвичайних ситуацій) </t>
    </r>
  </si>
  <si>
    <t>Придбання холодильника для приміщення їдальні Зеленодольського ліцею №2 (захід 32 додатку 2 Програми економічного та соціального розвитку)</t>
  </si>
  <si>
    <r>
      <t>Придбання холодильника для приміщення їдальні Зеленодольського ліцею №1</t>
    </r>
    <r>
      <rPr>
        <i/>
        <sz val="13"/>
        <rFont val="Times New Roman"/>
        <family val="1"/>
        <charset val="204"/>
      </rPr>
      <t xml:space="preserve"> (захід 31 додатку 2 Програми економічного та соціального розвитку)</t>
    </r>
  </si>
  <si>
    <r>
      <t>Розробка проєктної документації  та проходження експертизи по об’єкту: «Капітальний ремонт зі встановлення системи пожежної сигналізації, системи оповіщення  про пожежу та управління евакуацією людей в  закладі дошкільної освіти «Росинка» (ясла-садок) м. Зеленодольськ Зеленодольської міської ради Дніпропетровської області розташованого за адресою: Дніпропетровська область, Криворізький район, м. Зеленодольськ, вул. Сонячна, буд.6» (</t>
    </r>
    <r>
      <rPr>
        <i/>
        <sz val="13"/>
        <color rgb="FF000000"/>
        <rFont val="Times New Roman"/>
        <family val="1"/>
        <charset val="204"/>
      </rPr>
      <t>захід 4 додатку 2 Програми економічного та соціального розвитку</t>
    </r>
    <r>
      <rPr>
        <sz val="13"/>
        <color rgb="FF000000"/>
        <rFont val="Times New Roman"/>
        <family val="1"/>
        <charset val="204"/>
      </rPr>
      <t>)</t>
    </r>
  </si>
  <si>
    <t xml:space="preserve">Виконання послуги по об'єкту "Демонтаж пошкодженої частини будівлі згідно наданого обстеження Великодолинської гімназії-філії Зеленодольського ліцею №2 Зеленодолььскої міської ради Дніпропетровської області, за адресою: Дніпропетровська область, Криворізький район, с. Велика Долина, вул. Героїв України, буд.21",здійснення авторського нагляду та проведення робіт з технічного нагляду по даному об'єкту </t>
  </si>
  <si>
    <r>
      <t xml:space="preserve">Розробка проєктної документації  та проходження експертизи по об’єкту: «Капітальний ремонт зі встановлення системи пожежної сигналізації, системи оповіщення  про пожежу та управління евакуацією людей в закладі дошкільної освіти «Журавка» (ясла-садок) м. Зеленодольськ Зеленодольської міської ради Дніпропетровської області розташованого за адресою: Дніпропетровська область, Криворізький район, м. Зеленодольськ, вул. Енергетична, буд.26а </t>
    </r>
    <r>
      <rPr>
        <i/>
        <sz val="13"/>
        <color rgb="FF000000"/>
        <rFont val="Times New Roman"/>
        <family val="1"/>
        <charset val="204"/>
      </rPr>
      <t>(захід 3 додатку 2 Програми економічного та соціального розвитку)</t>
    </r>
  </si>
  <si>
    <r>
      <t xml:space="preserve">Розробка проєктної документації  та проходження експертизи по об’єкту: «Капітальний ремонт зі встановлення системи пожежної сигналізації, системи оповіщення  про пожежу та управління евакуацією людей в закладі дошкільної освіти «Малятко» (ясла-садок) с. Мар’янське, Зеленодольської міської ради Дніпропетровської області розташованого за адресою: Дніпропетровська область, Криворізький район, с. Мар’янське, вул. Прибалкова, 21б» </t>
    </r>
    <r>
      <rPr>
        <i/>
        <sz val="13"/>
        <color rgb="FF000000"/>
        <rFont val="Times New Roman"/>
        <family val="1"/>
        <charset val="204"/>
      </rPr>
      <t>(захід 5 додатку 2 Програми економічного та соціального розвитку)</t>
    </r>
  </si>
  <si>
    <r>
      <t xml:space="preserve">Розробка проєктної документації та проходження експертизипо об'єкту: «Капітальний ремонт харчоблоку (отримувач послуг від опорної кухні) Мар’янського ліцею Зеленодольської міської ради Дніпропетровської області за адресою: Дніпропетровська область, Криворізький район, с. Мар’янська, вул. Шкільна, буд.10б» </t>
    </r>
    <r>
      <rPr>
        <i/>
        <sz val="13"/>
        <color rgb="FF000000"/>
        <rFont val="Times New Roman"/>
        <family val="1"/>
        <charset val="204"/>
      </rPr>
      <t>(захід 9 додатку 2 Програми економічного та соціального розвитку)</t>
    </r>
  </si>
  <si>
    <r>
      <t xml:space="preserve">Розробка проєктної документації та проходження експертизи по об'єкту: «Капітальний ремонт 4-го поверху будівлі Зеленодольського ліцею №2 Зеленодольської міської ради Дніпропетровської області за адресою: Дніпропетровська область, Криворізький район, м. Зеленодольськ, вул. Світанкова, буд.7 </t>
    </r>
    <r>
      <rPr>
        <i/>
        <sz val="13"/>
        <color rgb="FF000000"/>
        <rFont val="Times New Roman"/>
        <family val="1"/>
        <charset val="204"/>
      </rPr>
      <t>(захід 11 додатку 2 Програми економічного та соціального розвитку)</t>
    </r>
  </si>
  <si>
    <r>
      <t>Розробка проєктної документації та проходження експертизи по об’єкту: «Капітальний ремонт харчоблоку (отримувач послуг від опорної кухні) Зеленодольського ліцею  №1 Зеленодольської міської ради Дніпропетровської області за адресою: Дніпропетровська область, Криворізький район, м. Зеленодольськ, вул. Спортивна, буд.1а»</t>
    </r>
    <r>
      <rPr>
        <i/>
        <sz val="13"/>
        <color rgb="FF000000"/>
        <rFont val="Times New Roman"/>
        <family val="1"/>
        <charset val="204"/>
      </rPr>
      <t xml:space="preserve"> (захід 17 додатку 2 Програми економічного та соціального розвитку)</t>
    </r>
  </si>
  <si>
    <r>
      <t xml:space="preserve">Коригування прєктної документації по об'єкту: «Капітальний ремонт підвального приміщення ( для використання, як найпростіше укриття) Мар’янської гімназії Зеленодольської міської ради Дніпропетрвської області за адресою: Дніпропетровська область, Криворізький район, с. Мар’янське, вул. Центральна, буд.99» </t>
    </r>
    <r>
      <rPr>
        <i/>
        <sz val="13"/>
        <color rgb="FF000000"/>
        <rFont val="Times New Roman"/>
        <family val="1"/>
        <charset val="204"/>
      </rPr>
      <t>(захід 18 додатку 2 Програми економічного та соціального розвитку)</t>
    </r>
  </si>
  <si>
    <r>
      <t xml:space="preserve">Безповоротна фінансова допомога на забезпечення оплати за електроенергію </t>
    </r>
    <r>
      <rPr>
        <i/>
        <u/>
        <sz val="13"/>
        <color rgb="FF222222"/>
        <rFont val="Times New Roman"/>
        <family val="1"/>
        <charset val="204"/>
      </rPr>
      <t>(Програма фінпідтримки КП захід 8)</t>
    </r>
  </si>
  <si>
    <r>
      <t xml:space="preserve">Безповоротна фінансова допомога на придбання матеріалів для ремонту та заміни мереж водопостачання та водовідведення </t>
    </r>
    <r>
      <rPr>
        <i/>
        <u/>
        <sz val="13"/>
        <color rgb="FF222222"/>
        <rFont val="Times New Roman"/>
        <family val="1"/>
        <charset val="204"/>
      </rPr>
      <t>(Програма фінпідтримки КП захід 9)</t>
    </r>
  </si>
  <si>
    <r>
      <t xml:space="preserve">Безповоротна фінансова допомога на придбання матеріалів для ремонтів: будівельних конструкцій та будинкових мереж </t>
    </r>
    <r>
      <rPr>
        <sz val="13"/>
        <color rgb="FF000000"/>
        <rFont val="Times New Roman"/>
        <family val="1"/>
        <charset val="204"/>
      </rPr>
      <t>централізованого водопостачання та водовідведення</t>
    </r>
    <r>
      <rPr>
        <sz val="13"/>
        <color rgb="FF222222"/>
        <rFont val="Times New Roman"/>
        <family val="1"/>
        <charset val="204"/>
      </rPr>
      <t xml:space="preserve"> </t>
    </r>
    <r>
      <rPr>
        <i/>
        <u/>
        <sz val="13"/>
        <color rgb="FF222222"/>
        <rFont val="Times New Roman"/>
        <family val="1"/>
        <charset val="204"/>
      </rPr>
      <t>(Програма фінпідтримки КП захід 10)</t>
    </r>
  </si>
  <si>
    <r>
      <t>Безповоротна фінансова допомога на сплату ПДВ (</t>
    </r>
    <r>
      <rPr>
        <i/>
        <u/>
        <sz val="13"/>
        <color rgb="FF222222"/>
        <rFont val="Times New Roman"/>
        <family val="1"/>
        <charset val="204"/>
      </rPr>
      <t>Програма фінпідтримки КП захід 11</t>
    </r>
    <r>
      <rPr>
        <sz val="13"/>
        <color rgb="FF222222"/>
        <rFont val="Times New Roman"/>
        <family val="1"/>
        <charset val="204"/>
      </rPr>
      <t>)</t>
    </r>
  </si>
  <si>
    <r>
      <t xml:space="preserve">Безповоротна фінансова допомога на придбання паливо-мастильних матеріалів для забезпечення іншої діяльність у сфері житлово-комунального господарства  </t>
    </r>
    <r>
      <rPr>
        <i/>
        <sz val="13"/>
        <color rgb="FF000000"/>
        <rFont val="Times New Roman"/>
        <family val="1"/>
        <charset val="204"/>
      </rPr>
      <t>(Програма фінпідтримки КП захід 2)</t>
    </r>
  </si>
  <si>
    <t>`Пропонується збільшення   видаткової частини ЗФ бюджету  від перевиконання дохідної частини ЗФ бюджету у сумі  3044 400  грн.</t>
  </si>
  <si>
    <t>Програма фінпідтримки КНП«ЗЦПМСД» (захід 28)Придбання мотокос для амбулаторій, 3 шт</t>
  </si>
  <si>
    <r>
      <t xml:space="preserve">Програма фінпідтримки КНП«ЗЦПМСД» (захід 21) надання стимулюючих виплат працівникам </t>
    </r>
    <r>
      <rPr>
        <i/>
        <sz val="13"/>
        <rFont val="Times New Roman"/>
        <family val="1"/>
        <charset val="204"/>
      </rPr>
      <t xml:space="preserve">(План використання КЕКВ 2111- 568 000,0 грн.; КЕКВ 2120-125 000,0 грн.) </t>
    </r>
  </si>
  <si>
    <t xml:space="preserve">Послуга з поточного ремонту покрівлі Мар'янського ліцею </t>
  </si>
  <si>
    <t xml:space="preserve">Послуга з поточного ремонту покрівлі адмінбудівлі відділу освіти,культури,спорту та молодіжної політики  </t>
  </si>
  <si>
    <t>Послуга з поточного ремонту системи опалення по Зеленодольському ліцею №1 (ПДВ)</t>
  </si>
  <si>
    <t>Послуга з поточного ремонту системи опалення по Зеленодольському ліцею №2 (ПДВ)</t>
  </si>
  <si>
    <t>0614060</t>
  </si>
  <si>
    <t>Придбання комплектуючих матеріалів для монтажу твердопаливного котла Мар'янського центру культури та дозвілля</t>
  </si>
  <si>
    <t xml:space="preserve">   Пропонується збільшення  видаткової  частини ЗФ бюджету  за рахунок  вільного залишку , який склався  на початок бюджетного року за ЗФ в сумі 9359231 грн </t>
  </si>
  <si>
    <t xml:space="preserve">Послуга з покосу та вивозу трави з території біля  адмінбудівлі відділу освіти,культури,спорту та молодіжної політики  </t>
  </si>
  <si>
    <t>0217130</t>
  </si>
  <si>
    <t xml:space="preserve">           Програма проведення заходів із землеустрою на території Зеленодольської міської територіальної громади на 2026 рік  </t>
  </si>
  <si>
    <t>Розробка технічної документації з нормативної грошової оцінки земель населеного пункту села Мар янське Криворізького району Дніпропетровської області (захід 5)</t>
  </si>
  <si>
    <t>Послуга з поточного ремонту покрівлі КЗ "Зеленодольський палац культури"</t>
  </si>
  <si>
    <t>Послуга з поточного ремонту покрівлі Зеленодольського ліцею №2</t>
  </si>
  <si>
    <t>Заробітна плата закладів загальної середньої освіти</t>
  </si>
  <si>
    <t xml:space="preserve">Послуга з поточного ремонту системи опалення адмінбудівлі відділу освіти,культури,спорту та молодіжної політики  </t>
  </si>
  <si>
    <t>Субвенція державному бюджету на виконання Програми підтримки військових частин Збройних Сил України, Національної гвардії України,Державної спеціальної служби транспорту Міністерства оборони України,Державної прикордонної служби України на 2026 рік (військова частина Т0400  для покупки пікапу  JAC T8 LONG )</t>
  </si>
  <si>
    <t xml:space="preserve">   Пропонується збільшення  видаткової  частини ЗФ бюджету  за рахунок передачі із спеціального фонду  залишку екологічних коштів,який склався  на початок бюджетного року в сумі 1 800 000 грн </t>
  </si>
  <si>
    <r>
      <t xml:space="preserve">Розробка проекту землеустрою щодо встановлення(зміни) меж населеного пункту села   Мар’янське Криворізького району Дніпропетровської області </t>
    </r>
    <r>
      <rPr>
        <i/>
        <u/>
        <sz val="13"/>
        <color rgb="FF000000"/>
        <rFont val="Times New Roman"/>
        <family val="1"/>
        <charset val="204"/>
      </rPr>
      <t>(захід 4)</t>
    </r>
  </si>
  <si>
    <t>Пояснювальна записка до рішення Зеленодольської міської ради від  24 липня 2026 року №2466    "Про внесення змін до рішення Зеленодольської міської ради від   24 грудня  2025 року № 2222 "Про бюджет міської  територіальної громади на 2026 рік"</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</si>
</sst>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164" formatCode="#,##0_ ;[Red]\-#,##0\ "/>
    <numFmt numFmtId="165" formatCode="#,##0.00_ ;[Red]\-#,##0.00\ "/>
    <numFmt numFmtId="166" formatCode="#,##0.0"/>
    <numFmt numFmtId="167" formatCode="#,##0.0_ ;[Red]\-#,##0.0\ "/>
    <numFmt numFmtId="168" formatCode="0.0"/>
  </numFmts>
  <fonts count="31" x14ac:knownFonts="1">
    <font>
      <sz val="10"/>
      <name val="Arial Cyr"/>
      <charset val="204"/>
    </font>
    <font>
      <sz val="10"/>
      <color theme="1"/>
      <name val="Calibri"/>
      <family val="2"/>
      <charset val="204"/>
      <scheme val="minor"/>
    </font>
    <font>
      <sz val="10"/>
      <color theme="1"/>
      <name val="Calibri"/>
      <family val="2"/>
      <charset val="204"/>
      <scheme val="minor"/>
    </font>
    <font>
      <sz val="10"/>
      <color theme="1"/>
      <name val="Calibri"/>
      <family val="2"/>
      <charset val="204"/>
      <scheme val="minor"/>
    </font>
    <font>
      <sz val="10"/>
      <color theme="1"/>
      <name val="Calibri"/>
      <family val="2"/>
      <charset val="204"/>
      <scheme val="minor"/>
    </font>
    <font>
      <sz val="10"/>
      <color theme="1"/>
      <name val="Calibri"/>
      <family val="2"/>
      <charset val="204"/>
      <scheme val="minor"/>
    </font>
    <font>
      <sz val="10"/>
      <color theme="1"/>
      <name val="Calibri"/>
      <family val="2"/>
      <charset val="204"/>
      <scheme val="minor"/>
    </font>
    <font>
      <sz val="11"/>
      <color theme="1"/>
      <name val="Calibri"/>
      <family val="2"/>
      <charset val="204"/>
      <scheme val="minor"/>
    </font>
    <font>
      <sz val="11"/>
      <color theme="1"/>
      <name val="Calibri"/>
      <family val="2"/>
      <charset val="204"/>
      <scheme val="minor"/>
    </font>
    <font>
      <sz val="10"/>
      <color indexed="8"/>
      <name val="Arial"/>
      <family val="2"/>
      <charset val="204"/>
    </font>
    <font>
      <sz val="10"/>
      <name val="Helv"/>
      <charset val="204"/>
    </font>
    <font>
      <sz val="10"/>
      <name val="Arial Cyr"/>
      <family val="2"/>
      <charset val="204"/>
    </font>
    <font>
      <sz val="8"/>
      <name val="Arial Cyr"/>
      <charset val="204"/>
    </font>
    <font>
      <sz val="10"/>
      <name val="Arial"/>
      <family val="2"/>
      <charset val="204"/>
    </font>
    <font>
      <sz val="10"/>
      <name val="Arial"/>
      <family val="2"/>
      <charset val="204"/>
    </font>
    <font>
      <b/>
      <sz val="13"/>
      <color theme="1"/>
      <name val="Times New Roman"/>
      <family val="1"/>
      <charset val="204"/>
    </font>
    <font>
      <sz val="13"/>
      <name val="Times New Roman"/>
      <family val="1"/>
      <charset val="204"/>
    </font>
    <font>
      <b/>
      <sz val="13"/>
      <color indexed="8"/>
      <name val="Times New Roman"/>
      <family val="1"/>
      <charset val="204"/>
    </font>
    <font>
      <sz val="13"/>
      <color theme="1"/>
      <name val="Times New Roman"/>
      <family val="1"/>
      <charset val="204"/>
    </font>
    <font>
      <sz val="13"/>
      <color indexed="8"/>
      <name val="Times New Roman"/>
      <family val="1"/>
      <charset val="204"/>
    </font>
    <font>
      <sz val="13"/>
      <name val="Arial Cyr"/>
      <charset val="204"/>
    </font>
    <font>
      <b/>
      <sz val="13"/>
      <name val="Times New Roman"/>
      <family val="1"/>
      <charset val="204"/>
    </font>
    <font>
      <sz val="13"/>
      <color rgb="FFFF0000"/>
      <name val="Times New Roman"/>
      <family val="1"/>
      <charset val="204"/>
    </font>
    <font>
      <sz val="13"/>
      <color rgb="FF000000"/>
      <name val="Times New Roman"/>
      <family val="1"/>
      <charset val="204"/>
    </font>
    <font>
      <i/>
      <sz val="13"/>
      <color rgb="FF000000"/>
      <name val="Times New Roman"/>
      <family val="1"/>
      <charset val="204"/>
    </font>
    <font>
      <i/>
      <sz val="13"/>
      <name val="Times New Roman"/>
      <family val="1"/>
      <charset val="204"/>
    </font>
    <font>
      <b/>
      <sz val="13"/>
      <color rgb="FFFF0000"/>
      <name val="Times New Roman"/>
      <family val="1"/>
      <charset val="204"/>
    </font>
    <font>
      <i/>
      <u/>
      <sz val="13"/>
      <color theme="1"/>
      <name val="Times New Roman"/>
      <family val="1"/>
      <charset val="204"/>
    </font>
    <font>
      <sz val="13"/>
      <color rgb="FF222222"/>
      <name val="Times New Roman"/>
      <family val="1"/>
      <charset val="204"/>
    </font>
    <font>
      <i/>
      <u/>
      <sz val="13"/>
      <color rgb="FF222222"/>
      <name val="Times New Roman"/>
      <family val="1"/>
      <charset val="204"/>
    </font>
    <font>
      <i/>
      <u/>
      <sz val="13"/>
      <color rgb="FF000000"/>
      <name val="Times New Roman"/>
      <family val="1"/>
      <charset val="204"/>
    </font>
  </fonts>
  <fills count="10">
    <fill>
      <patternFill patternType="none"/>
    </fill>
    <fill>
      <patternFill patternType="gray125"/>
    </fill>
    <fill>
      <patternFill patternType="solid">
        <fgColor indexed="26"/>
        <bgColor indexed="9"/>
      </patternFill>
    </fill>
    <fill>
      <patternFill patternType="solid">
        <fgColor theme="0"/>
        <bgColor indexed="64"/>
      </patternFill>
    </fill>
    <fill>
      <patternFill patternType="solid">
        <fgColor theme="9" tint="0.59999389629810485"/>
        <bgColor indexed="64"/>
      </patternFill>
    </fill>
    <fill>
      <patternFill patternType="solid">
        <fgColor theme="4" tint="0.59999389629810485"/>
        <bgColor indexed="64"/>
      </patternFill>
    </fill>
    <fill>
      <patternFill patternType="solid">
        <fgColor theme="2" tint="-9.9978637043366805E-2"/>
        <bgColor indexed="64"/>
      </patternFill>
    </fill>
    <fill>
      <patternFill patternType="solid">
        <fgColor rgb="FFFFFF00"/>
        <bgColor indexed="64"/>
      </patternFill>
    </fill>
    <fill>
      <patternFill patternType="solid">
        <fgColor theme="3" tint="0.79998168889431442"/>
        <bgColor indexed="64"/>
      </patternFill>
    </fill>
    <fill>
      <patternFill patternType="solid">
        <fgColor rgb="FFFFFFFF"/>
        <bgColor indexed="64"/>
      </patternFill>
    </fill>
  </fills>
  <borders count="19">
    <border>
      <left/>
      <right/>
      <top/>
      <bottom/>
      <diagonal/>
    </border>
    <border>
      <left style="thin">
        <color indexed="22"/>
      </left>
      <right style="thin">
        <color indexed="22"/>
      </right>
      <top style="thin">
        <color indexed="22"/>
      </top>
      <bottom style="thin">
        <color indexed="22"/>
      </bottom>
      <diagonal/>
    </border>
    <border>
      <left style="thin">
        <color indexed="64"/>
      </left>
      <right style="thin">
        <color indexed="64"/>
      </right>
      <top style="thin">
        <color indexed="64"/>
      </top>
      <bottom style="thin">
        <color indexed="64"/>
      </bottom>
      <diagonal/>
    </border>
    <border>
      <left/>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medium">
        <color indexed="64"/>
      </left>
      <right/>
      <top style="thin">
        <color indexed="64"/>
      </top>
      <bottom style="medium">
        <color indexed="64"/>
      </bottom>
      <diagonal/>
    </border>
    <border>
      <left/>
      <right style="thin">
        <color indexed="64"/>
      </right>
      <top style="thin">
        <color indexed="64"/>
      </top>
      <bottom style="medium">
        <color indexed="64"/>
      </bottom>
      <diagonal/>
    </border>
    <border>
      <left style="thin">
        <color indexed="64"/>
      </left>
      <right style="thin">
        <color indexed="64"/>
      </right>
      <top/>
      <bottom style="thin">
        <color indexed="64"/>
      </bottom>
      <diagonal/>
    </border>
    <border>
      <left/>
      <right style="medium">
        <color indexed="64"/>
      </right>
      <top style="thin">
        <color indexed="64"/>
      </top>
      <bottom/>
      <diagonal/>
    </border>
    <border>
      <left style="medium">
        <color indexed="64"/>
      </left>
      <right style="thin">
        <color indexed="64"/>
      </right>
      <top/>
      <bottom style="thin">
        <color indexed="64"/>
      </bottom>
      <diagonal/>
    </border>
    <border>
      <left style="thin">
        <color indexed="64"/>
      </left>
      <right style="medium">
        <color indexed="64"/>
      </right>
      <top/>
      <bottom style="thin">
        <color indexed="64"/>
      </bottom>
      <diagonal/>
    </border>
  </borders>
  <cellStyleXfs count="25">
    <xf numFmtId="0" fontId="0" fillId="0" borderId="0"/>
    <xf numFmtId="0" fontId="9" fillId="0" borderId="0"/>
    <xf numFmtId="0" fontId="11" fillId="2" borderId="1" applyNumberFormat="0" applyAlignment="0" applyProtection="0"/>
    <xf numFmtId="0" fontId="11" fillId="2" borderId="1" applyNumberFormat="0" applyAlignment="0" applyProtection="0"/>
    <xf numFmtId="0" fontId="11" fillId="2" borderId="1" applyNumberFormat="0" applyAlignment="0" applyProtection="0"/>
    <xf numFmtId="0" fontId="11" fillId="2" borderId="1" applyNumberFormat="0" applyAlignment="0" applyProtection="0"/>
    <xf numFmtId="0" fontId="10" fillId="0" borderId="0"/>
    <xf numFmtId="0" fontId="8" fillId="0" borderId="0"/>
    <xf numFmtId="0" fontId="7" fillId="0" borderId="0"/>
    <xf numFmtId="0" fontId="6" fillId="0" borderId="0"/>
    <xf numFmtId="0" fontId="7" fillId="0" borderId="0"/>
    <xf numFmtId="0" fontId="5" fillId="0" borderId="0"/>
    <xf numFmtId="0" fontId="4" fillId="0" borderId="0"/>
    <xf numFmtId="0" fontId="4" fillId="0" borderId="0"/>
    <xf numFmtId="0" fontId="3" fillId="0" borderId="0"/>
    <xf numFmtId="0" fontId="3" fillId="0" borderId="0"/>
    <xf numFmtId="0" fontId="2" fillId="0" borderId="0"/>
    <xf numFmtId="0" fontId="2" fillId="0" borderId="0"/>
    <xf numFmtId="0" fontId="2" fillId="0" borderId="0"/>
    <xf numFmtId="0" fontId="2" fillId="0" borderId="0"/>
    <xf numFmtId="0" fontId="2" fillId="0" borderId="0"/>
    <xf numFmtId="0" fontId="2" fillId="0" borderId="0"/>
    <xf numFmtId="0" fontId="1" fillId="0" borderId="0"/>
    <xf numFmtId="0" fontId="13" fillId="0" borderId="0"/>
    <xf numFmtId="0" fontId="14" fillId="0" borderId="0"/>
  </cellStyleXfs>
  <cellXfs count="143">
    <xf numFmtId="0" fontId="0" fillId="0" borderId="0" xfId="0"/>
    <xf numFmtId="0" fontId="16" fillId="3" borderId="0" xfId="0" applyFont="1" applyFill="1" applyAlignment="1">
      <alignment horizontal="left"/>
    </xf>
    <xf numFmtId="0" fontId="16" fillId="3" borderId="0" xfId="0" applyFont="1" applyFill="1"/>
    <xf numFmtId="0" fontId="17" fillId="3" borderId="4" xfId="1" applyFont="1" applyFill="1" applyBorder="1" applyAlignment="1">
      <alignment horizontal="center" vertical="center"/>
    </xf>
    <xf numFmtId="0" fontId="17" fillId="3" borderId="2" xfId="1" applyFont="1" applyFill="1" applyBorder="1" applyAlignment="1">
      <alignment horizontal="center" vertical="center"/>
    </xf>
    <xf numFmtId="164" fontId="17" fillId="3" borderId="2" xfId="1" applyNumberFormat="1" applyFont="1" applyFill="1" applyBorder="1" applyAlignment="1">
      <alignment horizontal="center" vertical="center" wrapText="1"/>
    </xf>
    <xf numFmtId="0" fontId="17" fillId="3" borderId="5" xfId="1" applyFont="1" applyFill="1" applyBorder="1" applyAlignment="1">
      <alignment horizontal="center" vertical="center"/>
    </xf>
    <xf numFmtId="166" fontId="16" fillId="3" borderId="2" xfId="23" applyNumberFormat="1" applyFont="1" applyFill="1" applyBorder="1" applyAlignment="1">
      <alignment horizontal="center" vertical="center"/>
    </xf>
    <xf numFmtId="0" fontId="17" fillId="8" borderId="3" xfId="1" applyFont="1" applyFill="1" applyBorder="1" applyAlignment="1">
      <alignment horizontal="center" vertical="center"/>
    </xf>
    <xf numFmtId="166" fontId="17" fillId="8" borderId="3" xfId="1" applyNumberFormat="1" applyFont="1" applyFill="1" applyBorder="1" applyAlignment="1">
      <alignment horizontal="center" vertical="center"/>
    </xf>
    <xf numFmtId="164" fontId="17" fillId="8" borderId="3" xfId="1" applyNumberFormat="1" applyFont="1" applyFill="1" applyBorder="1" applyAlignment="1">
      <alignment horizontal="center" vertical="center" wrapText="1"/>
    </xf>
    <xf numFmtId="3" fontId="16" fillId="3" borderId="0" xfId="0" applyNumberFormat="1" applyFont="1" applyFill="1" applyAlignment="1">
      <alignment horizontal="left"/>
    </xf>
    <xf numFmtId="0" fontId="18" fillId="3" borderId="0" xfId="0" applyFont="1" applyFill="1" applyAlignment="1">
      <alignment horizontal="left"/>
    </xf>
    <xf numFmtId="0" fontId="18" fillId="3" borderId="0" xfId="0" applyFont="1" applyFill="1"/>
    <xf numFmtId="3" fontId="18" fillId="3" borderId="2" xfId="1" applyNumberFormat="1" applyFont="1" applyFill="1" applyBorder="1" applyAlignment="1">
      <alignment horizontal="center" vertical="center"/>
    </xf>
    <xf numFmtId="164" fontId="19" fillId="3" borderId="2" xfId="1" applyNumberFormat="1" applyFont="1" applyFill="1" applyBorder="1" applyAlignment="1">
      <alignment horizontal="center" vertical="center"/>
    </xf>
    <xf numFmtId="0" fontId="20" fillId="3" borderId="0" xfId="0" applyFont="1" applyFill="1" applyAlignment="1">
      <alignment horizontal="left"/>
    </xf>
    <xf numFmtId="0" fontId="21" fillId="3" borderId="0" xfId="1" quotePrefix="1" applyFont="1" applyFill="1" applyAlignment="1">
      <alignment horizontal="center" vertical="center" wrapText="1"/>
    </xf>
    <xf numFmtId="0" fontId="21" fillId="3" borderId="0" xfId="0" applyFont="1" applyFill="1" applyAlignment="1">
      <alignment horizontal="center" vertical="center" wrapText="1"/>
    </xf>
    <xf numFmtId="0" fontId="22" fillId="3" borderId="0" xfId="0" applyFont="1" applyFill="1" applyAlignment="1">
      <alignment horizontal="center" vertical="center"/>
    </xf>
    <xf numFmtId="165" fontId="16" fillId="3" borderId="0" xfId="0" applyNumberFormat="1" applyFont="1" applyFill="1" applyAlignment="1">
      <alignment horizontal="left"/>
    </xf>
    <xf numFmtId="0" fontId="16" fillId="3" borderId="0" xfId="0" applyFont="1" applyFill="1" applyAlignment="1">
      <alignment horizontal="center" vertical="center" wrapText="1"/>
    </xf>
    <xf numFmtId="1" fontId="16" fillId="3" borderId="0" xfId="0" applyNumberFormat="1" applyFont="1" applyFill="1" applyAlignment="1">
      <alignment horizontal="center" vertical="center" wrapText="1"/>
    </xf>
    <xf numFmtId="0" fontId="21" fillId="3" borderId="0" xfId="0" applyFont="1" applyFill="1"/>
    <xf numFmtId="1" fontId="16" fillId="3" borderId="0" xfId="0" applyNumberFormat="1" applyFont="1" applyFill="1"/>
    <xf numFmtId="3" fontId="22" fillId="3" borderId="0" xfId="0" applyNumberFormat="1" applyFont="1" applyFill="1" applyAlignment="1">
      <alignment horizontal="center" vertical="center"/>
    </xf>
    <xf numFmtId="165" fontId="21" fillId="3" borderId="0" xfId="0" applyNumberFormat="1" applyFont="1" applyFill="1" applyAlignment="1">
      <alignment horizontal="center" vertical="center" wrapText="1"/>
    </xf>
    <xf numFmtId="3" fontId="16" fillId="3" borderId="0" xfId="0" applyNumberFormat="1" applyFont="1" applyFill="1"/>
    <xf numFmtId="3" fontId="21" fillId="3" borderId="0" xfId="0" applyNumberFormat="1" applyFont="1" applyFill="1" applyAlignment="1">
      <alignment horizontal="center" vertical="center" wrapText="1"/>
    </xf>
    <xf numFmtId="164" fontId="16" fillId="3" borderId="0" xfId="0" applyNumberFormat="1" applyFont="1" applyFill="1"/>
    <xf numFmtId="0" fontId="17" fillId="8" borderId="6" xfId="1" applyFont="1" applyFill="1" applyBorder="1" applyAlignment="1">
      <alignment horizontal="center" vertical="center"/>
    </xf>
    <xf numFmtId="164" fontId="17" fillId="8" borderId="3" xfId="1" applyNumberFormat="1" applyFont="1" applyFill="1" applyBorder="1" applyAlignment="1">
      <alignment horizontal="center" vertical="center"/>
    </xf>
    <xf numFmtId="0" fontId="17" fillId="8" borderId="7" xfId="1" applyFont="1" applyFill="1" applyBorder="1" applyAlignment="1">
      <alignment horizontal="center" vertical="center"/>
    </xf>
    <xf numFmtId="3" fontId="18" fillId="3" borderId="0" xfId="0" applyNumberFormat="1" applyFont="1" applyFill="1" applyAlignment="1">
      <alignment horizontal="left"/>
    </xf>
    <xf numFmtId="3" fontId="19" fillId="3" borderId="2" xfId="1" applyNumberFormat="1" applyFont="1" applyFill="1" applyBorder="1" applyAlignment="1">
      <alignment horizontal="center" vertical="center"/>
    </xf>
    <xf numFmtId="165" fontId="19" fillId="3" borderId="2" xfId="1" applyNumberFormat="1" applyFont="1" applyFill="1" applyBorder="1" applyAlignment="1">
      <alignment horizontal="center" vertical="center"/>
    </xf>
    <xf numFmtId="166" fontId="19" fillId="3" borderId="2" xfId="1" applyNumberFormat="1" applyFont="1" applyFill="1" applyBorder="1" applyAlignment="1">
      <alignment horizontal="center" vertical="center"/>
    </xf>
    <xf numFmtId="165" fontId="16" fillId="3" borderId="0" xfId="0" applyNumberFormat="1" applyFont="1" applyFill="1" applyAlignment="1">
      <alignment horizontal="center"/>
    </xf>
    <xf numFmtId="164" fontId="16" fillId="3" borderId="0" xfId="0" applyNumberFormat="1" applyFont="1" applyFill="1" applyAlignment="1">
      <alignment horizontal="left"/>
    </xf>
    <xf numFmtId="0" fontId="17" fillId="8" borderId="4" xfId="1" quotePrefix="1" applyFont="1" applyFill="1" applyBorder="1" applyAlignment="1">
      <alignment horizontal="center" vertical="center"/>
    </xf>
    <xf numFmtId="0" fontId="17" fillId="8" borderId="2" xfId="1" applyFont="1" applyFill="1" applyBorder="1" applyAlignment="1">
      <alignment horizontal="center" vertical="center"/>
    </xf>
    <xf numFmtId="166" fontId="15" fillId="8" borderId="2" xfId="1" applyNumberFormat="1" applyFont="1" applyFill="1" applyBorder="1" applyAlignment="1">
      <alignment horizontal="center" vertical="center" wrapText="1"/>
    </xf>
    <xf numFmtId="164" fontId="15" fillId="8" borderId="2" xfId="1" applyNumberFormat="1" applyFont="1" applyFill="1" applyBorder="1" applyAlignment="1">
      <alignment horizontal="center" vertical="center" wrapText="1"/>
    </xf>
    <xf numFmtId="0" fontId="16" fillId="8" borderId="5" xfId="1" applyFont="1" applyFill="1" applyBorder="1" applyAlignment="1">
      <alignment vertical="center" wrapText="1"/>
    </xf>
    <xf numFmtId="0" fontId="21" fillId="3" borderId="0" xfId="0" applyFont="1" applyFill="1" applyAlignment="1">
      <alignment horizontal="left"/>
    </xf>
    <xf numFmtId="3" fontId="16" fillId="3" borderId="0" xfId="0" applyNumberFormat="1" applyFont="1" applyFill="1" applyAlignment="1">
      <alignment horizontal="center"/>
    </xf>
    <xf numFmtId="3" fontId="18" fillId="3" borderId="0" xfId="0" applyNumberFormat="1" applyFont="1" applyFill="1"/>
    <xf numFmtId="3" fontId="20" fillId="3" borderId="0" xfId="0" applyNumberFormat="1" applyFont="1" applyFill="1" applyAlignment="1">
      <alignment horizontal="left"/>
    </xf>
    <xf numFmtId="3" fontId="21" fillId="3" borderId="0" xfId="0" applyNumberFormat="1" applyFont="1" applyFill="1"/>
    <xf numFmtId="0" fontId="21" fillId="3" borderId="2" xfId="1" applyFont="1" applyFill="1" applyBorder="1" applyAlignment="1">
      <alignment horizontal="center" vertical="center"/>
    </xf>
    <xf numFmtId="168" fontId="18" fillId="3" borderId="2" xfId="1" applyNumberFormat="1" applyFont="1" applyFill="1" applyBorder="1" applyAlignment="1">
      <alignment horizontal="center" vertical="center"/>
    </xf>
    <xf numFmtId="168" fontId="19" fillId="3" borderId="2" xfId="1" applyNumberFormat="1" applyFont="1" applyFill="1" applyBorder="1" applyAlignment="1">
      <alignment horizontal="center" vertical="center"/>
    </xf>
    <xf numFmtId="168" fontId="15" fillId="8" borderId="2" xfId="1" applyNumberFormat="1" applyFont="1" applyFill="1" applyBorder="1" applyAlignment="1">
      <alignment horizontal="center" vertical="center" wrapText="1"/>
    </xf>
    <xf numFmtId="168" fontId="21" fillId="7" borderId="12" xfId="0" applyNumberFormat="1" applyFont="1" applyFill="1" applyBorder="1" applyAlignment="1">
      <alignment horizontal="center" vertical="center"/>
    </xf>
    <xf numFmtId="0" fontId="16" fillId="7" borderId="11" xfId="1" applyFont="1" applyFill="1" applyBorder="1" applyAlignment="1">
      <alignment horizontal="center" vertical="center" wrapText="1"/>
    </xf>
    <xf numFmtId="0" fontId="21" fillId="3" borderId="0" xfId="0" applyFont="1" applyFill="1" applyAlignment="1">
      <alignment horizontal="center" vertical="center"/>
    </xf>
    <xf numFmtId="0" fontId="16" fillId="3" borderId="0" xfId="0" applyFont="1" applyFill="1" applyAlignment="1">
      <alignment horizontal="center" vertical="center"/>
    </xf>
    <xf numFmtId="3" fontId="16" fillId="3" borderId="0" xfId="0" applyNumberFormat="1" applyFont="1" applyFill="1" applyAlignment="1">
      <alignment horizontal="center" vertical="center"/>
    </xf>
    <xf numFmtId="3" fontId="16" fillId="3" borderId="0" xfId="0" applyNumberFormat="1" applyFont="1" applyFill="1" applyAlignment="1">
      <alignment horizontal="center" vertical="center" wrapText="1"/>
    </xf>
    <xf numFmtId="0" fontId="16" fillId="3" borderId="0" xfId="0" applyFont="1" applyFill="1" applyAlignment="1">
      <alignment horizontal="center"/>
    </xf>
    <xf numFmtId="4" fontId="16" fillId="3" borderId="0" xfId="0" applyNumberFormat="1" applyFont="1" applyFill="1" applyAlignment="1">
      <alignment wrapText="1"/>
    </xf>
    <xf numFmtId="0" fontId="22" fillId="3" borderId="0" xfId="0" applyFont="1" applyFill="1"/>
    <xf numFmtId="3" fontId="22" fillId="3" borderId="0" xfId="0" applyNumberFormat="1" applyFont="1" applyFill="1" applyAlignment="1">
      <alignment horizontal="center"/>
    </xf>
    <xf numFmtId="4" fontId="16" fillId="3" borderId="0" xfId="0" applyNumberFormat="1" applyFont="1" applyFill="1" applyAlignment="1">
      <alignment horizontal="left" wrapText="1"/>
    </xf>
    <xf numFmtId="164" fontId="16" fillId="3" borderId="0" xfId="0" applyNumberFormat="1" applyFont="1" applyFill="1" applyAlignment="1">
      <alignment horizontal="left" vertical="center"/>
    </xf>
    <xf numFmtId="0" fontId="26" fillId="3" borderId="0" xfId="0" applyFont="1" applyFill="1"/>
    <xf numFmtId="0" fontId="16" fillId="3" borderId="0" xfId="0" applyFont="1" applyFill="1" applyAlignment="1">
      <alignment horizontal="left" vertical="center"/>
    </xf>
    <xf numFmtId="164" fontId="21" fillId="3" borderId="0" xfId="0" applyNumberFormat="1" applyFont="1" applyFill="1" applyAlignment="1">
      <alignment horizontal="left"/>
    </xf>
    <xf numFmtId="164" fontId="18" fillId="3" borderId="0" xfId="0" applyNumberFormat="1" applyFont="1" applyFill="1"/>
    <xf numFmtId="164" fontId="21" fillId="3" borderId="0" xfId="0" applyNumberFormat="1" applyFont="1" applyFill="1"/>
    <xf numFmtId="0" fontId="15" fillId="3" borderId="0" xfId="0" applyFont="1" applyFill="1"/>
    <xf numFmtId="0" fontId="16" fillId="3" borderId="0" xfId="0" quotePrefix="1" applyFont="1" applyFill="1" applyAlignment="1">
      <alignment horizontal="center"/>
    </xf>
    <xf numFmtId="4" fontId="16" fillId="3" borderId="0" xfId="0" applyNumberFormat="1" applyFont="1" applyFill="1" applyAlignment="1">
      <alignment horizontal="left"/>
    </xf>
    <xf numFmtId="0" fontId="16" fillId="3" borderId="4" xfId="23" applyFont="1" applyFill="1" applyBorder="1" applyAlignment="1">
      <alignment horizontal="center" vertical="center"/>
    </xf>
    <xf numFmtId="0" fontId="16" fillId="0" borderId="5" xfId="24" applyFont="1" applyBorder="1" applyAlignment="1">
      <alignment vertical="center" wrapText="1"/>
    </xf>
    <xf numFmtId="0" fontId="17" fillId="8" borderId="6" xfId="1" quotePrefix="1" applyFont="1" applyFill="1" applyBorder="1" applyAlignment="1">
      <alignment horizontal="center" vertical="center"/>
    </xf>
    <xf numFmtId="0" fontId="16" fillId="8" borderId="7" xfId="1" applyFont="1" applyFill="1" applyBorder="1" applyAlignment="1">
      <alignment horizontal="left" vertical="center" wrapText="1"/>
    </xf>
    <xf numFmtId="0" fontId="17" fillId="3" borderId="4" xfId="1" quotePrefix="1" applyFont="1" applyFill="1" applyBorder="1" applyAlignment="1">
      <alignment horizontal="center" vertical="center"/>
    </xf>
    <xf numFmtId="0" fontId="16" fillId="3" borderId="5" xfId="1" applyFont="1" applyFill="1" applyBorder="1" applyAlignment="1">
      <alignment horizontal="left" vertical="center" wrapText="1"/>
    </xf>
    <xf numFmtId="0" fontId="23" fillId="3" borderId="0" xfId="0" applyFont="1" applyFill="1" applyAlignment="1">
      <alignment horizontal="justify" vertical="center"/>
    </xf>
    <xf numFmtId="0" fontId="16" fillId="3" borderId="2" xfId="1" applyFont="1" applyFill="1" applyBorder="1" applyAlignment="1">
      <alignment horizontal="left" vertical="center" wrapText="1"/>
    </xf>
    <xf numFmtId="167" fontId="16" fillId="3" borderId="0" xfId="0" applyNumberFormat="1" applyFont="1" applyFill="1" applyAlignment="1">
      <alignment horizontal="center"/>
    </xf>
    <xf numFmtId="0" fontId="15" fillId="3" borderId="2" xfId="1" applyFont="1" applyFill="1" applyBorder="1" applyAlignment="1">
      <alignment horizontal="center" vertical="center" wrapText="1"/>
    </xf>
    <xf numFmtId="0" fontId="18" fillId="3" borderId="2" xfId="1" applyFont="1" applyFill="1" applyBorder="1" applyAlignment="1">
      <alignment horizontal="center" vertical="center" wrapText="1"/>
    </xf>
    <xf numFmtId="0" fontId="18" fillId="3" borderId="2" xfId="1" applyFont="1" applyFill="1" applyBorder="1" applyAlignment="1">
      <alignment horizontal="left" vertical="center" wrapText="1"/>
    </xf>
    <xf numFmtId="0" fontId="23" fillId="9" borderId="2" xfId="0" applyFont="1" applyFill="1" applyBorder="1" applyAlignment="1">
      <alignment horizontal="justify" vertical="center" wrapText="1"/>
    </xf>
    <xf numFmtId="0" fontId="23" fillId="9" borderId="2" xfId="0" applyFont="1" applyFill="1" applyBorder="1" applyAlignment="1">
      <alignment vertical="center" wrapText="1"/>
    </xf>
    <xf numFmtId="0" fontId="23" fillId="9" borderId="0" xfId="0" applyFont="1" applyFill="1" applyBorder="1" applyAlignment="1">
      <alignment horizontal="justify" vertical="center" wrapText="1"/>
    </xf>
    <xf numFmtId="0" fontId="15" fillId="3" borderId="0" xfId="0" applyFont="1" applyFill="1" applyAlignment="1">
      <alignment horizontal="center" vertical="center"/>
    </xf>
    <xf numFmtId="3" fontId="15" fillId="3" borderId="0" xfId="0" applyNumberFormat="1" applyFont="1" applyFill="1" applyAlignment="1">
      <alignment horizontal="center" vertical="center"/>
    </xf>
    <xf numFmtId="0" fontId="17" fillId="3" borderId="8" xfId="1" applyFont="1" applyFill="1" applyBorder="1" applyAlignment="1">
      <alignment horizontal="center" vertical="center" wrapText="1"/>
    </xf>
    <xf numFmtId="0" fontId="17" fillId="3" borderId="9" xfId="1" applyFont="1" applyFill="1" applyBorder="1" applyAlignment="1">
      <alignment horizontal="center" vertical="center" wrapText="1"/>
    </xf>
    <xf numFmtId="164" fontId="17" fillId="3" borderId="9" xfId="1" applyNumberFormat="1" applyFont="1" applyFill="1" applyBorder="1" applyAlignment="1">
      <alignment horizontal="center" vertical="center" wrapText="1"/>
    </xf>
    <xf numFmtId="0" fontId="17" fillId="3" borderId="10" xfId="1" applyFont="1" applyFill="1" applyBorder="1" applyAlignment="1">
      <alignment horizontal="center" vertical="center" wrapText="1"/>
    </xf>
    <xf numFmtId="0" fontId="17" fillId="3" borderId="2" xfId="1" quotePrefix="1" applyFont="1" applyFill="1" applyBorder="1" applyAlignment="1">
      <alignment horizontal="center" vertical="center"/>
    </xf>
    <xf numFmtId="0" fontId="16" fillId="3" borderId="3" xfId="1" applyFont="1" applyFill="1" applyBorder="1" applyAlignment="1">
      <alignment horizontal="left" vertical="center" wrapText="1"/>
    </xf>
    <xf numFmtId="2" fontId="16" fillId="3" borderId="0" xfId="0" applyNumberFormat="1" applyFont="1" applyFill="1"/>
    <xf numFmtId="0" fontId="23" fillId="0" borderId="0" xfId="0" applyFont="1"/>
    <xf numFmtId="166" fontId="18" fillId="3" borderId="0" xfId="0" applyNumberFormat="1" applyFont="1" applyFill="1" applyAlignment="1">
      <alignment horizontal="center" vertical="center"/>
    </xf>
    <xf numFmtId="0" fontId="18" fillId="3" borderId="0" xfId="0" applyFont="1" applyFill="1" applyAlignment="1">
      <alignment horizontal="center" vertical="center"/>
    </xf>
    <xf numFmtId="3" fontId="18" fillId="3" borderId="0" xfId="0" applyNumberFormat="1" applyFont="1" applyFill="1" applyAlignment="1">
      <alignment horizontal="center" vertical="center"/>
    </xf>
    <xf numFmtId="168" fontId="21" fillId="3" borderId="0" xfId="0" applyNumberFormat="1" applyFont="1" applyFill="1" applyAlignment="1">
      <alignment horizontal="left"/>
    </xf>
    <xf numFmtId="3" fontId="26" fillId="3" borderId="0" xfId="0" applyNumberFormat="1" applyFont="1" applyFill="1" applyAlignment="1">
      <alignment horizontal="center" vertical="center"/>
    </xf>
    <xf numFmtId="0" fontId="16" fillId="3" borderId="2" xfId="0" applyFont="1" applyFill="1" applyBorder="1" applyAlignment="1">
      <alignment horizontal="justify" vertical="center"/>
    </xf>
    <xf numFmtId="0" fontId="23" fillId="0" borderId="2" xfId="0" applyFont="1" applyBorder="1" applyAlignment="1">
      <alignment wrapText="1"/>
    </xf>
    <xf numFmtId="0" fontId="16" fillId="0" borderId="2" xfId="0" applyFont="1" applyBorder="1" applyAlignment="1">
      <alignment wrapText="1"/>
    </xf>
    <xf numFmtId="0" fontId="28" fillId="9" borderId="2" xfId="0" applyFont="1" applyFill="1" applyBorder="1" applyAlignment="1">
      <alignment vertical="center" wrapText="1"/>
    </xf>
    <xf numFmtId="0" fontId="16" fillId="0" borderId="5" xfId="1" applyFont="1" applyBorder="1" applyAlignment="1">
      <alignment horizontal="left" vertical="center" wrapText="1"/>
    </xf>
    <xf numFmtId="0" fontId="19" fillId="0" borderId="2" xfId="1" applyFont="1" applyBorder="1" applyAlignment="1">
      <alignment horizontal="center" vertical="center"/>
    </xf>
    <xf numFmtId="0" fontId="20" fillId="3" borderId="0" xfId="0" applyFont="1" applyFill="1"/>
    <xf numFmtId="164" fontId="19" fillId="0" borderId="2" xfId="1" applyNumberFormat="1" applyFont="1" applyBorder="1" applyAlignment="1">
      <alignment horizontal="center" vertical="center"/>
    </xf>
    <xf numFmtId="0" fontId="15" fillId="3" borderId="2" xfId="1" applyFont="1" applyFill="1" applyBorder="1" applyAlignment="1">
      <alignment horizontal="center" vertical="center"/>
    </xf>
    <xf numFmtId="0" fontId="16" fillId="3" borderId="6" xfId="23" applyFont="1" applyFill="1" applyBorder="1" applyAlignment="1">
      <alignment horizontal="center" vertical="center"/>
    </xf>
    <xf numFmtId="0" fontId="17" fillId="3" borderId="3" xfId="1" applyFont="1" applyFill="1" applyBorder="1" applyAlignment="1">
      <alignment horizontal="center" vertical="center"/>
    </xf>
    <xf numFmtId="166" fontId="16" fillId="3" borderId="3" xfId="23" applyNumberFormat="1" applyFont="1" applyFill="1" applyBorder="1" applyAlignment="1">
      <alignment horizontal="center" vertical="center"/>
    </xf>
    <xf numFmtId="164" fontId="17" fillId="3" borderId="3" xfId="1" applyNumberFormat="1" applyFont="1" applyFill="1" applyBorder="1" applyAlignment="1">
      <alignment horizontal="center" vertical="center" wrapText="1"/>
    </xf>
    <xf numFmtId="0" fontId="16" fillId="0" borderId="7" xfId="24" applyFont="1" applyBorder="1" applyAlignment="1">
      <alignment vertical="center" wrapText="1"/>
    </xf>
    <xf numFmtId="0" fontId="17" fillId="8" borderId="17" xfId="1" quotePrefix="1" applyFont="1" applyFill="1" applyBorder="1" applyAlignment="1">
      <alignment horizontal="center" vertical="center"/>
    </xf>
    <xf numFmtId="0" fontId="17" fillId="8" borderId="15" xfId="1" applyFont="1" applyFill="1" applyBorder="1" applyAlignment="1">
      <alignment horizontal="center" vertical="center"/>
    </xf>
    <xf numFmtId="164" fontId="15" fillId="8" borderId="15" xfId="1" applyNumberFormat="1" applyFont="1" applyFill="1" applyBorder="1" applyAlignment="1">
      <alignment horizontal="center" vertical="center" wrapText="1"/>
    </xf>
    <xf numFmtId="0" fontId="16" fillId="8" borderId="18" xfId="1" applyFont="1" applyFill="1" applyBorder="1" applyAlignment="1">
      <alignment vertical="center" wrapText="1"/>
    </xf>
    <xf numFmtId="166" fontId="18" fillId="3" borderId="2" xfId="1" applyNumberFormat="1" applyFont="1" applyFill="1" applyBorder="1" applyAlignment="1">
      <alignment horizontal="center" vertical="center"/>
    </xf>
    <xf numFmtId="0" fontId="23" fillId="0" borderId="2" xfId="0" applyFont="1" applyBorder="1" applyAlignment="1">
      <alignment vertical="center" wrapText="1"/>
    </xf>
    <xf numFmtId="0" fontId="21" fillId="7" borderId="13" xfId="1" applyFont="1" applyFill="1" applyBorder="1" applyAlignment="1">
      <alignment horizontal="center" vertical="center" wrapText="1"/>
    </xf>
    <xf numFmtId="0" fontId="21" fillId="7" borderId="14" xfId="1" applyFont="1" applyFill="1" applyBorder="1" applyAlignment="1">
      <alignment horizontal="center" vertical="center" wrapText="1"/>
    </xf>
    <xf numFmtId="0" fontId="15" fillId="3" borderId="0" xfId="1" applyFont="1" applyFill="1" applyAlignment="1">
      <alignment horizontal="center" vertical="center" wrapText="1"/>
    </xf>
    <xf numFmtId="0" fontId="17" fillId="3" borderId="0" xfId="1" applyFont="1" applyFill="1" applyAlignment="1">
      <alignment horizontal="center" vertical="center" wrapText="1"/>
    </xf>
    <xf numFmtId="0" fontId="17" fillId="6" borderId="6" xfId="1" applyFont="1" applyFill="1" applyBorder="1" applyAlignment="1">
      <alignment horizontal="center" vertical="center" wrapText="1"/>
    </xf>
    <xf numFmtId="0" fontId="17" fillId="6" borderId="3" xfId="1" applyFont="1" applyFill="1" applyBorder="1" applyAlignment="1">
      <alignment horizontal="center" vertical="center" wrapText="1"/>
    </xf>
    <xf numFmtId="0" fontId="17" fillId="6" borderId="7" xfId="1" applyFont="1" applyFill="1" applyBorder="1" applyAlignment="1">
      <alignment horizontal="center" vertical="center" wrapText="1"/>
    </xf>
    <xf numFmtId="0" fontId="17" fillId="5" borderId="6" xfId="1" applyFont="1" applyFill="1" applyBorder="1" applyAlignment="1">
      <alignment horizontal="center" vertical="center" wrapText="1"/>
    </xf>
    <xf numFmtId="0" fontId="17" fillId="5" borderId="3" xfId="1" applyFont="1" applyFill="1" applyBorder="1" applyAlignment="1">
      <alignment horizontal="center" vertical="center" wrapText="1"/>
    </xf>
    <xf numFmtId="0" fontId="17" fillId="5" borderId="7" xfId="1" applyFont="1" applyFill="1" applyBorder="1" applyAlignment="1">
      <alignment horizontal="center" vertical="center" wrapText="1"/>
    </xf>
    <xf numFmtId="0" fontId="15" fillId="4" borderId="6" xfId="1" applyFont="1" applyFill="1" applyBorder="1" applyAlignment="1">
      <alignment horizontal="center" vertical="center" wrapText="1"/>
    </xf>
    <xf numFmtId="0" fontId="15" fillId="4" borderId="3" xfId="1" applyFont="1" applyFill="1" applyBorder="1" applyAlignment="1">
      <alignment horizontal="center" vertical="center" wrapText="1"/>
    </xf>
    <xf numFmtId="0" fontId="15" fillId="4" borderId="7" xfId="1" applyFont="1" applyFill="1" applyBorder="1" applyAlignment="1">
      <alignment horizontal="center" vertical="center" wrapText="1"/>
    </xf>
    <xf numFmtId="0" fontId="17" fillId="6" borderId="16" xfId="1" applyFont="1" applyFill="1" applyBorder="1" applyAlignment="1">
      <alignment horizontal="center" vertical="center" wrapText="1"/>
    </xf>
    <xf numFmtId="0" fontId="15" fillId="0" borderId="6" xfId="1" applyFont="1" applyBorder="1" applyAlignment="1">
      <alignment horizontal="center" vertical="center" wrapText="1"/>
    </xf>
    <xf numFmtId="0" fontId="15" fillId="0" borderId="3" xfId="1" applyFont="1" applyBorder="1" applyAlignment="1">
      <alignment horizontal="center" vertical="center" wrapText="1"/>
    </xf>
    <xf numFmtId="0" fontId="15" fillId="0" borderId="7" xfId="1" applyFont="1" applyBorder="1" applyAlignment="1">
      <alignment horizontal="center" vertical="center" wrapText="1"/>
    </xf>
    <xf numFmtId="0" fontId="17" fillId="4" borderId="6" xfId="1" applyFont="1" applyFill="1" applyBorder="1" applyAlignment="1">
      <alignment horizontal="center" vertical="center" wrapText="1"/>
    </xf>
    <xf numFmtId="0" fontId="17" fillId="4" borderId="3" xfId="1" applyFont="1" applyFill="1" applyBorder="1" applyAlignment="1">
      <alignment horizontal="center" vertical="center" wrapText="1"/>
    </xf>
    <xf numFmtId="0" fontId="17" fillId="4" borderId="7" xfId="1" applyFont="1" applyFill="1" applyBorder="1" applyAlignment="1">
      <alignment horizontal="center" vertical="center" wrapText="1"/>
    </xf>
  </cellXfs>
  <cellStyles count="25">
    <cellStyle name="Звичайний 2" xfId="9" xr:uid="{00000000-0005-0000-0000-000000000000}"/>
    <cellStyle name="Звичайний 2 2" xfId="11" xr:uid="{00000000-0005-0000-0000-000001000000}"/>
    <cellStyle name="Звичайний 2 2 2" xfId="13" xr:uid="{08B6CA6F-1C3A-41B9-939F-BE9234D93C36}"/>
    <cellStyle name="Звичайний 2 2 2 2" xfId="19" xr:uid="{666982BF-824F-48CA-B7AD-29C9AF658F17}"/>
    <cellStyle name="Звичайний 2 2 3" xfId="15" xr:uid="{E5122576-A979-4657-8177-8F293874327A}"/>
    <cellStyle name="Звичайний 2 2 3 2" xfId="21" xr:uid="{9AAACEBC-E7DA-4CA2-BF34-EC9137772835}"/>
    <cellStyle name="Звичайний 2 2 4" xfId="17" xr:uid="{B00E3CBC-95A3-4948-9471-C96CA7707B3D}"/>
    <cellStyle name="Звичайний 2 3" xfId="12" xr:uid="{724F6451-944C-4C38-ADA7-8840C344F78F}"/>
    <cellStyle name="Звичайний 2 3 2" xfId="18" xr:uid="{DD67B5A5-BAC2-4FFB-85A8-CE8B74BA2C1D}"/>
    <cellStyle name="Звичайний 2 4" xfId="14" xr:uid="{E5C31802-D649-4777-9CA9-C9430B8C0D3F}"/>
    <cellStyle name="Звичайний 2 4 2" xfId="20" xr:uid="{FFF0FC4D-1CF0-4BD7-BE94-034617ED0BA6}"/>
    <cellStyle name="Звичайний 2 5" xfId="16" xr:uid="{817B11EE-0D45-4429-A769-A6A42BDDCC47}"/>
    <cellStyle name="Обычный" xfId="0" builtinId="0"/>
    <cellStyle name="Обычный 2" xfId="7" xr:uid="{00000000-0005-0000-0000-000003000000}"/>
    <cellStyle name="Обычный 2 2" xfId="10" xr:uid="{00000000-0005-0000-0000-000004000000}"/>
    <cellStyle name="Обычный 2 3" xfId="23" xr:uid="{A2458E9D-4A4E-48E7-B0BA-4BAFE52F65A7}"/>
    <cellStyle name="Обычный 2 4" xfId="24" xr:uid="{2F3B9C8D-E2ED-4F12-A623-EF0A8BF93D77}"/>
    <cellStyle name="Обычный 3" xfId="8" xr:uid="{00000000-0005-0000-0000-000005000000}"/>
    <cellStyle name="Обычный 4" xfId="22" xr:uid="{2D0DF4D8-D1B9-4BDE-90B9-A1FBA3146D00}"/>
    <cellStyle name="Обычный_розпод зал та перев 2007" xfId="1" xr:uid="{00000000-0005-0000-0000-000006000000}"/>
    <cellStyle name="Примечание 2" xfId="2" xr:uid="{00000000-0005-0000-0000-000007000000}"/>
    <cellStyle name="Примечание 3" xfId="3" xr:uid="{00000000-0005-0000-0000-000008000000}"/>
    <cellStyle name="Примечание 4" xfId="4" xr:uid="{00000000-0005-0000-0000-000009000000}"/>
    <cellStyle name="Примечание 5" xfId="5" xr:uid="{00000000-0005-0000-0000-00000A000000}"/>
    <cellStyle name="Стиль 1" xfId="6" xr:uid="{00000000-0005-0000-0000-00000B000000}"/>
  </cellStyles>
  <dxfs count="0"/>
  <tableStyles count="0" defaultTableStyle="TableStyleMedium9" defaultPivotStyle="PivotStyleLight16"/>
  <colors>
    <mruColors>
      <color rgb="FFF8FAD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M232"/>
  <sheetViews>
    <sheetView tabSelected="1" view="pageBreakPreview" zoomScaleNormal="78" zoomScaleSheetLayoutView="100" workbookViewId="0">
      <selection sqref="A1:E1"/>
    </sheetView>
  </sheetViews>
  <sheetFormatPr defaultColWidth="9.140625" defaultRowHeight="16.5" x14ac:dyDescent="0.25"/>
  <cols>
    <col min="1" max="1" width="14.7109375" style="2" customWidth="1"/>
    <col min="2" max="2" width="13.5703125" style="2" customWidth="1"/>
    <col min="3" max="3" width="17.28515625" style="59" customWidth="1"/>
    <col min="4" max="4" width="12" style="59" customWidth="1"/>
    <col min="5" max="5" width="219.7109375" style="2" customWidth="1"/>
    <col min="6" max="6" width="18.140625" style="1" customWidth="1"/>
    <col min="7" max="7" width="15.7109375" style="2" customWidth="1"/>
    <col min="8" max="8" width="9.28515625" style="2" customWidth="1"/>
    <col min="9" max="9" width="27.140625" style="2" customWidth="1"/>
    <col min="10" max="10" width="18.42578125" style="2" customWidth="1"/>
    <col min="11" max="11" width="9.140625" style="2" customWidth="1"/>
    <col min="12" max="12" width="12.85546875" style="2" bestFit="1" customWidth="1"/>
    <col min="13" max="13" width="21.85546875" style="2" bestFit="1" customWidth="1"/>
    <col min="14" max="16384" width="9.140625" style="2"/>
  </cols>
  <sheetData>
    <row r="1" spans="1:12" ht="27.75" customHeight="1" x14ac:dyDescent="0.25">
      <c r="A1" s="125" t="s">
        <v>67</v>
      </c>
      <c r="B1" s="125"/>
      <c r="C1" s="125"/>
      <c r="D1" s="125"/>
      <c r="E1" s="125"/>
    </row>
    <row r="2" spans="1:12" ht="17.25" thickBot="1" x14ac:dyDescent="0.3">
      <c r="A2" s="126" t="s">
        <v>8</v>
      </c>
      <c r="B2" s="126"/>
      <c r="C2" s="126"/>
      <c r="D2" s="126"/>
      <c r="E2" s="126"/>
    </row>
    <row r="3" spans="1:12" ht="36.75" customHeight="1" x14ac:dyDescent="0.25">
      <c r="A3" s="90" t="s">
        <v>16</v>
      </c>
      <c r="B3" s="91" t="s">
        <v>11</v>
      </c>
      <c r="C3" s="92" t="s">
        <v>2</v>
      </c>
      <c r="D3" s="92" t="s">
        <v>3</v>
      </c>
      <c r="E3" s="93" t="s">
        <v>0</v>
      </c>
    </row>
    <row r="4" spans="1:12" x14ac:dyDescent="0.25">
      <c r="A4" s="3">
        <v>1</v>
      </c>
      <c r="B4" s="4">
        <v>2</v>
      </c>
      <c r="C4" s="4">
        <v>3</v>
      </c>
      <c r="D4" s="4">
        <v>4</v>
      </c>
      <c r="E4" s="6">
        <v>5</v>
      </c>
    </row>
    <row r="5" spans="1:12" x14ac:dyDescent="0.25">
      <c r="A5" s="137" t="s">
        <v>13</v>
      </c>
      <c r="B5" s="138"/>
      <c r="C5" s="138"/>
      <c r="D5" s="138"/>
      <c r="E5" s="139"/>
    </row>
    <row r="6" spans="1:12" x14ac:dyDescent="0.25">
      <c r="A6" s="73"/>
      <c r="B6" s="4"/>
      <c r="C6" s="7"/>
      <c r="D6" s="5"/>
      <c r="E6" s="74"/>
    </row>
    <row r="7" spans="1:12" x14ac:dyDescent="0.25">
      <c r="A7" s="73">
        <v>11010100</v>
      </c>
      <c r="B7" s="4"/>
      <c r="C7" s="7">
        <v>1918700</v>
      </c>
      <c r="D7" s="5"/>
      <c r="E7" s="74" t="s">
        <v>24</v>
      </c>
    </row>
    <row r="8" spans="1:12" x14ac:dyDescent="0.25">
      <c r="A8" s="112"/>
      <c r="B8" s="113"/>
      <c r="C8" s="114"/>
      <c r="D8" s="115"/>
      <c r="E8" s="116"/>
    </row>
    <row r="9" spans="1:12" ht="23.25" customHeight="1" x14ac:dyDescent="0.25">
      <c r="A9" s="140" t="s">
        <v>46</v>
      </c>
      <c r="B9" s="141"/>
      <c r="C9" s="141"/>
      <c r="D9" s="141"/>
      <c r="E9" s="142"/>
      <c r="F9" s="2"/>
      <c r="H9" s="2" t="e">
        <f>#REF!+#REF!</f>
        <v>#REF!</v>
      </c>
    </row>
    <row r="10" spans="1:12" ht="32.25" customHeight="1" x14ac:dyDescent="0.25">
      <c r="A10" s="77" t="s">
        <v>12</v>
      </c>
      <c r="B10" s="4">
        <v>2610</v>
      </c>
      <c r="C10" s="108">
        <v>693000</v>
      </c>
      <c r="D10" s="15"/>
      <c r="E10" s="107" t="s">
        <v>48</v>
      </c>
      <c r="F10" s="109"/>
    </row>
    <row r="11" spans="1:12" x14ac:dyDescent="0.25">
      <c r="A11" s="77" t="s">
        <v>12</v>
      </c>
      <c r="B11" s="4">
        <v>2610</v>
      </c>
      <c r="C11" s="108">
        <v>17700</v>
      </c>
      <c r="D11" s="110"/>
      <c r="E11" s="97" t="s">
        <v>47</v>
      </c>
      <c r="F11" s="109"/>
      <c r="L11" s="29"/>
    </row>
    <row r="12" spans="1:12" s="23" customFormat="1" ht="20.25" customHeight="1" x14ac:dyDescent="0.25">
      <c r="A12" s="94" t="s">
        <v>20</v>
      </c>
      <c r="B12" s="4">
        <v>2240</v>
      </c>
      <c r="C12" s="36">
        <f>294000-46000</f>
        <v>248000</v>
      </c>
      <c r="D12" s="35"/>
      <c r="E12" s="103" t="s">
        <v>50</v>
      </c>
      <c r="F12" s="44"/>
      <c r="G12" s="17"/>
      <c r="H12" s="18"/>
      <c r="I12" s="27"/>
      <c r="J12" s="24"/>
      <c r="L12" s="48"/>
    </row>
    <row r="13" spans="1:12" s="23" customFormat="1" ht="20.25" customHeight="1" x14ac:dyDescent="0.25">
      <c r="A13" s="94" t="s">
        <v>9</v>
      </c>
      <c r="B13" s="4">
        <v>2240</v>
      </c>
      <c r="C13" s="36">
        <v>480000</v>
      </c>
      <c r="D13" s="35"/>
      <c r="E13" s="103" t="s">
        <v>61</v>
      </c>
      <c r="F13" s="44"/>
      <c r="G13" s="17"/>
      <c r="H13" s="18"/>
      <c r="I13" s="27"/>
      <c r="J13" s="24"/>
      <c r="L13" s="48"/>
    </row>
    <row r="14" spans="1:12" s="23" customFormat="1" ht="20.25" customHeight="1" x14ac:dyDescent="0.25">
      <c r="A14" s="94" t="s">
        <v>53</v>
      </c>
      <c r="B14" s="4">
        <v>2240</v>
      </c>
      <c r="C14" s="36">
        <v>480000</v>
      </c>
      <c r="D14" s="35"/>
      <c r="E14" s="103" t="s">
        <v>60</v>
      </c>
      <c r="F14" s="44"/>
      <c r="G14" s="17"/>
      <c r="H14" s="18"/>
      <c r="I14" s="27"/>
      <c r="J14" s="24"/>
      <c r="L14" s="48"/>
    </row>
    <row r="15" spans="1:12" x14ac:dyDescent="0.25">
      <c r="A15" s="75"/>
      <c r="B15" s="8"/>
      <c r="C15" s="9">
        <f>SUM(C10:C14)</f>
        <v>1918700</v>
      </c>
      <c r="D15" s="10"/>
      <c r="E15" s="76"/>
      <c r="F15" s="11">
        <f>C15</f>
        <v>1918700</v>
      </c>
    </row>
    <row r="16" spans="1:12" s="13" customFormat="1" ht="24.75" customHeight="1" x14ac:dyDescent="0.25">
      <c r="A16" s="133" t="s">
        <v>65</v>
      </c>
      <c r="B16" s="134"/>
      <c r="C16" s="134"/>
      <c r="D16" s="134"/>
      <c r="E16" s="135"/>
      <c r="F16" s="12"/>
    </row>
    <row r="17" spans="1:11" ht="53.25" customHeight="1" x14ac:dyDescent="0.25">
      <c r="A17" s="77" t="s">
        <v>4</v>
      </c>
      <c r="B17" s="4">
        <v>3220</v>
      </c>
      <c r="C17" s="14">
        <v>500000</v>
      </c>
      <c r="D17" s="15"/>
      <c r="E17" s="78" t="s">
        <v>25</v>
      </c>
      <c r="F17" s="16"/>
      <c r="G17" s="17"/>
      <c r="H17" s="18"/>
      <c r="I17" s="19"/>
    </row>
    <row r="18" spans="1:11" ht="38.25" customHeight="1" x14ac:dyDescent="0.25">
      <c r="A18" s="77" t="s">
        <v>4</v>
      </c>
      <c r="B18" s="4">
        <v>3220</v>
      </c>
      <c r="C18" s="14">
        <v>300000</v>
      </c>
      <c r="D18" s="15"/>
      <c r="E18" s="78" t="s">
        <v>64</v>
      </c>
      <c r="F18" s="16"/>
      <c r="G18" s="17"/>
      <c r="H18" s="18"/>
      <c r="I18" s="19"/>
    </row>
    <row r="19" spans="1:11" ht="50.25" customHeight="1" x14ac:dyDescent="0.25">
      <c r="A19" s="77" t="s">
        <v>4</v>
      </c>
      <c r="B19" s="4">
        <v>2620</v>
      </c>
      <c r="C19" s="14">
        <v>500000</v>
      </c>
      <c r="D19" s="15"/>
      <c r="E19" s="79" t="s">
        <v>26</v>
      </c>
      <c r="F19" s="20"/>
      <c r="G19" s="17"/>
      <c r="H19" s="18"/>
      <c r="I19" s="21"/>
      <c r="J19" s="22"/>
      <c r="K19" s="23"/>
    </row>
    <row r="20" spans="1:11" ht="32.25" customHeight="1" x14ac:dyDescent="0.25">
      <c r="A20" s="77" t="s">
        <v>4</v>
      </c>
      <c r="B20" s="4">
        <v>2620</v>
      </c>
      <c r="C20" s="14">
        <v>500000</v>
      </c>
      <c r="D20" s="15"/>
      <c r="E20" s="80" t="s">
        <v>27</v>
      </c>
      <c r="F20" s="16"/>
      <c r="G20" s="17"/>
      <c r="H20" s="18"/>
      <c r="I20" s="19"/>
    </row>
    <row r="21" spans="1:11" hidden="1" x14ac:dyDescent="0.25">
      <c r="A21" s="77"/>
      <c r="B21" s="4"/>
      <c r="C21" s="14"/>
      <c r="D21" s="15"/>
      <c r="E21" s="78"/>
      <c r="F21" s="16"/>
      <c r="G21" s="17"/>
      <c r="H21" s="18"/>
      <c r="I21" s="25"/>
    </row>
    <row r="22" spans="1:11" hidden="1" x14ac:dyDescent="0.25">
      <c r="A22" s="77"/>
      <c r="B22" s="4"/>
      <c r="C22" s="14"/>
      <c r="D22" s="15"/>
      <c r="E22" s="78"/>
      <c r="F22" s="16"/>
      <c r="G22" s="17"/>
      <c r="H22" s="18"/>
      <c r="I22" s="25"/>
    </row>
    <row r="23" spans="1:11" hidden="1" x14ac:dyDescent="0.25">
      <c r="A23" s="77"/>
      <c r="B23" s="4"/>
      <c r="C23" s="14"/>
      <c r="D23" s="15"/>
      <c r="E23" s="78"/>
      <c r="F23" s="16"/>
      <c r="G23" s="17"/>
      <c r="H23" s="17"/>
      <c r="I23" s="26"/>
      <c r="J23" s="27"/>
    </row>
    <row r="24" spans="1:11" hidden="1" x14ac:dyDescent="0.25">
      <c r="A24" s="77"/>
      <c r="B24" s="4"/>
      <c r="C24" s="14"/>
      <c r="D24" s="15"/>
      <c r="E24" s="78"/>
      <c r="F24" s="16"/>
      <c r="G24" s="17"/>
      <c r="H24" s="17"/>
      <c r="I24" s="26"/>
      <c r="J24" s="27"/>
    </row>
    <row r="25" spans="1:11" hidden="1" x14ac:dyDescent="0.25">
      <c r="A25" s="77"/>
      <c r="B25" s="4"/>
      <c r="C25" s="14"/>
      <c r="D25" s="15"/>
      <c r="E25" s="78"/>
      <c r="F25" s="16"/>
      <c r="G25" s="17"/>
      <c r="H25" s="17"/>
      <c r="I25" s="28"/>
      <c r="J25" s="27"/>
    </row>
    <row r="26" spans="1:11" hidden="1" x14ac:dyDescent="0.25">
      <c r="A26" s="77"/>
      <c r="B26" s="4"/>
      <c r="C26" s="14"/>
      <c r="D26" s="15"/>
      <c r="E26" s="78"/>
      <c r="F26" s="16"/>
      <c r="G26" s="17"/>
      <c r="H26" s="17"/>
      <c r="I26" s="26"/>
      <c r="J26" s="27"/>
    </row>
    <row r="27" spans="1:11" hidden="1" x14ac:dyDescent="0.25">
      <c r="A27" s="77"/>
      <c r="B27" s="4"/>
      <c r="C27" s="14"/>
      <c r="D27" s="15"/>
      <c r="E27" s="78"/>
      <c r="F27" s="16"/>
      <c r="G27" s="17"/>
      <c r="H27" s="17"/>
      <c r="I27" s="26"/>
      <c r="J27" s="27"/>
    </row>
    <row r="28" spans="1:11" hidden="1" x14ac:dyDescent="0.25">
      <c r="A28" s="77"/>
      <c r="B28" s="4"/>
      <c r="C28" s="14"/>
      <c r="D28" s="15"/>
      <c r="E28" s="78"/>
      <c r="F28" s="16"/>
      <c r="G28" s="17"/>
      <c r="H28" s="17"/>
      <c r="I28" s="26"/>
      <c r="J28" s="27"/>
    </row>
    <row r="29" spans="1:11" hidden="1" x14ac:dyDescent="0.25">
      <c r="A29" s="77"/>
      <c r="B29" s="4"/>
      <c r="C29" s="14"/>
      <c r="D29" s="15"/>
      <c r="E29" s="78"/>
      <c r="F29" s="16"/>
      <c r="G29" s="17"/>
      <c r="H29" s="17"/>
      <c r="I29" s="26"/>
      <c r="J29" s="27"/>
    </row>
    <row r="30" spans="1:11" hidden="1" x14ac:dyDescent="0.25">
      <c r="A30" s="77"/>
      <c r="B30" s="4"/>
      <c r="C30" s="14"/>
      <c r="D30" s="15"/>
      <c r="E30" s="78"/>
      <c r="F30" s="16"/>
      <c r="G30" s="17"/>
      <c r="H30" s="17"/>
      <c r="I30" s="18"/>
      <c r="J30" s="29"/>
    </row>
    <row r="31" spans="1:11" x14ac:dyDescent="0.25">
      <c r="A31" s="30" t="s">
        <v>1</v>
      </c>
      <c r="B31" s="8"/>
      <c r="C31" s="31">
        <f>SUM(C17:C30)</f>
        <v>1800000</v>
      </c>
      <c r="D31" s="31">
        <f>SUM(D17:D30)</f>
        <v>0</v>
      </c>
      <c r="E31" s="32"/>
      <c r="F31" s="20">
        <f>C31+D31</f>
        <v>1800000</v>
      </c>
      <c r="G31" s="17" t="s">
        <v>4</v>
      </c>
      <c r="H31" s="17">
        <v>2620</v>
      </c>
      <c r="I31" s="28" t="e">
        <f>#REF!+#REF!+#REF!</f>
        <v>#REF!</v>
      </c>
      <c r="J31" s="29"/>
      <c r="K31" s="23"/>
    </row>
    <row r="32" spans="1:11" s="13" customFormat="1" ht="24.75" customHeight="1" x14ac:dyDescent="0.25">
      <c r="A32" s="133" t="s">
        <v>55</v>
      </c>
      <c r="B32" s="134"/>
      <c r="C32" s="134"/>
      <c r="D32" s="134"/>
      <c r="E32" s="135"/>
      <c r="F32" s="33">
        <f>C44</f>
        <v>9359231</v>
      </c>
      <c r="G32" s="17" t="s">
        <v>4</v>
      </c>
      <c r="H32" s="88">
        <v>3220</v>
      </c>
      <c r="I32" s="89" t="e">
        <f>C17+C19+C20+#REF!+#REF!</f>
        <v>#REF!</v>
      </c>
    </row>
    <row r="33" spans="1:12" s="13" customFormat="1" ht="24.75" customHeight="1" x14ac:dyDescent="0.25">
      <c r="A33" s="94" t="s">
        <v>9</v>
      </c>
      <c r="B33" s="4">
        <v>2111</v>
      </c>
      <c r="C33" s="14">
        <f>3905655+859244</f>
        <v>4764899</v>
      </c>
      <c r="D33" s="82"/>
      <c r="E33" s="84" t="s">
        <v>62</v>
      </c>
      <c r="F33" s="33"/>
      <c r="G33" s="17" t="s">
        <v>17</v>
      </c>
      <c r="H33" s="88">
        <v>2210</v>
      </c>
      <c r="I33" s="89">
        <f>C34</f>
        <v>1698332</v>
      </c>
    </row>
    <row r="34" spans="1:12" s="13" customFormat="1" ht="18" customHeight="1" x14ac:dyDescent="0.25">
      <c r="A34" s="94" t="s">
        <v>28</v>
      </c>
      <c r="B34" s="4">
        <v>2610</v>
      </c>
      <c r="C34" s="34">
        <f>1554285+144047</f>
        <v>1698332</v>
      </c>
      <c r="D34" s="82"/>
      <c r="E34" s="105" t="s">
        <v>29</v>
      </c>
      <c r="F34" s="33"/>
      <c r="G34" s="17" t="s">
        <v>12</v>
      </c>
      <c r="H34" s="88">
        <v>2610</v>
      </c>
      <c r="I34" s="89">
        <f>C39</f>
        <v>200000</v>
      </c>
    </row>
    <row r="35" spans="1:12" s="13" customFormat="1" ht="33.75" customHeight="1" x14ac:dyDescent="0.25">
      <c r="A35" s="94" t="s">
        <v>17</v>
      </c>
      <c r="B35" s="4">
        <v>2210</v>
      </c>
      <c r="C35" s="14">
        <v>66000</v>
      </c>
      <c r="D35" s="82"/>
      <c r="E35" s="84" t="s">
        <v>30</v>
      </c>
      <c r="F35" s="33"/>
      <c r="G35" s="17" t="s">
        <v>23</v>
      </c>
      <c r="H35" s="88">
        <v>2620</v>
      </c>
      <c r="I35" s="89">
        <f>C36</f>
        <v>700000</v>
      </c>
    </row>
    <row r="36" spans="1:12" s="13" customFormat="1" ht="15.75" customHeight="1" x14ac:dyDescent="0.25">
      <c r="A36" s="94" t="s">
        <v>14</v>
      </c>
      <c r="B36" s="4">
        <v>2610</v>
      </c>
      <c r="C36" s="14">
        <v>700000</v>
      </c>
      <c r="D36" s="82"/>
      <c r="E36" s="97" t="s">
        <v>45</v>
      </c>
      <c r="F36" s="33"/>
      <c r="G36" s="17" t="s">
        <v>9</v>
      </c>
      <c r="H36" s="88">
        <v>2240</v>
      </c>
      <c r="I36" s="102" t="e">
        <f>C33+#REF!</f>
        <v>#REF!</v>
      </c>
    </row>
    <row r="37" spans="1:12" s="13" customFormat="1" ht="24" customHeight="1" x14ac:dyDescent="0.25">
      <c r="A37" s="94" t="s">
        <v>21</v>
      </c>
      <c r="B37" s="4">
        <v>2610</v>
      </c>
      <c r="C37" s="14">
        <v>400000</v>
      </c>
      <c r="D37" s="82"/>
      <c r="E37" s="106" t="s">
        <v>41</v>
      </c>
      <c r="F37" s="33"/>
      <c r="G37" s="17" t="s">
        <v>17</v>
      </c>
      <c r="H37" s="88">
        <v>3110</v>
      </c>
      <c r="I37" s="89">
        <f>C35</f>
        <v>66000</v>
      </c>
    </row>
    <row r="38" spans="1:12" s="23" customFormat="1" ht="17.25" customHeight="1" x14ac:dyDescent="0.25">
      <c r="A38" s="94" t="s">
        <v>21</v>
      </c>
      <c r="B38" s="4">
        <v>2610</v>
      </c>
      <c r="C38" s="36">
        <v>350000</v>
      </c>
      <c r="D38" s="35"/>
      <c r="E38" s="106" t="s">
        <v>42</v>
      </c>
      <c r="F38" s="44"/>
      <c r="G38" s="17" t="s">
        <v>17</v>
      </c>
      <c r="H38" s="88">
        <v>3110</v>
      </c>
      <c r="I38" s="89">
        <f>C37</f>
        <v>400000</v>
      </c>
      <c r="J38" s="24"/>
      <c r="L38" s="48"/>
    </row>
    <row r="39" spans="1:12" s="13" customFormat="1" ht="24" customHeight="1" x14ac:dyDescent="0.25">
      <c r="A39" s="94" t="s">
        <v>21</v>
      </c>
      <c r="B39" s="4">
        <v>2610</v>
      </c>
      <c r="C39" s="83">
        <v>200000</v>
      </c>
      <c r="D39" s="82"/>
      <c r="E39" s="106" t="s">
        <v>43</v>
      </c>
      <c r="F39" s="33"/>
      <c r="G39" s="17" t="s">
        <v>9</v>
      </c>
      <c r="H39" s="88">
        <v>2271</v>
      </c>
      <c r="I39" s="57">
        <f>C38</f>
        <v>350000</v>
      </c>
    </row>
    <row r="40" spans="1:12" s="13" customFormat="1" ht="21.75" customHeight="1" x14ac:dyDescent="0.25">
      <c r="A40" s="94" t="s">
        <v>21</v>
      </c>
      <c r="B40" s="4">
        <v>2610</v>
      </c>
      <c r="C40" s="83">
        <v>800000</v>
      </c>
      <c r="D40" s="82"/>
      <c r="E40" s="106" t="s">
        <v>44</v>
      </c>
      <c r="F40" s="33"/>
      <c r="G40" s="17" t="s">
        <v>18</v>
      </c>
      <c r="H40" s="88">
        <v>2282</v>
      </c>
      <c r="I40" s="89">
        <f>C66+C67</f>
        <v>-60000</v>
      </c>
    </row>
    <row r="41" spans="1:12" s="13" customFormat="1" ht="15.75" customHeight="1" x14ac:dyDescent="0.25">
      <c r="A41" s="94" t="s">
        <v>9</v>
      </c>
      <c r="B41" s="4">
        <v>2240</v>
      </c>
      <c r="C41" s="83">
        <v>146000</v>
      </c>
      <c r="D41" s="82"/>
      <c r="E41" s="84" t="s">
        <v>51</v>
      </c>
      <c r="F41" s="33"/>
      <c r="G41" s="17" t="s">
        <v>9</v>
      </c>
      <c r="H41" s="88">
        <v>2282</v>
      </c>
      <c r="I41" s="89">
        <f>C68+C69</f>
        <v>-125000</v>
      </c>
    </row>
    <row r="42" spans="1:12" s="13" customFormat="1" ht="19.5" customHeight="1" x14ac:dyDescent="0.25">
      <c r="A42" s="94" t="s">
        <v>9</v>
      </c>
      <c r="B42" s="4">
        <v>2240</v>
      </c>
      <c r="C42" s="83">
        <v>164000</v>
      </c>
      <c r="D42" s="82"/>
      <c r="E42" s="84" t="s">
        <v>52</v>
      </c>
      <c r="F42" s="33"/>
      <c r="G42" s="17" t="s">
        <v>15</v>
      </c>
      <c r="H42" s="88">
        <v>2111</v>
      </c>
      <c r="I42" s="89">
        <f>C64</f>
        <v>4764899</v>
      </c>
    </row>
    <row r="43" spans="1:12" s="13" customFormat="1" ht="19.5" customHeight="1" x14ac:dyDescent="0.25">
      <c r="A43" s="94" t="s">
        <v>53</v>
      </c>
      <c r="B43" s="111">
        <v>2210</v>
      </c>
      <c r="C43" s="82">
        <v>70000</v>
      </c>
      <c r="D43" s="82"/>
      <c r="E43" s="84" t="s">
        <v>54</v>
      </c>
      <c r="F43" s="33"/>
      <c r="G43" s="17" t="s">
        <v>15</v>
      </c>
      <c r="H43" s="88">
        <v>2111</v>
      </c>
      <c r="I43" s="89">
        <f>C65</f>
        <v>-30000</v>
      </c>
    </row>
    <row r="44" spans="1:12" s="13" customFormat="1" ht="21" customHeight="1" x14ac:dyDescent="0.25">
      <c r="A44" s="30" t="s">
        <v>1</v>
      </c>
      <c r="B44" s="8"/>
      <c r="C44" s="31">
        <f>SUM(C33:C43)</f>
        <v>9359231</v>
      </c>
      <c r="D44" s="31">
        <f>SUM(D30:D42)</f>
        <v>0</v>
      </c>
      <c r="E44" s="32"/>
      <c r="F44" s="33"/>
      <c r="G44" s="17" t="s">
        <v>15</v>
      </c>
      <c r="H44" s="88">
        <v>2120</v>
      </c>
      <c r="I44" s="89">
        <f>C65</f>
        <v>-30000</v>
      </c>
    </row>
    <row r="45" spans="1:12" s="13" customFormat="1" ht="19.5" customHeight="1" x14ac:dyDescent="0.25">
      <c r="A45" s="130" t="s">
        <v>6</v>
      </c>
      <c r="B45" s="131"/>
      <c r="C45" s="131"/>
      <c r="D45" s="131"/>
      <c r="E45" s="132"/>
      <c r="F45" s="33"/>
      <c r="G45" s="17" t="s">
        <v>21</v>
      </c>
      <c r="H45" s="88">
        <v>2610</v>
      </c>
      <c r="I45" s="89">
        <f>C41</f>
        <v>146000</v>
      </c>
    </row>
    <row r="46" spans="1:12" s="13" customFormat="1" ht="24.75" hidden="1" customHeight="1" x14ac:dyDescent="0.25">
      <c r="A46" s="127" t="s">
        <v>19</v>
      </c>
      <c r="B46" s="128"/>
      <c r="C46" s="128"/>
      <c r="D46" s="128"/>
      <c r="E46" s="136"/>
      <c r="F46" s="33"/>
      <c r="G46" s="17" t="s">
        <v>14</v>
      </c>
      <c r="H46" s="88">
        <v>2282</v>
      </c>
      <c r="I46" s="89">
        <f>C42</f>
        <v>164000</v>
      </c>
    </row>
    <row r="47" spans="1:12" s="13" customFormat="1" ht="32.25" hidden="1" customHeight="1" x14ac:dyDescent="0.25">
      <c r="A47" s="77"/>
      <c r="B47" s="49"/>
      <c r="C47" s="50"/>
      <c r="D47" s="34"/>
      <c r="E47" s="86"/>
      <c r="F47" s="33"/>
      <c r="G47" s="17"/>
      <c r="H47" s="88"/>
      <c r="I47" s="89"/>
    </row>
    <row r="48" spans="1:12" s="13" customFormat="1" ht="32.25" hidden="1" customHeight="1" x14ac:dyDescent="0.25">
      <c r="A48" s="77"/>
      <c r="B48" s="49"/>
      <c r="C48" s="36"/>
      <c r="D48" s="15"/>
      <c r="E48" s="86"/>
      <c r="F48" s="33"/>
      <c r="G48" s="17"/>
      <c r="H48" s="88"/>
      <c r="I48" s="89"/>
    </row>
    <row r="49" spans="1:13" hidden="1" x14ac:dyDescent="0.25">
      <c r="A49" s="77"/>
      <c r="B49" s="49"/>
      <c r="C49" s="36"/>
      <c r="D49" s="35"/>
      <c r="E49" s="85"/>
      <c r="F49" s="20"/>
      <c r="G49" s="17"/>
      <c r="H49" s="88"/>
      <c r="I49" s="89"/>
      <c r="J49" s="29"/>
      <c r="K49" s="23"/>
    </row>
    <row r="50" spans="1:13" hidden="1" x14ac:dyDescent="0.25">
      <c r="A50" s="77"/>
      <c r="B50" s="49"/>
      <c r="C50" s="36"/>
      <c r="D50" s="35"/>
      <c r="E50" s="85"/>
      <c r="F50" s="72"/>
      <c r="G50" s="17"/>
      <c r="H50" s="88"/>
      <c r="I50" s="89"/>
      <c r="K50" s="23"/>
    </row>
    <row r="51" spans="1:13" ht="30.75" hidden="1" customHeight="1" x14ac:dyDescent="0.25">
      <c r="A51" s="77"/>
      <c r="B51" s="49"/>
      <c r="C51" s="50"/>
      <c r="D51" s="35"/>
      <c r="E51" s="87"/>
      <c r="G51" s="17"/>
      <c r="H51" s="17"/>
      <c r="I51" s="17"/>
    </row>
    <row r="52" spans="1:13" ht="24" hidden="1" customHeight="1" x14ac:dyDescent="0.25">
      <c r="A52" s="39"/>
      <c r="B52" s="40"/>
      <c r="C52" s="41">
        <f>SUM(C47:C51)</f>
        <v>0</v>
      </c>
      <c r="D52" s="42"/>
      <c r="E52" s="43"/>
      <c r="F52" s="47"/>
      <c r="G52" s="17" t="s">
        <v>9</v>
      </c>
      <c r="H52" s="88">
        <v>2240</v>
      </c>
      <c r="I52" s="98" t="e">
        <f>C74+C75+#REF!</f>
        <v>#REF!</v>
      </c>
    </row>
    <row r="53" spans="1:13" ht="34.5" hidden="1" customHeight="1" x14ac:dyDescent="0.25">
      <c r="A53" s="127" t="s">
        <v>22</v>
      </c>
      <c r="B53" s="128"/>
      <c r="C53" s="128"/>
      <c r="D53" s="128"/>
      <c r="E53" s="129"/>
      <c r="F53" s="16"/>
      <c r="G53" s="17" t="s">
        <v>9</v>
      </c>
      <c r="H53" s="88">
        <v>3110</v>
      </c>
      <c r="I53" s="98">
        <f>C71+C72</f>
        <v>-43000</v>
      </c>
      <c r="J53" s="27"/>
      <c r="L53" s="27"/>
    </row>
    <row r="54" spans="1:13" s="13" customFormat="1" ht="34.5" hidden="1" customHeight="1" x14ac:dyDescent="0.25">
      <c r="A54" s="94"/>
      <c r="B54" s="4"/>
      <c r="C54" s="83"/>
      <c r="D54" s="15"/>
      <c r="E54" s="80"/>
      <c r="F54" s="33"/>
      <c r="G54" s="17"/>
      <c r="H54" s="88"/>
      <c r="I54" s="98"/>
      <c r="J54" s="24"/>
    </row>
    <row r="55" spans="1:13" s="13" customFormat="1" ht="34.5" hidden="1" customHeight="1" x14ac:dyDescent="0.25">
      <c r="A55" s="94"/>
      <c r="B55" s="4"/>
      <c r="C55" s="34"/>
      <c r="D55" s="15"/>
      <c r="E55" s="95"/>
      <c r="F55" s="33"/>
      <c r="G55" s="17"/>
      <c r="H55" s="88"/>
      <c r="I55" s="98"/>
      <c r="J55" s="29"/>
    </row>
    <row r="56" spans="1:13" s="13" customFormat="1" ht="48" hidden="1" customHeight="1" x14ac:dyDescent="0.25">
      <c r="A56" s="94"/>
      <c r="B56" s="4"/>
      <c r="C56" s="34"/>
      <c r="D56" s="15"/>
      <c r="E56" s="95"/>
      <c r="F56" s="33"/>
      <c r="G56" s="17"/>
      <c r="H56" s="18"/>
      <c r="I56" s="57"/>
      <c r="J56" s="2"/>
    </row>
    <row r="57" spans="1:13" ht="20.25" hidden="1" customHeight="1" x14ac:dyDescent="0.25">
      <c r="A57" s="39"/>
      <c r="B57" s="40"/>
      <c r="C57" s="42">
        <f>C55+C56+C54</f>
        <v>0</v>
      </c>
      <c r="D57" s="42">
        <f>D55+D56</f>
        <v>0</v>
      </c>
      <c r="E57" s="43"/>
      <c r="F57" s="16"/>
      <c r="G57" s="17"/>
      <c r="H57" s="18"/>
      <c r="I57" s="57"/>
      <c r="J57" s="24"/>
    </row>
    <row r="58" spans="1:13" s="23" customFormat="1" x14ac:dyDescent="0.25">
      <c r="A58" s="127" t="s">
        <v>58</v>
      </c>
      <c r="B58" s="128"/>
      <c r="C58" s="128"/>
      <c r="D58" s="128"/>
      <c r="E58" s="129"/>
      <c r="F58" s="44"/>
      <c r="G58" s="56"/>
      <c r="H58" s="56"/>
      <c r="I58" s="57"/>
      <c r="J58" s="2"/>
      <c r="L58" s="48"/>
      <c r="M58" s="48"/>
    </row>
    <row r="59" spans="1:13" ht="24.75" customHeight="1" x14ac:dyDescent="0.25">
      <c r="A59" s="94" t="s">
        <v>57</v>
      </c>
      <c r="B59" s="4">
        <v>2240</v>
      </c>
      <c r="C59" s="34">
        <v>-99000</v>
      </c>
      <c r="D59" s="15"/>
      <c r="E59" s="122" t="s">
        <v>66</v>
      </c>
      <c r="G59" s="17"/>
      <c r="H59" s="18"/>
      <c r="I59" s="99"/>
      <c r="J59" s="96"/>
      <c r="K59" s="23"/>
    </row>
    <row r="60" spans="1:13" ht="18.75" customHeight="1" x14ac:dyDescent="0.25">
      <c r="A60" s="94" t="s">
        <v>57</v>
      </c>
      <c r="B60" s="4">
        <v>2240</v>
      </c>
      <c r="C60" s="34">
        <v>99000</v>
      </c>
      <c r="D60" s="15"/>
      <c r="E60" s="122" t="s">
        <v>59</v>
      </c>
      <c r="F60" s="16"/>
      <c r="G60" s="17"/>
      <c r="H60" s="18"/>
      <c r="I60" s="100">
        <f>C79+D79</f>
        <v>13077931</v>
      </c>
      <c r="J60" s="100">
        <f>D79+E79</f>
        <v>0</v>
      </c>
    </row>
    <row r="61" spans="1:13" ht="20.25" customHeight="1" x14ac:dyDescent="0.25">
      <c r="A61" s="117"/>
      <c r="B61" s="118"/>
      <c r="C61" s="119">
        <f>C59+C60</f>
        <v>0</v>
      </c>
      <c r="D61" s="119"/>
      <c r="E61" s="120"/>
      <c r="F61" s="16"/>
      <c r="G61" s="17"/>
      <c r="H61" s="18"/>
      <c r="I61" s="57">
        <f>I60-C79-J60</f>
        <v>0</v>
      </c>
      <c r="J61" s="24"/>
    </row>
    <row r="62" spans="1:13" s="23" customFormat="1" ht="18.75" customHeight="1" x14ac:dyDescent="0.25">
      <c r="A62" s="127" t="s">
        <v>10</v>
      </c>
      <c r="B62" s="128"/>
      <c r="C62" s="128"/>
      <c r="D62" s="128"/>
      <c r="E62" s="129"/>
      <c r="F62" s="44"/>
      <c r="G62" s="17"/>
      <c r="H62" s="18"/>
      <c r="I62" s="13"/>
      <c r="J62" s="13"/>
    </row>
    <row r="63" spans="1:13" s="13" customFormat="1" ht="24.75" customHeight="1" x14ac:dyDescent="0.25">
      <c r="A63" s="94" t="s">
        <v>9</v>
      </c>
      <c r="B63" s="4">
        <v>2111</v>
      </c>
      <c r="C63" s="121">
        <v>-4764899</v>
      </c>
      <c r="D63" s="82"/>
      <c r="E63" s="84" t="s">
        <v>62</v>
      </c>
      <c r="F63" s="33"/>
      <c r="G63" s="17" t="s">
        <v>17</v>
      </c>
      <c r="H63" s="88">
        <v>2210</v>
      </c>
      <c r="I63" s="89">
        <f>C64</f>
        <v>4764899</v>
      </c>
    </row>
    <row r="64" spans="1:13" ht="36" customHeight="1" x14ac:dyDescent="0.25">
      <c r="A64" s="94" t="s">
        <v>9</v>
      </c>
      <c r="B64" s="49">
        <v>2240</v>
      </c>
      <c r="C64" s="50">
        <f>4699420+13785+51694</f>
        <v>4764899</v>
      </c>
      <c r="D64" s="50"/>
      <c r="E64" s="80" t="s">
        <v>34</v>
      </c>
      <c r="G64" s="17"/>
      <c r="H64" s="18"/>
      <c r="I64" s="13"/>
      <c r="K64" s="23"/>
    </row>
    <row r="65" spans="1:12" ht="53.25" customHeight="1" x14ac:dyDescent="0.25">
      <c r="A65" s="94" t="s">
        <v>18</v>
      </c>
      <c r="B65" s="49">
        <v>3132</v>
      </c>
      <c r="C65" s="51">
        <v>-30000</v>
      </c>
      <c r="D65" s="35"/>
      <c r="E65" s="85" t="s">
        <v>35</v>
      </c>
      <c r="F65" s="16"/>
      <c r="G65" s="13"/>
      <c r="H65" s="13"/>
      <c r="I65" s="27"/>
    </row>
    <row r="66" spans="1:12" ht="56.25" customHeight="1" x14ac:dyDescent="0.25">
      <c r="A66" s="94" t="s">
        <v>18</v>
      </c>
      <c r="B66" s="4">
        <v>3132</v>
      </c>
      <c r="C66" s="36">
        <v>-30000</v>
      </c>
      <c r="D66" s="15"/>
      <c r="E66" s="85" t="s">
        <v>33</v>
      </c>
      <c r="F66" s="16"/>
      <c r="G66" s="13"/>
      <c r="H66" s="13"/>
      <c r="I66" s="27"/>
      <c r="J66" s="13"/>
    </row>
    <row r="67" spans="1:12" s="23" customFormat="1" ht="49.5" customHeight="1" x14ac:dyDescent="0.25">
      <c r="A67" s="94" t="s">
        <v>18</v>
      </c>
      <c r="B67" s="4">
        <v>3132</v>
      </c>
      <c r="C67" s="36">
        <v>-30000</v>
      </c>
      <c r="D67" s="15"/>
      <c r="E67" s="85" t="s">
        <v>36</v>
      </c>
      <c r="F67" s="44"/>
      <c r="G67" s="17"/>
      <c r="H67" s="18"/>
      <c r="I67" s="27"/>
      <c r="J67" s="13"/>
    </row>
    <row r="68" spans="1:12" ht="38.25" customHeight="1" x14ac:dyDescent="0.25">
      <c r="A68" s="94" t="s">
        <v>9</v>
      </c>
      <c r="B68" s="4">
        <v>3132</v>
      </c>
      <c r="C68" s="121">
        <v>-85000</v>
      </c>
      <c r="D68" s="15"/>
      <c r="E68" s="85" t="s">
        <v>37</v>
      </c>
      <c r="G68" s="17"/>
      <c r="H68" s="18"/>
      <c r="I68" s="27"/>
      <c r="J68" s="24"/>
    </row>
    <row r="69" spans="1:12" s="23" customFormat="1" ht="34.5" customHeight="1" x14ac:dyDescent="0.25">
      <c r="A69" s="94" t="s">
        <v>9</v>
      </c>
      <c r="B69" s="4">
        <v>3132</v>
      </c>
      <c r="C69" s="121">
        <v>-40000</v>
      </c>
      <c r="D69" s="15"/>
      <c r="E69" s="104" t="s">
        <v>38</v>
      </c>
      <c r="F69" s="44"/>
      <c r="G69" s="17"/>
      <c r="H69" s="18"/>
      <c r="I69" s="27"/>
      <c r="J69" s="24"/>
      <c r="L69" s="48"/>
    </row>
    <row r="70" spans="1:12" s="23" customFormat="1" ht="36" customHeight="1" x14ac:dyDescent="0.25">
      <c r="A70" s="94" t="s">
        <v>9</v>
      </c>
      <c r="B70" s="4">
        <v>3132</v>
      </c>
      <c r="C70" s="121">
        <v>-120000</v>
      </c>
      <c r="D70" s="15"/>
      <c r="E70" s="85" t="s">
        <v>39</v>
      </c>
      <c r="F70" s="44"/>
      <c r="G70" s="17"/>
      <c r="H70" s="18"/>
      <c r="I70" s="27"/>
      <c r="J70" s="24"/>
      <c r="L70" s="48"/>
    </row>
    <row r="71" spans="1:12" s="23" customFormat="1" ht="36" customHeight="1" x14ac:dyDescent="0.25">
      <c r="A71" s="94" t="s">
        <v>9</v>
      </c>
      <c r="B71" s="4">
        <v>3132</v>
      </c>
      <c r="C71" s="121">
        <v>-50000</v>
      </c>
      <c r="D71" s="15"/>
      <c r="E71" s="85" t="s">
        <v>40</v>
      </c>
      <c r="F71" s="44"/>
      <c r="G71" s="17"/>
      <c r="H71" s="18"/>
      <c r="I71" s="27"/>
      <c r="J71" s="24"/>
      <c r="L71" s="48"/>
    </row>
    <row r="72" spans="1:12" s="23" customFormat="1" ht="21.75" customHeight="1" x14ac:dyDescent="0.25">
      <c r="A72" s="94" t="s">
        <v>9</v>
      </c>
      <c r="B72" s="4">
        <v>3110</v>
      </c>
      <c r="C72" s="121">
        <v>7000</v>
      </c>
      <c r="D72" s="15"/>
      <c r="E72" s="103" t="s">
        <v>32</v>
      </c>
      <c r="F72" s="44"/>
      <c r="G72" s="17"/>
      <c r="H72" s="18"/>
      <c r="I72" s="27"/>
      <c r="J72" s="24"/>
      <c r="L72" s="48"/>
    </row>
    <row r="73" spans="1:12" s="23" customFormat="1" ht="21" customHeight="1" x14ac:dyDescent="0.25">
      <c r="A73" s="94" t="s">
        <v>9</v>
      </c>
      <c r="B73" s="4">
        <v>3110</v>
      </c>
      <c r="C73" s="121">
        <v>7000</v>
      </c>
      <c r="D73" s="15"/>
      <c r="E73" s="103" t="s">
        <v>31</v>
      </c>
      <c r="F73" s="44"/>
      <c r="G73" s="17"/>
      <c r="H73" s="18"/>
      <c r="I73" s="27"/>
      <c r="J73" s="24"/>
      <c r="L73" s="48"/>
    </row>
    <row r="74" spans="1:12" s="23" customFormat="1" ht="20.25" customHeight="1" x14ac:dyDescent="0.25">
      <c r="A74" s="94" t="s">
        <v>9</v>
      </c>
      <c r="B74" s="4">
        <v>2240</v>
      </c>
      <c r="C74" s="121">
        <v>255000</v>
      </c>
      <c r="D74" s="15"/>
      <c r="E74" s="103" t="s">
        <v>49</v>
      </c>
      <c r="F74" s="44"/>
      <c r="G74" s="17"/>
      <c r="H74" s="18"/>
      <c r="I74" s="27"/>
      <c r="J74" s="24"/>
      <c r="L74" s="48"/>
    </row>
    <row r="75" spans="1:12" s="23" customFormat="1" ht="20.25" customHeight="1" x14ac:dyDescent="0.25">
      <c r="A75" s="94" t="s">
        <v>20</v>
      </c>
      <c r="B75" s="4">
        <v>2240</v>
      </c>
      <c r="C75" s="36">
        <v>46000</v>
      </c>
      <c r="D75" s="15"/>
      <c r="E75" s="103" t="s">
        <v>50</v>
      </c>
      <c r="F75" s="44"/>
      <c r="G75" s="17"/>
      <c r="H75" s="18"/>
      <c r="I75" s="27"/>
      <c r="J75" s="24"/>
      <c r="L75" s="48"/>
    </row>
    <row r="76" spans="1:12" s="23" customFormat="1" ht="20.25" customHeight="1" x14ac:dyDescent="0.25">
      <c r="A76" s="94" t="s">
        <v>20</v>
      </c>
      <c r="B76" s="4">
        <v>2240</v>
      </c>
      <c r="C76" s="36">
        <v>40000</v>
      </c>
      <c r="D76" s="35"/>
      <c r="E76" s="103" t="s">
        <v>63</v>
      </c>
      <c r="F76" s="44"/>
      <c r="G76" s="17"/>
      <c r="H76" s="18"/>
      <c r="I76" s="27"/>
      <c r="J76" s="24"/>
      <c r="L76" s="48"/>
    </row>
    <row r="77" spans="1:12" s="23" customFormat="1" ht="20.25" customHeight="1" x14ac:dyDescent="0.25">
      <c r="A77" s="94" t="s">
        <v>20</v>
      </c>
      <c r="B77" s="4">
        <v>2240</v>
      </c>
      <c r="C77" s="36">
        <v>30000</v>
      </c>
      <c r="D77" s="35"/>
      <c r="E77" s="103" t="s">
        <v>56</v>
      </c>
      <c r="F77" s="44"/>
      <c r="G77" s="17"/>
      <c r="H77" s="18"/>
      <c r="I77" s="27"/>
      <c r="J77" s="24"/>
      <c r="L77" s="48"/>
    </row>
    <row r="78" spans="1:12" s="13" customFormat="1" ht="16.5" customHeight="1" x14ac:dyDescent="0.25">
      <c r="A78" s="39"/>
      <c r="B78" s="40"/>
      <c r="C78" s="52">
        <f>SUM(C63:C77)</f>
        <v>0</v>
      </c>
      <c r="D78" s="42"/>
      <c r="E78" s="43"/>
      <c r="F78" s="33"/>
      <c r="G78" s="56"/>
      <c r="H78" s="56"/>
      <c r="I78" s="45"/>
      <c r="J78" s="45"/>
    </row>
    <row r="79" spans="1:12" s="23" customFormat="1" ht="31.5" customHeight="1" thickBot="1" x14ac:dyDescent="0.3">
      <c r="A79" s="123" t="s">
        <v>7</v>
      </c>
      <c r="B79" s="124"/>
      <c r="C79" s="53">
        <f>C15+C31+C44+C61+C78</f>
        <v>13077931</v>
      </c>
      <c r="D79" s="53"/>
      <c r="E79" s="54"/>
      <c r="F79" s="101">
        <f>C79+D79</f>
        <v>13077931</v>
      </c>
      <c r="G79" s="61"/>
      <c r="H79" s="61"/>
      <c r="I79" s="2"/>
      <c r="J79" s="58"/>
      <c r="L79" s="48"/>
    </row>
    <row r="80" spans="1:12" s="23" customFormat="1" ht="18" customHeight="1" x14ac:dyDescent="0.25">
      <c r="A80" s="2"/>
      <c r="B80" s="2"/>
      <c r="C80" s="59"/>
      <c r="D80" s="37"/>
      <c r="E80" s="60"/>
      <c r="F80" s="44"/>
      <c r="G80" s="2"/>
      <c r="H80" s="2"/>
      <c r="I80" s="2"/>
      <c r="J80" s="45"/>
      <c r="L80" s="48"/>
    </row>
    <row r="81" spans="1:12" s="23" customFormat="1" ht="18.75" customHeight="1" x14ac:dyDescent="0.25">
      <c r="A81" s="2" t="s">
        <v>5</v>
      </c>
      <c r="B81" s="2"/>
      <c r="C81" s="59"/>
      <c r="D81" s="37"/>
      <c r="E81" s="60"/>
      <c r="F81" s="44"/>
      <c r="G81" s="2"/>
      <c r="H81" s="2"/>
      <c r="I81" s="46"/>
      <c r="J81" s="45"/>
      <c r="L81" s="48"/>
    </row>
    <row r="82" spans="1:12" s="23" customFormat="1" ht="18.75" customHeight="1" x14ac:dyDescent="0.25">
      <c r="A82" s="2"/>
      <c r="B82" s="2"/>
      <c r="C82" s="59"/>
      <c r="D82" s="37"/>
      <c r="E82" s="63"/>
      <c r="F82" s="44"/>
      <c r="G82" s="2"/>
      <c r="H82" s="2"/>
      <c r="I82" s="46"/>
      <c r="J82" s="45"/>
      <c r="L82" s="48"/>
    </row>
    <row r="83" spans="1:12" s="23" customFormat="1" ht="18.75" customHeight="1" x14ac:dyDescent="0.25">
      <c r="A83" s="2"/>
      <c r="B83" s="2"/>
      <c r="C83" s="59"/>
      <c r="D83" s="37"/>
      <c r="E83" s="63"/>
      <c r="F83" s="44"/>
      <c r="G83" s="13"/>
      <c r="H83" s="13"/>
      <c r="I83" s="46"/>
      <c r="J83" s="62"/>
    </row>
    <row r="84" spans="1:12" s="55" customFormat="1" ht="28.5" customHeight="1" x14ac:dyDescent="0.25">
      <c r="A84" s="2"/>
      <c r="B84" s="2"/>
      <c r="C84" s="59"/>
      <c r="D84" s="37"/>
      <c r="E84" s="63"/>
      <c r="G84" s="13"/>
      <c r="H84" s="13"/>
      <c r="I84" s="46"/>
      <c r="J84" s="45"/>
    </row>
    <row r="85" spans="1:12" s="23" customFormat="1" x14ac:dyDescent="0.25">
      <c r="A85" s="2"/>
      <c r="B85" s="2"/>
      <c r="C85" s="81"/>
      <c r="D85" s="37"/>
      <c r="E85" s="63"/>
      <c r="F85" s="38"/>
      <c r="G85" s="68"/>
      <c r="H85" s="13"/>
      <c r="I85" s="46"/>
      <c r="J85" s="2"/>
    </row>
    <row r="86" spans="1:12" s="23" customFormat="1" x14ac:dyDescent="0.25">
      <c r="A86" s="2"/>
      <c r="B86" s="2"/>
      <c r="C86" s="59"/>
      <c r="D86" s="37"/>
      <c r="E86" s="63"/>
      <c r="F86" s="1"/>
      <c r="G86" s="13"/>
      <c r="H86" s="13"/>
      <c r="I86" s="2"/>
      <c r="J86" s="2"/>
    </row>
    <row r="87" spans="1:12" s="23" customFormat="1" x14ac:dyDescent="0.25">
      <c r="A87" s="2"/>
      <c r="B87" s="2"/>
      <c r="C87" s="59"/>
      <c r="D87" s="37"/>
      <c r="E87" s="63"/>
      <c r="F87" s="64"/>
      <c r="G87" s="68"/>
      <c r="H87" s="13"/>
      <c r="I87" s="2"/>
      <c r="J87" s="2"/>
    </row>
    <row r="88" spans="1:12" s="23" customFormat="1" x14ac:dyDescent="0.25">
      <c r="A88" s="2"/>
      <c r="B88" s="2"/>
      <c r="C88" s="59"/>
      <c r="D88" s="37"/>
      <c r="E88" s="63"/>
      <c r="F88" s="1"/>
      <c r="G88" s="2"/>
      <c r="H88" s="2"/>
      <c r="J88" s="2"/>
    </row>
    <row r="89" spans="1:12" s="23" customFormat="1" x14ac:dyDescent="0.25">
      <c r="A89" s="2"/>
      <c r="B89" s="2"/>
      <c r="C89" s="59"/>
      <c r="D89" s="37"/>
      <c r="E89" s="63"/>
      <c r="F89" s="38"/>
      <c r="G89" s="2"/>
      <c r="H89" s="2"/>
      <c r="J89" s="13"/>
    </row>
    <row r="90" spans="1:12" s="65" customFormat="1" ht="24" customHeight="1" x14ac:dyDescent="0.25">
      <c r="A90" s="2"/>
      <c r="B90" s="2"/>
      <c r="C90" s="59"/>
      <c r="D90" s="37"/>
      <c r="E90" s="63"/>
      <c r="F90" s="1"/>
      <c r="G90" s="69"/>
      <c r="H90" s="23"/>
      <c r="I90" s="70"/>
      <c r="J90" s="13"/>
    </row>
    <row r="91" spans="1:12" s="23" customFormat="1" ht="36" customHeight="1" x14ac:dyDescent="0.25">
      <c r="A91" s="2"/>
      <c r="B91" s="2"/>
      <c r="C91" s="59"/>
      <c r="D91" s="37"/>
      <c r="E91" s="63"/>
      <c r="F91" s="66"/>
      <c r="I91" s="2"/>
      <c r="J91" s="13"/>
    </row>
    <row r="92" spans="1:12" x14ac:dyDescent="0.25">
      <c r="D92" s="37"/>
      <c r="E92" s="63"/>
      <c r="F92" s="67"/>
      <c r="G92" s="70"/>
      <c r="H92" s="70"/>
      <c r="J92" s="13"/>
    </row>
    <row r="93" spans="1:12" ht="41.25" customHeight="1" x14ac:dyDescent="0.25">
      <c r="D93" s="37"/>
      <c r="E93" s="63"/>
      <c r="I93" s="70"/>
      <c r="J93" s="13"/>
    </row>
    <row r="94" spans="1:12" ht="37.5" customHeight="1" x14ac:dyDescent="0.25">
      <c r="D94" s="37"/>
      <c r="E94" s="60"/>
      <c r="G94" s="71"/>
    </row>
    <row r="95" spans="1:12" ht="19.5" customHeight="1" x14ac:dyDescent="0.25">
      <c r="D95" s="37"/>
      <c r="E95" s="60"/>
      <c r="G95" s="70"/>
      <c r="H95" s="70"/>
    </row>
    <row r="96" spans="1:12" ht="27" customHeight="1" x14ac:dyDescent="0.25">
      <c r="D96" s="37"/>
      <c r="E96" s="60"/>
      <c r="J96" s="23"/>
    </row>
    <row r="97" spans="1:10" ht="19.5" customHeight="1" x14ac:dyDescent="0.25">
      <c r="D97" s="37"/>
      <c r="E97" s="60"/>
      <c r="J97" s="23"/>
    </row>
    <row r="98" spans="1:10" ht="19.5" customHeight="1" x14ac:dyDescent="0.25">
      <c r="D98" s="37"/>
      <c r="E98" s="60"/>
    </row>
    <row r="99" spans="1:10" ht="19.5" customHeight="1" x14ac:dyDescent="0.25">
      <c r="D99" s="37"/>
      <c r="E99" s="60"/>
    </row>
    <row r="100" spans="1:10" s="23" customFormat="1" ht="21.75" customHeight="1" x14ac:dyDescent="0.25">
      <c r="A100" s="2"/>
      <c r="B100" s="2"/>
      <c r="C100" s="59"/>
      <c r="D100" s="37"/>
      <c r="E100" s="60"/>
      <c r="F100" s="1"/>
      <c r="G100" s="2"/>
      <c r="H100" s="2"/>
      <c r="I100" s="2"/>
      <c r="J100" s="29"/>
    </row>
    <row r="101" spans="1:10" x14ac:dyDescent="0.25">
      <c r="D101" s="37"/>
      <c r="E101" s="60"/>
    </row>
    <row r="102" spans="1:10" ht="15.75" customHeight="1" x14ac:dyDescent="0.25">
      <c r="D102" s="37"/>
      <c r="E102" s="60"/>
      <c r="J102" s="23"/>
    </row>
    <row r="103" spans="1:10" x14ac:dyDescent="0.25">
      <c r="D103" s="37"/>
      <c r="E103" s="60"/>
    </row>
    <row r="104" spans="1:10" x14ac:dyDescent="0.25">
      <c r="D104" s="37"/>
      <c r="E104" s="60"/>
    </row>
    <row r="105" spans="1:10" x14ac:dyDescent="0.25">
      <c r="D105" s="37"/>
      <c r="E105" s="60"/>
    </row>
    <row r="106" spans="1:10" x14ac:dyDescent="0.25">
      <c r="D106" s="37"/>
      <c r="E106" s="60"/>
    </row>
    <row r="107" spans="1:10" x14ac:dyDescent="0.25">
      <c r="D107" s="37"/>
      <c r="E107" s="60"/>
    </row>
    <row r="108" spans="1:10" x14ac:dyDescent="0.25">
      <c r="D108" s="37"/>
      <c r="E108" s="60"/>
    </row>
    <row r="109" spans="1:10" x14ac:dyDescent="0.25">
      <c r="D109" s="37"/>
      <c r="E109" s="60"/>
    </row>
    <row r="110" spans="1:10" x14ac:dyDescent="0.25">
      <c r="D110" s="37"/>
      <c r="E110" s="60"/>
    </row>
    <row r="111" spans="1:10" x14ac:dyDescent="0.25">
      <c r="D111" s="37"/>
      <c r="E111" s="60"/>
    </row>
    <row r="112" spans="1:10" x14ac:dyDescent="0.25">
      <c r="D112" s="37"/>
      <c r="E112" s="60"/>
    </row>
    <row r="113" spans="4:5" x14ac:dyDescent="0.25">
      <c r="D113" s="37"/>
      <c r="E113" s="60"/>
    </row>
    <row r="114" spans="4:5" x14ac:dyDescent="0.25">
      <c r="D114" s="37"/>
      <c r="E114" s="60"/>
    </row>
    <row r="115" spans="4:5" x14ac:dyDescent="0.25">
      <c r="D115" s="37"/>
      <c r="E115" s="60"/>
    </row>
    <row r="116" spans="4:5" x14ac:dyDescent="0.25">
      <c r="D116" s="37"/>
      <c r="E116" s="60"/>
    </row>
    <row r="117" spans="4:5" x14ac:dyDescent="0.25">
      <c r="D117" s="37"/>
      <c r="E117" s="60"/>
    </row>
    <row r="118" spans="4:5" x14ac:dyDescent="0.25">
      <c r="D118" s="37"/>
      <c r="E118" s="60"/>
    </row>
    <row r="119" spans="4:5" x14ac:dyDescent="0.25">
      <c r="D119" s="37"/>
      <c r="E119" s="60"/>
    </row>
    <row r="120" spans="4:5" x14ac:dyDescent="0.25">
      <c r="D120" s="37"/>
      <c r="E120" s="60"/>
    </row>
    <row r="121" spans="4:5" x14ac:dyDescent="0.25">
      <c r="D121" s="37"/>
      <c r="E121" s="60"/>
    </row>
    <row r="122" spans="4:5" x14ac:dyDescent="0.25">
      <c r="D122" s="37"/>
      <c r="E122" s="60"/>
    </row>
    <row r="123" spans="4:5" x14ac:dyDescent="0.25">
      <c r="D123" s="37"/>
      <c r="E123" s="60"/>
    </row>
    <row r="124" spans="4:5" x14ac:dyDescent="0.25">
      <c r="D124" s="37"/>
      <c r="E124" s="60"/>
    </row>
    <row r="125" spans="4:5" x14ac:dyDescent="0.25">
      <c r="D125" s="37"/>
      <c r="E125" s="60"/>
    </row>
    <row r="126" spans="4:5" x14ac:dyDescent="0.25">
      <c r="D126" s="37"/>
      <c r="E126" s="60"/>
    </row>
    <row r="127" spans="4:5" x14ac:dyDescent="0.25">
      <c r="D127" s="37"/>
      <c r="E127" s="60"/>
    </row>
    <row r="128" spans="4:5" x14ac:dyDescent="0.25">
      <c r="D128" s="37"/>
      <c r="E128" s="60"/>
    </row>
    <row r="129" spans="4:5" x14ac:dyDescent="0.25">
      <c r="D129" s="37"/>
      <c r="E129" s="60"/>
    </row>
    <row r="130" spans="4:5" x14ac:dyDescent="0.25">
      <c r="D130" s="37"/>
      <c r="E130" s="60"/>
    </row>
    <row r="131" spans="4:5" x14ac:dyDescent="0.25">
      <c r="D131" s="37"/>
      <c r="E131" s="60"/>
    </row>
    <row r="132" spans="4:5" x14ac:dyDescent="0.25">
      <c r="D132" s="37"/>
      <c r="E132" s="60"/>
    </row>
    <row r="133" spans="4:5" x14ac:dyDescent="0.25">
      <c r="D133" s="37"/>
      <c r="E133" s="60"/>
    </row>
    <row r="134" spans="4:5" x14ac:dyDescent="0.25">
      <c r="D134" s="37"/>
      <c r="E134" s="60"/>
    </row>
    <row r="135" spans="4:5" x14ac:dyDescent="0.25">
      <c r="D135" s="37"/>
      <c r="E135" s="60"/>
    </row>
    <row r="136" spans="4:5" x14ac:dyDescent="0.25">
      <c r="D136" s="37"/>
      <c r="E136" s="60"/>
    </row>
    <row r="137" spans="4:5" x14ac:dyDescent="0.25">
      <c r="D137" s="37"/>
      <c r="E137" s="60"/>
    </row>
    <row r="138" spans="4:5" x14ac:dyDescent="0.25">
      <c r="D138" s="37"/>
      <c r="E138" s="60"/>
    </row>
    <row r="139" spans="4:5" x14ac:dyDescent="0.25">
      <c r="D139" s="37"/>
      <c r="E139" s="60"/>
    </row>
    <row r="140" spans="4:5" x14ac:dyDescent="0.25">
      <c r="D140" s="37"/>
      <c r="E140" s="60"/>
    </row>
    <row r="141" spans="4:5" x14ac:dyDescent="0.25">
      <c r="D141" s="37"/>
      <c r="E141" s="60"/>
    </row>
    <row r="142" spans="4:5" x14ac:dyDescent="0.25">
      <c r="D142" s="37"/>
      <c r="E142" s="60"/>
    </row>
    <row r="143" spans="4:5" x14ac:dyDescent="0.25">
      <c r="D143" s="37"/>
      <c r="E143" s="60"/>
    </row>
    <row r="144" spans="4:5" x14ac:dyDescent="0.25">
      <c r="D144" s="37"/>
      <c r="E144" s="60"/>
    </row>
    <row r="145" spans="4:5" x14ac:dyDescent="0.25">
      <c r="D145" s="37"/>
      <c r="E145" s="60"/>
    </row>
    <row r="146" spans="4:5" x14ac:dyDescent="0.25">
      <c r="D146" s="37"/>
      <c r="E146" s="60"/>
    </row>
    <row r="147" spans="4:5" x14ac:dyDescent="0.25">
      <c r="D147" s="37"/>
      <c r="E147" s="60"/>
    </row>
    <row r="148" spans="4:5" x14ac:dyDescent="0.25">
      <c r="D148" s="37"/>
      <c r="E148" s="60"/>
    </row>
    <row r="149" spans="4:5" x14ac:dyDescent="0.25">
      <c r="D149" s="37"/>
      <c r="E149" s="60"/>
    </row>
    <row r="150" spans="4:5" x14ac:dyDescent="0.25">
      <c r="D150" s="37"/>
      <c r="E150" s="60"/>
    </row>
    <row r="151" spans="4:5" x14ac:dyDescent="0.25">
      <c r="D151" s="37"/>
      <c r="E151" s="60"/>
    </row>
    <row r="152" spans="4:5" x14ac:dyDescent="0.25">
      <c r="D152" s="37"/>
      <c r="E152" s="60"/>
    </row>
    <row r="153" spans="4:5" x14ac:dyDescent="0.25">
      <c r="D153" s="37"/>
      <c r="E153" s="60"/>
    </row>
    <row r="154" spans="4:5" x14ac:dyDescent="0.25">
      <c r="D154" s="37"/>
      <c r="E154" s="60"/>
    </row>
    <row r="155" spans="4:5" x14ac:dyDescent="0.25">
      <c r="D155" s="37"/>
      <c r="E155" s="60"/>
    </row>
    <row r="156" spans="4:5" x14ac:dyDescent="0.25">
      <c r="D156" s="37"/>
      <c r="E156" s="60"/>
    </row>
    <row r="157" spans="4:5" x14ac:dyDescent="0.25">
      <c r="D157" s="37"/>
      <c r="E157" s="60"/>
    </row>
    <row r="158" spans="4:5" x14ac:dyDescent="0.25">
      <c r="D158" s="37"/>
      <c r="E158" s="60"/>
    </row>
    <row r="159" spans="4:5" x14ac:dyDescent="0.25">
      <c r="D159" s="37"/>
      <c r="E159" s="60"/>
    </row>
    <row r="160" spans="4:5" x14ac:dyDescent="0.25">
      <c r="D160" s="37"/>
      <c r="E160" s="60"/>
    </row>
    <row r="161" spans="4:5" x14ac:dyDescent="0.25">
      <c r="D161" s="37"/>
      <c r="E161" s="60"/>
    </row>
    <row r="162" spans="4:5" x14ac:dyDescent="0.25">
      <c r="D162" s="37"/>
      <c r="E162" s="60"/>
    </row>
    <row r="163" spans="4:5" x14ac:dyDescent="0.25">
      <c r="D163" s="37"/>
      <c r="E163" s="60"/>
    </row>
    <row r="164" spans="4:5" x14ac:dyDescent="0.25">
      <c r="D164" s="37"/>
      <c r="E164" s="60"/>
    </row>
    <row r="165" spans="4:5" x14ac:dyDescent="0.25">
      <c r="D165" s="37"/>
      <c r="E165" s="60"/>
    </row>
    <row r="166" spans="4:5" x14ac:dyDescent="0.25">
      <c r="D166" s="37"/>
      <c r="E166" s="60"/>
    </row>
    <row r="167" spans="4:5" x14ac:dyDescent="0.25">
      <c r="D167" s="37"/>
      <c r="E167" s="60"/>
    </row>
    <row r="168" spans="4:5" x14ac:dyDescent="0.25">
      <c r="D168" s="37"/>
      <c r="E168" s="60"/>
    </row>
    <row r="169" spans="4:5" x14ac:dyDescent="0.25">
      <c r="D169" s="37"/>
      <c r="E169" s="60"/>
    </row>
    <row r="170" spans="4:5" x14ac:dyDescent="0.25">
      <c r="D170" s="37"/>
      <c r="E170" s="60"/>
    </row>
    <row r="171" spans="4:5" x14ac:dyDescent="0.25">
      <c r="D171" s="37"/>
      <c r="E171" s="60"/>
    </row>
    <row r="172" spans="4:5" x14ac:dyDescent="0.25">
      <c r="D172" s="37"/>
      <c r="E172" s="60"/>
    </row>
    <row r="173" spans="4:5" x14ac:dyDescent="0.25">
      <c r="D173" s="37"/>
      <c r="E173" s="60"/>
    </row>
    <row r="174" spans="4:5" x14ac:dyDescent="0.25">
      <c r="D174" s="37"/>
      <c r="E174" s="60"/>
    </row>
    <row r="175" spans="4:5" x14ac:dyDescent="0.25">
      <c r="D175" s="37"/>
      <c r="E175" s="60"/>
    </row>
    <row r="176" spans="4:5" x14ac:dyDescent="0.25">
      <c r="D176" s="37"/>
      <c r="E176" s="60"/>
    </row>
    <row r="177" spans="4:5" x14ac:dyDescent="0.25">
      <c r="D177" s="37"/>
      <c r="E177" s="60"/>
    </row>
    <row r="178" spans="4:5" x14ac:dyDescent="0.25">
      <c r="D178" s="37"/>
      <c r="E178" s="60"/>
    </row>
    <row r="179" spans="4:5" x14ac:dyDescent="0.25">
      <c r="D179" s="37"/>
      <c r="E179" s="60"/>
    </row>
    <row r="180" spans="4:5" x14ac:dyDescent="0.25">
      <c r="D180" s="37"/>
      <c r="E180" s="60"/>
    </row>
    <row r="181" spans="4:5" x14ac:dyDescent="0.25">
      <c r="D181" s="37"/>
      <c r="E181" s="60"/>
    </row>
    <row r="182" spans="4:5" x14ac:dyDescent="0.25">
      <c r="D182" s="37"/>
      <c r="E182" s="60"/>
    </row>
    <row r="183" spans="4:5" x14ac:dyDescent="0.25">
      <c r="D183" s="37"/>
      <c r="E183" s="60"/>
    </row>
    <row r="184" spans="4:5" x14ac:dyDescent="0.25">
      <c r="D184" s="37"/>
      <c r="E184" s="60"/>
    </row>
    <row r="185" spans="4:5" x14ac:dyDescent="0.25">
      <c r="D185" s="37"/>
      <c r="E185" s="60"/>
    </row>
    <row r="186" spans="4:5" x14ac:dyDescent="0.25">
      <c r="D186" s="37"/>
      <c r="E186" s="60"/>
    </row>
    <row r="187" spans="4:5" x14ac:dyDescent="0.25">
      <c r="D187" s="37"/>
      <c r="E187" s="60"/>
    </row>
    <row r="188" spans="4:5" x14ac:dyDescent="0.25">
      <c r="D188" s="37"/>
      <c r="E188" s="60"/>
    </row>
    <row r="189" spans="4:5" x14ac:dyDescent="0.25">
      <c r="D189" s="37"/>
      <c r="E189" s="60"/>
    </row>
    <row r="190" spans="4:5" x14ac:dyDescent="0.25">
      <c r="D190" s="37"/>
      <c r="E190" s="60"/>
    </row>
    <row r="191" spans="4:5" x14ac:dyDescent="0.25">
      <c r="D191" s="37"/>
      <c r="E191" s="60"/>
    </row>
    <row r="192" spans="4:5" x14ac:dyDescent="0.25">
      <c r="D192" s="37"/>
      <c r="E192" s="60"/>
    </row>
    <row r="193" spans="4:5" x14ac:dyDescent="0.25">
      <c r="D193" s="37"/>
      <c r="E193" s="60"/>
    </row>
    <row r="194" spans="4:5" x14ac:dyDescent="0.25">
      <c r="D194" s="37"/>
      <c r="E194" s="60"/>
    </row>
    <row r="195" spans="4:5" x14ac:dyDescent="0.25">
      <c r="D195" s="37"/>
      <c r="E195" s="60"/>
    </row>
    <row r="196" spans="4:5" x14ac:dyDescent="0.25">
      <c r="D196" s="37"/>
      <c r="E196" s="60"/>
    </row>
    <row r="197" spans="4:5" x14ac:dyDescent="0.25">
      <c r="D197" s="37"/>
      <c r="E197" s="60"/>
    </row>
    <row r="198" spans="4:5" x14ac:dyDescent="0.25">
      <c r="D198" s="37"/>
      <c r="E198" s="60"/>
    </row>
    <row r="199" spans="4:5" x14ac:dyDescent="0.25">
      <c r="D199" s="37"/>
      <c r="E199" s="60"/>
    </row>
    <row r="200" spans="4:5" x14ac:dyDescent="0.25">
      <c r="D200" s="37"/>
      <c r="E200" s="60"/>
    </row>
    <row r="201" spans="4:5" x14ac:dyDescent="0.25">
      <c r="D201" s="37"/>
      <c r="E201" s="60"/>
    </row>
    <row r="202" spans="4:5" x14ac:dyDescent="0.25">
      <c r="D202" s="37"/>
      <c r="E202" s="60"/>
    </row>
    <row r="203" spans="4:5" x14ac:dyDescent="0.25">
      <c r="D203" s="37"/>
      <c r="E203" s="60"/>
    </row>
    <row r="204" spans="4:5" x14ac:dyDescent="0.25">
      <c r="D204" s="37"/>
      <c r="E204" s="60"/>
    </row>
    <row r="205" spans="4:5" x14ac:dyDescent="0.25">
      <c r="D205" s="37"/>
      <c r="E205" s="60"/>
    </row>
    <row r="206" spans="4:5" x14ac:dyDescent="0.25">
      <c r="D206" s="37"/>
      <c r="E206" s="60"/>
    </row>
    <row r="207" spans="4:5" x14ac:dyDescent="0.25">
      <c r="D207" s="37"/>
      <c r="E207" s="60"/>
    </row>
    <row r="208" spans="4:5" x14ac:dyDescent="0.25">
      <c r="D208" s="37"/>
      <c r="E208" s="60"/>
    </row>
    <row r="209" spans="4:5" x14ac:dyDescent="0.25">
      <c r="D209" s="37"/>
      <c r="E209" s="60"/>
    </row>
    <row r="210" spans="4:5" x14ac:dyDescent="0.25">
      <c r="D210" s="37"/>
      <c r="E210" s="60"/>
    </row>
    <row r="211" spans="4:5" x14ac:dyDescent="0.25">
      <c r="D211" s="37"/>
      <c r="E211" s="60"/>
    </row>
    <row r="212" spans="4:5" x14ac:dyDescent="0.25">
      <c r="D212" s="37"/>
      <c r="E212" s="60"/>
    </row>
    <row r="213" spans="4:5" x14ac:dyDescent="0.25">
      <c r="D213" s="37"/>
      <c r="E213" s="60"/>
    </row>
    <row r="214" spans="4:5" x14ac:dyDescent="0.25">
      <c r="D214" s="37"/>
      <c r="E214" s="60"/>
    </row>
    <row r="215" spans="4:5" x14ac:dyDescent="0.25">
      <c r="D215" s="37"/>
      <c r="E215" s="60"/>
    </row>
    <row r="216" spans="4:5" x14ac:dyDescent="0.25">
      <c r="D216" s="37"/>
      <c r="E216" s="60"/>
    </row>
    <row r="217" spans="4:5" x14ac:dyDescent="0.25">
      <c r="D217" s="37"/>
      <c r="E217" s="60"/>
    </row>
    <row r="218" spans="4:5" x14ac:dyDescent="0.25">
      <c r="D218" s="37"/>
      <c r="E218" s="60"/>
    </row>
    <row r="219" spans="4:5" x14ac:dyDescent="0.25">
      <c r="D219" s="37"/>
      <c r="E219" s="60"/>
    </row>
    <row r="220" spans="4:5" x14ac:dyDescent="0.25">
      <c r="D220" s="37"/>
      <c r="E220" s="60"/>
    </row>
    <row r="221" spans="4:5" x14ac:dyDescent="0.25">
      <c r="D221" s="37"/>
      <c r="E221" s="60"/>
    </row>
    <row r="222" spans="4:5" x14ac:dyDescent="0.25">
      <c r="D222" s="37"/>
      <c r="E222" s="60"/>
    </row>
    <row r="223" spans="4:5" x14ac:dyDescent="0.25">
      <c r="D223" s="37"/>
      <c r="E223" s="60"/>
    </row>
    <row r="224" spans="4:5" x14ac:dyDescent="0.25">
      <c r="D224" s="37"/>
      <c r="E224" s="60"/>
    </row>
    <row r="225" spans="4:5" x14ac:dyDescent="0.25">
      <c r="D225" s="37"/>
      <c r="E225" s="60"/>
    </row>
    <row r="226" spans="4:5" x14ac:dyDescent="0.25">
      <c r="D226" s="37"/>
      <c r="E226" s="60"/>
    </row>
    <row r="227" spans="4:5" x14ac:dyDescent="0.25">
      <c r="D227" s="37"/>
    </row>
    <row r="228" spans="4:5" x14ac:dyDescent="0.25">
      <c r="D228" s="37"/>
    </row>
    <row r="229" spans="4:5" x14ac:dyDescent="0.25">
      <c r="D229" s="37"/>
    </row>
    <row r="230" spans="4:5" x14ac:dyDescent="0.25">
      <c r="D230" s="37"/>
    </row>
    <row r="231" spans="4:5" x14ac:dyDescent="0.25">
      <c r="D231" s="37"/>
    </row>
    <row r="232" spans="4:5" x14ac:dyDescent="0.25">
      <c r="D232" s="37"/>
    </row>
  </sheetData>
  <mergeCells count="12">
    <mergeCell ref="A79:B79"/>
    <mergeCell ref="A1:E1"/>
    <mergeCell ref="A2:E2"/>
    <mergeCell ref="A62:E62"/>
    <mergeCell ref="A45:E45"/>
    <mergeCell ref="A16:E16"/>
    <mergeCell ref="A46:E46"/>
    <mergeCell ref="A5:E5"/>
    <mergeCell ref="A32:E32"/>
    <mergeCell ref="A58:E58"/>
    <mergeCell ref="A53:E53"/>
    <mergeCell ref="A9:E9"/>
  </mergeCells>
  <phoneticPr fontId="12" type="noConversion"/>
  <pageMargins left="0.11811023622047245" right="0.11811023622047245" top="0.27559055118110237" bottom="0.15748031496062992" header="0.11811023622047245" footer="0.11811023622047245"/>
  <pageSetup paperSize="9" scale="52" fitToHeight="2" orientation="landscape" horizontalDpi="300" verticalDpi="30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1</vt:i4>
      </vt:variant>
      <vt:variant>
        <vt:lpstr>Именованные диапазоны</vt:lpstr>
      </vt:variant>
      <vt:variant>
        <vt:i4>2</vt:i4>
      </vt:variant>
    </vt:vector>
  </HeadingPairs>
  <TitlesOfParts>
    <vt:vector size="3" baseType="lpstr">
      <vt:lpstr>ПЗ</vt:lpstr>
      <vt:lpstr>ПЗ!Заголовки_для_печати</vt:lpstr>
      <vt:lpstr>ПЗ!Область_печати</vt:lpstr>
    </vt:vector>
  </TitlesOfParts>
  <Company>Организация</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FuckYouBill</dc:creator>
  <cp:lastModifiedBy>User User</cp:lastModifiedBy>
  <cp:lastPrinted>2026-07-24T05:51:46Z</cp:lastPrinted>
  <dcterms:created xsi:type="dcterms:W3CDTF">2009-04-02T12:41:09Z</dcterms:created>
  <dcterms:modified xsi:type="dcterms:W3CDTF">2026-07-24T08:17:12Z</dcterms:modified>
</cp:coreProperties>
</file>