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ТРАВЕНЬ 2026\Зміни бюджет\"/>
    </mc:Choice>
  </mc:AlternateContent>
  <xr:revisionPtr revIDLastSave="0" documentId="13_ncr:1_{3A298235-0114-4030-A651-A9DD150267FB}" xr6:coauthVersionLast="45" xr6:coauthVersionMax="45" xr10:uidLastSave="{00000000-0000-0000-0000-000000000000}"/>
  <bookViews>
    <workbookView xWindow="-120" yWindow="-120" windowWidth="29040" windowHeight="15720" tabRatio="879" xr2:uid="{00000000-000D-0000-FFFF-FFFF00000000}"/>
  </bookViews>
  <sheets>
    <sheet name="ПЗ" sheetId="15" r:id="rId1"/>
  </sheets>
  <definedNames>
    <definedName name="_xlnm.Print_Titles" localSheetId="0">ПЗ!$3:$4</definedName>
    <definedName name="_xlnm.Print_Area" localSheetId="0">ПЗ!$A$1:$E$86</definedName>
  </definedNames>
  <calcPr calcId="191029"/>
  <customWorkbookViews>
    <customWorkbookView name="IRINA - Личное представление" guid="{A9DA248C-BCA5-4DB0-9936-3DAAB45BFC2C}" mergeInterval="0" personalView="1" maximized="1" windowWidth="1276" windowHeight="874" tabRatio="879" activeSheetId="14"/>
    <customWorkbookView name="USER - Личное представление" guid="{9A50BB39-1EDA-451A-B106-D0DEB7F7ADBA}" mergeInterval="0" personalView="1" maximized="1" windowWidth="1020" windowHeight="629" tabRatio="879"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1" i="15" l="1"/>
  <c r="I37" i="15" l="1"/>
  <c r="C6" i="15" l="1"/>
  <c r="I42" i="15"/>
  <c r="I32" i="15" l="1"/>
  <c r="I31" i="15"/>
  <c r="C17" i="15"/>
  <c r="I68" i="15" l="1"/>
  <c r="I67" i="15"/>
  <c r="I62" i="15"/>
  <c r="I48" i="15"/>
  <c r="I49" i="15"/>
  <c r="I50" i="15"/>
  <c r="I51" i="15"/>
  <c r="I52" i="15"/>
  <c r="I53" i="15"/>
  <c r="I56" i="15"/>
  <c r="I57" i="15"/>
  <c r="I58" i="15"/>
  <c r="I59" i="15"/>
  <c r="I60" i="15"/>
  <c r="I61" i="15"/>
  <c r="I47" i="15"/>
  <c r="I44" i="15"/>
  <c r="I46" i="15"/>
  <c r="I43" i="15"/>
  <c r="I66" i="15"/>
  <c r="I65" i="15"/>
  <c r="I64" i="15"/>
  <c r="I63" i="15"/>
  <c r="I41" i="15"/>
  <c r="I39" i="15"/>
  <c r="I38" i="15"/>
  <c r="I36" i="15"/>
  <c r="I35" i="15"/>
  <c r="I34" i="15"/>
  <c r="I33" i="15"/>
  <c r="C74" i="15" l="1"/>
  <c r="I45" i="15" s="1"/>
  <c r="C68" i="15" l="1"/>
  <c r="I40" i="15" s="1"/>
  <c r="I70" i="15" s="1"/>
  <c r="C83" i="15" l="1"/>
  <c r="I54" i="15" s="1"/>
  <c r="C47" i="15" l="1"/>
  <c r="C35" i="15"/>
  <c r="F32" i="15"/>
  <c r="C12" i="15" l="1"/>
  <c r="D31" i="15" l="1"/>
  <c r="D35" i="15" s="1"/>
  <c r="F35" i="15" s="1"/>
  <c r="C70" i="15" l="1"/>
  <c r="C66" i="15" l="1"/>
  <c r="C84" i="15" s="1"/>
  <c r="I55" i="15" l="1"/>
  <c r="J70" i="15"/>
  <c r="C61" i="15"/>
  <c r="D61" i="15" l="1"/>
  <c r="F47" i="15" l="1"/>
  <c r="F12" i="15"/>
  <c r="F62" i="15" l="1"/>
  <c r="F61" i="15"/>
  <c r="D84" i="15" l="1"/>
  <c r="F85" i="15" l="1"/>
  <c r="F31" i="15"/>
</calcChain>
</file>

<file path=xl/sharedStrings.xml><?xml version="1.0" encoding="utf-8"?>
<sst xmlns="http://schemas.openxmlformats.org/spreadsheetml/2006/main" count="129" uniqueCount="69">
  <si>
    <t>Розшифрування</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</si>
  <si>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</si>
  <si>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</si>
  <si>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</si>
  <si>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</si>
  <si>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</si>
  <si>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</si>
  <si>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</si>
  <si>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</si>
  <si>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 xml:space="preserve">            Програма економічного і соціального розвитку Зеленодольської міської територіальної громади на 2026 рік</t>
  </si>
  <si>
    <t>0611021</t>
  </si>
  <si>
    <t>0216091</t>
  </si>
  <si>
    <t xml:space="preserve"> Пропонується перерозподіл коштів  за КПК  у межах раніше виділених коштів</t>
  </si>
  <si>
    <t>КЕКВ</t>
  </si>
  <si>
    <t>0212111</t>
  </si>
  <si>
    <t>`Пропонується збільшення  дохідної  частини ЗФ бюджету за перевиконання  бюджету за підсумками 4 місяців 2026 року</t>
  </si>
  <si>
    <t>11010100</t>
  </si>
  <si>
    <t>11011200</t>
  </si>
  <si>
    <t>11020200</t>
  </si>
  <si>
    <t>18011100</t>
  </si>
  <si>
    <t>21081700</t>
  </si>
  <si>
    <t>24060300</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</si>
  <si>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</si>
  <si>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із доходів спеціалістів резидента Дія Сіті</t>
  </si>
  <si>
    <t>Податок на прибуток підприємств та фінансових установ комунальної власності</t>
  </si>
  <si>
    <t>Транспортний податок з юридичних осіб</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</si>
  <si>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</si>
  <si>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Інші надходження</t>
  </si>
  <si>
    <t>0217460</t>
  </si>
  <si>
    <t>0216090</t>
  </si>
  <si>
    <t>0216071</t>
  </si>
  <si>
    <t xml:space="preserve">              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роки</t>
  </si>
  <si>
    <t>Відшкодування різниці в тарифах на централізоване водопостачання та централізованого водовідведення на травень-червень  2026 року (заробітна плата з нарахуваннями)</t>
  </si>
  <si>
    <r>
      <t xml:space="preserve">Підсипання доріг в м.Зеленодольск, с.Велика Долина, с.Мар’янське,   с Мала Долина </t>
    </r>
    <r>
      <rPr>
        <i/>
        <sz val="13"/>
        <color rgb="FF000000"/>
        <rFont val="Times New Roman"/>
        <family val="1"/>
        <charset val="204"/>
      </rPr>
      <t>(захід 4 Програми утримання та ремонту автомобільних доріг)</t>
    </r>
  </si>
  <si>
    <r>
      <t xml:space="preserve">Поточний ремонт доріг м Зеленодольськ </t>
    </r>
    <r>
      <rPr>
        <i/>
        <sz val="13"/>
        <color rgb="FF333333"/>
        <rFont val="Times New Roman"/>
        <family val="1"/>
        <charset val="204"/>
      </rPr>
      <t>(захід 5 Програми утримання та ремонту автомобільних доріг)</t>
    </r>
  </si>
  <si>
    <r>
      <t xml:space="preserve">Придбання  тест-систем для  портативного біохімічного та імунологічного аналізатора та тест-смужок  </t>
    </r>
    <r>
      <rPr>
        <i/>
        <sz val="13"/>
        <rFont val="Times New Roman"/>
        <family val="1"/>
        <charset val="204"/>
      </rPr>
      <t xml:space="preserve"> (захід 27 Програми)</t>
    </r>
  </si>
  <si>
    <r>
      <t xml:space="preserve">Придбання обладнання  для  клініко-діагностичної лабораторії: 1. Портативний біохімічний та імунологічний аналізатор; 2.Напівавтоматичний аналізатор тест-смужок для аналізу сечі  </t>
    </r>
    <r>
      <rPr>
        <i/>
        <sz val="13"/>
        <rFont val="Times New Roman"/>
        <family val="1"/>
        <charset val="204"/>
      </rPr>
      <t>(захід 26 Програми)</t>
    </r>
  </si>
  <si>
    <t xml:space="preserve">   Пропонується збільшення  видаткової  частини ЗФ бюджету  за рахунок  вільного залишку , який склався  на початок бюджетного року за ЗФ в сумі 1247490 грн </t>
  </si>
  <si>
    <t>0611070</t>
  </si>
  <si>
    <t>0611080</t>
  </si>
  <si>
    <t>0611141</t>
  </si>
  <si>
    <t>Видатки на відрядження (централізована бухгалтерія та господарча група відділу освіти)</t>
  </si>
  <si>
    <t>0613140</t>
  </si>
  <si>
    <t>Заробітна плата (вакантні посади по бухгалтерії та госпгрупі)</t>
  </si>
  <si>
    <t>Нарахування на оплату праці (вакантні посади по бухгалтерії та госпгрупі)</t>
  </si>
  <si>
    <t xml:space="preserve">          Програма оздоровлення і відпочинку дітей Зеленодольської міської територіальної громади на 2026 рік </t>
  </si>
  <si>
    <t>Придбання путівок для оздоровлення дітей</t>
  </si>
  <si>
    <r>
      <t xml:space="preserve">Транспортні послуги по перевезенню дітей до місць відпочинку </t>
    </r>
    <r>
      <rPr>
        <i/>
        <u/>
        <sz val="13"/>
        <rFont val="Times New Roman"/>
        <family val="1"/>
        <charset val="204"/>
      </rPr>
      <t>(захід 2 Програми оздоровлення і відпочинку дітей Зеленодольської міської територіальної громади на 2026 рік )</t>
    </r>
  </si>
  <si>
    <t>КПКВ / КДБ</t>
  </si>
  <si>
    <t xml:space="preserve">Субвенція державному бюджету на виконання заходів Комплексної Програми профілактики злочинності і правопорушень на території Зеленодольської міської територіальної громади на 2026 рік  200 000 грн на закупівлю дизельного пального для службового транспортного засобу Renault Duster 042964 та 50 000 грн на закупівлю послуг з поточного ремонту та технічного обслуговування службових транспортних засобів для поліцейських  офіцерів  громади сектору взаємодії з громадами відділу превенції Криворізького районного управління поліції Головного управління  Національної поліції в Дніпропетровській області </t>
  </si>
  <si>
    <t xml:space="preserve">           Програми розвитку житлово - комунального господарства та благоустрою Зеленодольської міської територіальної громади на 2026 рік </t>
  </si>
  <si>
    <t>0216030</t>
  </si>
  <si>
    <r>
      <t xml:space="preserve">Придбання інформаційних    планшетів  про загиблих борців за незалежність України для Алеї Пам’яті </t>
    </r>
    <r>
      <rPr>
        <i/>
        <sz val="12"/>
        <rFont val="Times New Roman"/>
        <family val="1"/>
        <charset val="204"/>
      </rPr>
      <t>(захід 16)</t>
    </r>
  </si>
  <si>
    <r>
      <t xml:space="preserve">Послуги з проведення технічної інвентаризації об’єкта нерухомого майна з виготовленням технічного паспорту  на об’єкт нерухомого майна КТП-6/0,4кВт та ЛЕП-6кВ за адресою: Дніпропетровська область,
Криворізький район, м. Зеленодольськ, вул. Садова ( </t>
    </r>
    <r>
      <rPr>
        <i/>
        <u/>
        <sz val="13"/>
        <rFont val="Times New Roman"/>
        <family val="1"/>
        <charset val="204"/>
      </rPr>
      <t xml:space="preserve">захід 18 Програми розвитку житлово-комунального господарства та благоустрою Зеленодольської міської територіальної громади на 2026 рік </t>
    </r>
    <r>
      <rPr>
        <sz val="13"/>
        <rFont val="Times New Roman"/>
        <family val="1"/>
        <charset val="204"/>
      </rPr>
      <t>)</t>
    </r>
  </si>
  <si>
    <r>
      <t>Придбання ноу</t>
    </r>
    <r>
      <rPr>
        <sz val="13"/>
        <color rgb="FF000000"/>
        <rFont val="Times New Roman"/>
        <family val="1"/>
        <charset val="204"/>
      </rPr>
      <t>тбука для Зеленодольського центру позашкільної освіти</t>
    </r>
    <r>
      <rPr>
        <sz val="13"/>
        <rFont val="Times New Roman"/>
        <family val="1"/>
        <charset val="204"/>
      </rPr>
      <t xml:space="preserve"> (</t>
    </r>
    <r>
      <rPr>
        <i/>
        <u/>
        <sz val="13"/>
        <rFont val="Times New Roman"/>
        <family val="1"/>
        <charset val="204"/>
      </rPr>
      <t>захід 2.30 Програми економічного та соціального розвитку</t>
    </r>
    <r>
      <rPr>
        <sz val="13"/>
        <rFont val="Times New Roman"/>
        <family val="1"/>
        <charset val="204"/>
      </rPr>
      <t>)</t>
    </r>
  </si>
  <si>
    <r>
      <t xml:space="preserve">Придбання клавішного інструменту для Зеленодольської школи мистецтв </t>
    </r>
    <r>
      <rPr>
        <i/>
        <sz val="13"/>
        <color rgb="FF000000"/>
        <rFont val="Times New Roman"/>
        <family val="1"/>
        <charset val="204"/>
      </rPr>
      <t xml:space="preserve"> (захід 2.31 Програми економічного та соціального розвитку)</t>
    </r>
  </si>
  <si>
    <r>
      <t>Послуги з поточного ремонту та технічного обслуговування мереж зовнішнього освітлення с.Велика Долина</t>
    </r>
    <r>
      <rPr>
        <i/>
        <sz val="12"/>
        <rFont val="Times New Roman"/>
        <family val="1"/>
        <charset val="204"/>
      </rPr>
      <t xml:space="preserve"> (захід 5)</t>
    </r>
  </si>
  <si>
    <r>
      <t xml:space="preserve">Транспортні послуги по перевезенню дітей до місць відпочинку </t>
    </r>
    <r>
      <rPr>
        <i/>
        <sz val="13"/>
        <rFont val="Times New Roman"/>
        <family val="1"/>
        <charset val="204"/>
      </rPr>
      <t>(захід 2 Програми оздоровлення і відпочинку дітей Зеленодольської міської територіальної громади на 2026 рік )</t>
    </r>
  </si>
  <si>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2250 000 грн </t>
  </si>
  <si>
    <t>02106071</t>
  </si>
  <si>
    <t>02107460</t>
  </si>
  <si>
    <t>02102111</t>
  </si>
  <si>
    <t>0616030</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</si>
  <si>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А5148 (для військової частини А5163  Збройних сил України на закупівлю засобів радіоелектронної розвідки, оргтехніки, обладнання та майна  )</t>
  </si>
  <si>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А5001  Збройних сил України для придбання безпілотних літальних апаратів, безпілотних авіаційних комплексів, FPV дронів та комплектуючих до них)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</si>
  <si>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А0593  Збройних сил України для підтримання у боєздатному стані техніки мобільних вогневих груп (закупівлі автомобільних шин та запасних частин)   та техніки підрозділів перехоплювачів БЛА)</t>
  </si>
  <si>
    <r>
      <t xml:space="preserve">Послуга (комплексна) по підключенню об’єкту: «Нове будівництво КТП-6/0,4кВ та ЛЕП-6кВ для електропостачання модульних котелень (резервне живлення) на земельній ділянці к.н. 1220310300:02:016:0001 біля будинку №19 вул. Садова, м. Зеленодольськ, Криворізький район, Дніпропетровська область» ( </t>
    </r>
    <r>
      <rPr>
        <i/>
        <u/>
        <sz val="13"/>
        <rFont val="Times New Roman"/>
        <family val="1"/>
        <charset val="204"/>
      </rPr>
      <t xml:space="preserve">захід 19 Програми розвитку житлово-комунального господарства та благоустрою Зеленодольської міської територіальної громади на 2026 рік </t>
    </r>
    <r>
      <rPr>
        <sz val="13"/>
        <rFont val="Times New Roman"/>
        <family val="1"/>
        <charset val="204"/>
      </rPr>
      <t>)</t>
    </r>
  </si>
  <si>
    <r>
      <t xml:space="preserve">   Пропонується збільшення  видаткової  частини ЗФ бюджету  за рахунок  перевиконання дохідної частини бюджету ЗФ в сумі </t>
    </r>
    <r>
      <rPr>
        <b/>
        <u/>
        <sz val="13"/>
        <color theme="1"/>
        <rFont val="Times New Roman"/>
        <family val="1"/>
        <charset val="204"/>
      </rPr>
      <t>4 215300</t>
    </r>
    <r>
      <rPr>
        <b/>
        <sz val="13"/>
        <color theme="1"/>
        <rFont val="Times New Roman"/>
        <family val="1"/>
        <charset val="204"/>
      </rPr>
      <t xml:space="preserve"> грн </t>
    </r>
  </si>
  <si>
    <t>Пояснювальна записка до рішення Зеленодольської міської ради від  26 травня 2026 року № 2412  "Про внесення змін до рішення Зеленодольської міської ради від   24 грудня  2025 року № 2222 "Про бюджет міської  територіальної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</si>
</sst>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Red]\-#,##0\ "/>
    <numFmt numFmtId="165" formatCode="#,##0.00_ ;[Red]\-#,##0.00\ "/>
    <numFmt numFmtId="166" formatCode="#,##0.0"/>
    <numFmt numFmtId="167" formatCode="#,##0.0_ ;[Red]\-#,##0.0\ "/>
    <numFmt numFmtId="168" formatCode="0.0"/>
  </numFmts>
  <fonts count="41"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sz val="8"/>
      <name val="Arial Cyr"/>
      <charset val="204"/>
    </font>
    <font>
      <sz val="12"/>
      <name val="Times New Roman"/>
      <family val="1"/>
      <charset val="204"/>
    </font>
    <font>
      <sz val="10"/>
      <name val="Arial"/>
      <family val="2"/>
      <charset val="204"/>
    </font>
    <font>
      <sz val="10"/>
      <name val="Arial"/>
      <family val="2"/>
      <charset val="204"/>
    </font>
    <font>
      <b/>
      <sz val="13"/>
      <color theme="1"/>
      <name val="Times New Roman"/>
      <family val="1"/>
      <charset val="204"/>
    </font>
    <font>
      <sz val="13"/>
      <name val="Times New Roman"/>
      <family val="1"/>
      <charset val="204"/>
    </font>
    <font>
      <b/>
      <sz val="13"/>
      <color indexed="8"/>
      <name val="Times New Roman"/>
      <family val="1"/>
      <charset val="204"/>
    </font>
    <font>
      <sz val="13"/>
      <color theme="1"/>
      <name val="Times New Roman"/>
      <family val="1"/>
      <charset val="204"/>
    </font>
    <font>
      <sz val="13"/>
      <color indexed="8"/>
      <name val="Times New Roman"/>
      <family val="1"/>
      <charset val="204"/>
    </font>
    <font>
      <sz val="13"/>
      <name val="Arial Cyr"/>
      <charset val="204"/>
    </font>
    <font>
      <b/>
      <sz val="13"/>
      <name val="Times New Roman"/>
      <family val="1"/>
      <charset val="204"/>
    </font>
    <font>
      <sz val="13"/>
      <color rgb="FFFF0000"/>
      <name val="Times New Roman"/>
      <family val="1"/>
      <charset val="204"/>
    </font>
    <font>
      <sz val="13"/>
      <color rgb="FF000000"/>
      <name val="Times New Roman"/>
      <family val="1"/>
      <charset val="204"/>
    </font>
    <font>
      <i/>
      <sz val="13"/>
      <color rgb="FF000000"/>
      <name val="Times New Roman"/>
      <family val="1"/>
      <charset val="204"/>
    </font>
    <font>
      <sz val="13"/>
      <color rgb="FF333333"/>
      <name val="Times New Roman"/>
      <family val="1"/>
      <charset val="204"/>
    </font>
    <font>
      <i/>
      <sz val="13"/>
      <color rgb="FF333333"/>
      <name val="Times New Roman"/>
      <family val="1"/>
      <charset val="204"/>
    </font>
    <font>
      <i/>
      <sz val="13"/>
      <name val="Times New Roman"/>
      <family val="1"/>
      <charset val="204"/>
    </font>
    <font>
      <i/>
      <sz val="13"/>
      <color theme="1"/>
      <name val="Times New Roman"/>
      <family val="1"/>
      <charset val="204"/>
    </font>
    <font>
      <b/>
      <sz val="13"/>
      <color rgb="FFFF0000"/>
      <name val="Times New Roman"/>
      <family val="1"/>
      <charset val="204"/>
    </font>
    <font>
      <b/>
      <u/>
      <sz val="13"/>
      <color theme="1"/>
      <name val="Times New Roman"/>
      <family val="1"/>
      <charset val="204"/>
    </font>
    <font>
      <i/>
      <u/>
      <sz val="13"/>
      <name val="Times New Roman"/>
      <family val="1"/>
      <charset val="204"/>
    </font>
    <font>
      <b/>
      <sz val="12"/>
      <color indexed="8"/>
      <name val="Times New Roman"/>
      <family val="1"/>
      <charset val="204"/>
    </font>
    <font>
      <b/>
      <sz val="12"/>
      <name val="Times New Roman"/>
      <family val="1"/>
      <charset val="204"/>
    </font>
    <font>
      <sz val="12"/>
      <color theme="1"/>
      <name val="Times New Roman"/>
      <family val="1"/>
      <charset val="204"/>
    </font>
    <font>
      <sz val="12"/>
      <color indexed="8"/>
      <name val="Times New Roman"/>
      <family val="1"/>
      <charset val="204"/>
    </font>
    <font>
      <sz val="12"/>
      <name val="Arial Cyr"/>
      <charset val="204"/>
    </font>
    <font>
      <i/>
      <sz val="12"/>
      <name val="Times New Roman"/>
      <family val="1"/>
      <charset val="204"/>
    </font>
    <font>
      <sz val="12"/>
      <color rgb="FFFF0000"/>
      <name val="Times New Roman"/>
      <family val="1"/>
      <charset val="204"/>
    </font>
    <font>
      <b/>
      <sz val="12"/>
      <color theme="1"/>
      <name val="Times New Roman"/>
      <family val="1"/>
      <charset val="204"/>
    </font>
  </fonts>
  <fills count="10">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FFF"/>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5">
    <xf numFmtId="0" fontId="0" fillId="0" borderId="0"/>
    <xf numFmtId="0" fontId="9" fillId="0" borderId="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0" fillId="0" borderId="0"/>
    <xf numFmtId="0" fontId="8" fillId="0" borderId="0"/>
    <xf numFmtId="0" fontId="7" fillId="0" borderId="0"/>
    <xf numFmtId="0" fontId="6" fillId="0" borderId="0"/>
    <xf numFmtId="0" fontId="7"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4" fillId="0" borderId="0"/>
    <xf numFmtId="0" fontId="15" fillId="0" borderId="0"/>
  </cellStyleXfs>
  <cellXfs count="160">
    <xf numFmtId="0" fontId="0" fillId="0" borderId="0" xfId="0"/>
    <xf numFmtId="0" fontId="17" fillId="3" borderId="0" xfId="0" applyFont="1" applyFill="1" applyAlignment="1">
      <alignment horizontal="left"/>
    </xf>
    <xf numFmtId="0" fontId="17" fillId="3" borderId="0" xfId="0" applyFont="1" applyFill="1"/>
    <xf numFmtId="0" fontId="18" fillId="3" borderId="4" xfId="1" applyFont="1" applyFill="1" applyBorder="1" applyAlignment="1">
      <alignment horizontal="center" vertical="center"/>
    </xf>
    <xf numFmtId="0" fontId="18" fillId="3" borderId="2" xfId="1" applyFont="1" applyFill="1" applyBorder="1" applyAlignment="1">
      <alignment horizontal="center" vertical="center"/>
    </xf>
    <xf numFmtId="164" fontId="18" fillId="3" borderId="2" xfId="1" applyNumberFormat="1" applyFont="1" applyFill="1" applyBorder="1" applyAlignment="1">
      <alignment horizontal="center" vertical="center" wrapText="1"/>
    </xf>
    <xf numFmtId="0" fontId="18" fillId="3" borderId="5" xfId="1" applyFont="1" applyFill="1" applyBorder="1" applyAlignment="1">
      <alignment horizontal="center" vertical="center"/>
    </xf>
    <xf numFmtId="166" fontId="17" fillId="3" borderId="2" xfId="23" applyNumberFormat="1" applyFont="1" applyFill="1" applyBorder="1" applyAlignment="1">
      <alignment horizontal="center" vertical="center"/>
    </xf>
    <xf numFmtId="0" fontId="18" fillId="8" borderId="3" xfId="1" applyFont="1" applyFill="1" applyBorder="1" applyAlignment="1">
      <alignment horizontal="center" vertical="center"/>
    </xf>
    <xf numFmtId="166" fontId="18" fillId="8" borderId="3" xfId="1" applyNumberFormat="1" applyFont="1" applyFill="1" applyBorder="1" applyAlignment="1">
      <alignment horizontal="center" vertical="center"/>
    </xf>
    <xf numFmtId="164" fontId="18" fillId="8" borderId="3" xfId="1" applyNumberFormat="1" applyFont="1" applyFill="1" applyBorder="1" applyAlignment="1">
      <alignment horizontal="center" vertical="center" wrapText="1"/>
    </xf>
    <xf numFmtId="3" fontId="17" fillId="3" borderId="0" xfId="0" applyNumberFormat="1" applyFont="1" applyFill="1" applyAlignment="1">
      <alignment horizontal="left"/>
    </xf>
    <xf numFmtId="0" fontId="19" fillId="3" borderId="0" xfId="0" applyFont="1" applyFill="1" applyAlignment="1">
      <alignment horizontal="left"/>
    </xf>
    <xf numFmtId="0" fontId="19" fillId="3" borderId="0" xfId="0" applyFont="1" applyFill="1"/>
    <xf numFmtId="3" fontId="19" fillId="3" borderId="2" xfId="1" applyNumberFormat="1" applyFont="1" applyFill="1" applyBorder="1" applyAlignment="1">
      <alignment horizontal="center" vertical="center"/>
    </xf>
    <xf numFmtId="164" fontId="20" fillId="3" borderId="2" xfId="1" applyNumberFormat="1" applyFont="1" applyFill="1" applyBorder="1" applyAlignment="1">
      <alignment horizontal="center" vertical="center"/>
    </xf>
    <xf numFmtId="0" fontId="21" fillId="3" borderId="0" xfId="0" applyFont="1" applyFill="1" applyAlignment="1">
      <alignment horizontal="left"/>
    </xf>
    <xf numFmtId="0" fontId="22" fillId="3" borderId="0" xfId="1" quotePrefix="1"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xf>
    <xf numFmtId="165" fontId="17" fillId="3" borderId="0" xfId="0" applyNumberFormat="1" applyFont="1" applyFill="1" applyAlignment="1">
      <alignment horizontal="left"/>
    </xf>
    <xf numFmtId="0" fontId="17" fillId="3" borderId="0" xfId="0" applyFont="1" applyFill="1" applyAlignment="1">
      <alignment horizontal="center" vertical="center" wrapText="1"/>
    </xf>
    <xf numFmtId="1" fontId="17" fillId="3" borderId="0" xfId="0" applyNumberFormat="1" applyFont="1" applyFill="1" applyAlignment="1">
      <alignment horizontal="center" vertical="center" wrapText="1"/>
    </xf>
    <xf numFmtId="0" fontId="22" fillId="3" borderId="0" xfId="0" applyFont="1" applyFill="1"/>
    <xf numFmtId="1" fontId="17" fillId="3" borderId="0" xfId="0" applyNumberFormat="1" applyFont="1" applyFill="1"/>
    <xf numFmtId="3" fontId="23" fillId="3" borderId="0" xfId="0" applyNumberFormat="1" applyFont="1" applyFill="1" applyAlignment="1">
      <alignment horizontal="center" vertical="center"/>
    </xf>
    <xf numFmtId="165" fontId="22" fillId="3" borderId="0" xfId="0" applyNumberFormat="1" applyFont="1" applyFill="1" applyAlignment="1">
      <alignment horizontal="center" vertical="center" wrapText="1"/>
    </xf>
    <xf numFmtId="3" fontId="17" fillId="3" borderId="0" xfId="0" applyNumberFormat="1" applyFont="1" applyFill="1"/>
    <xf numFmtId="3" fontId="22" fillId="3" borderId="0" xfId="0" applyNumberFormat="1" applyFont="1" applyFill="1" applyAlignment="1">
      <alignment horizontal="center" vertical="center" wrapText="1"/>
    </xf>
    <xf numFmtId="164" fontId="17" fillId="3" borderId="0" xfId="0" applyNumberFormat="1" applyFont="1" applyFill="1"/>
    <xf numFmtId="0" fontId="18" fillId="8" borderId="6" xfId="1" applyFont="1" applyFill="1" applyBorder="1" applyAlignment="1">
      <alignment horizontal="center" vertical="center"/>
    </xf>
    <xf numFmtId="164" fontId="18" fillId="8" borderId="3" xfId="1" applyNumberFormat="1" applyFont="1" applyFill="1" applyBorder="1" applyAlignment="1">
      <alignment horizontal="center" vertical="center"/>
    </xf>
    <xf numFmtId="0" fontId="18" fillId="8" borderId="7" xfId="1" applyFont="1" applyFill="1" applyBorder="1" applyAlignment="1">
      <alignment horizontal="center" vertical="center"/>
    </xf>
    <xf numFmtId="3" fontId="19" fillId="3" borderId="0" xfId="0" applyNumberFormat="1" applyFont="1" applyFill="1" applyAlignment="1">
      <alignment horizontal="left"/>
    </xf>
    <xf numFmtId="3" fontId="20" fillId="3" borderId="2" xfId="1" applyNumberFormat="1" applyFont="1" applyFill="1" applyBorder="1" applyAlignment="1">
      <alignment horizontal="center" vertical="center"/>
    </xf>
    <xf numFmtId="167" fontId="20" fillId="3" borderId="2" xfId="1" applyNumberFormat="1" applyFont="1" applyFill="1" applyBorder="1" applyAlignment="1">
      <alignment horizontal="center" vertical="center"/>
    </xf>
    <xf numFmtId="165" fontId="20" fillId="3" borderId="2" xfId="1" applyNumberFormat="1" applyFont="1" applyFill="1" applyBorder="1" applyAlignment="1">
      <alignment horizontal="center" vertical="center"/>
    </xf>
    <xf numFmtId="2" fontId="22" fillId="3" borderId="0" xfId="0" applyNumberFormat="1" applyFont="1" applyFill="1" applyAlignment="1">
      <alignment horizontal="center" vertical="center" wrapText="1"/>
    </xf>
    <xf numFmtId="166" fontId="20" fillId="3" borderId="2" xfId="1" applyNumberFormat="1" applyFont="1" applyFill="1" applyBorder="1" applyAlignment="1">
      <alignment horizontal="center" vertical="center"/>
    </xf>
    <xf numFmtId="164" fontId="19" fillId="3" borderId="0" xfId="0" applyNumberFormat="1" applyFont="1" applyFill="1" applyAlignment="1">
      <alignment horizontal="right" vertical="center"/>
    </xf>
    <xf numFmtId="167" fontId="18" fillId="8" borderId="3" xfId="1" applyNumberFormat="1" applyFont="1" applyFill="1" applyBorder="1" applyAlignment="1">
      <alignment horizontal="center" vertical="center"/>
    </xf>
    <xf numFmtId="165" fontId="18" fillId="8" borderId="7" xfId="1" applyNumberFormat="1" applyFont="1" applyFill="1" applyBorder="1" applyAlignment="1">
      <alignment horizontal="center" vertical="center"/>
    </xf>
    <xf numFmtId="165" fontId="17" fillId="3" borderId="0" xfId="0" applyNumberFormat="1" applyFont="1" applyFill="1" applyAlignment="1">
      <alignment horizontal="center"/>
    </xf>
    <xf numFmtId="0" fontId="17" fillId="3" borderId="2" xfId="1" applyFont="1" applyFill="1" applyBorder="1" applyAlignment="1">
      <alignment horizontal="center" vertical="center"/>
    </xf>
    <xf numFmtId="2" fontId="17" fillId="3" borderId="2" xfId="1" applyNumberFormat="1" applyFont="1" applyFill="1" applyBorder="1" applyAlignment="1">
      <alignment horizontal="center" vertical="center"/>
    </xf>
    <xf numFmtId="164" fontId="17" fillId="3" borderId="0" xfId="0" applyNumberFormat="1" applyFont="1" applyFill="1" applyAlignment="1">
      <alignment horizontal="left"/>
    </xf>
    <xf numFmtId="2" fontId="19" fillId="3" borderId="2" xfId="0" applyNumberFormat="1" applyFont="1" applyFill="1" applyBorder="1" applyAlignment="1">
      <alignment horizontal="center" vertical="center" wrapText="1"/>
    </xf>
    <xf numFmtId="0" fontId="17" fillId="3" borderId="3" xfId="1" applyFont="1" applyFill="1" applyBorder="1" applyAlignment="1">
      <alignment horizontal="center" vertical="center"/>
    </xf>
    <xf numFmtId="165" fontId="18" fillId="8" borderId="3" xfId="1" applyNumberFormat="1" applyFont="1" applyFill="1" applyBorder="1" applyAlignment="1">
      <alignment horizontal="center" vertical="center"/>
    </xf>
    <xf numFmtId="0" fontId="18" fillId="8" borderId="4" xfId="1" quotePrefix="1" applyFont="1" applyFill="1" applyBorder="1" applyAlignment="1">
      <alignment horizontal="center" vertical="center"/>
    </xf>
    <xf numFmtId="0" fontId="18" fillId="8" borderId="2" xfId="1" applyFont="1" applyFill="1" applyBorder="1" applyAlignment="1">
      <alignment horizontal="center" vertical="center"/>
    </xf>
    <xf numFmtId="166" fontId="16" fillId="8" borderId="2" xfId="1" applyNumberFormat="1" applyFont="1" applyFill="1" applyBorder="1" applyAlignment="1">
      <alignment horizontal="center" vertical="center" wrapText="1"/>
    </xf>
    <xf numFmtId="164" fontId="16" fillId="8" borderId="2" xfId="1" applyNumberFormat="1" applyFont="1" applyFill="1" applyBorder="1" applyAlignment="1">
      <alignment horizontal="center" vertical="center" wrapText="1"/>
    </xf>
    <xf numFmtId="0" fontId="17" fillId="8" borderId="5" xfId="1" applyFont="1" applyFill="1" applyBorder="1" applyAlignment="1">
      <alignment vertical="center" wrapText="1"/>
    </xf>
    <xf numFmtId="0" fontId="22" fillId="3" borderId="0" xfId="0" applyFont="1" applyFill="1" applyAlignment="1">
      <alignment horizontal="left"/>
    </xf>
    <xf numFmtId="3" fontId="17" fillId="3" borderId="0" xfId="0" applyNumberFormat="1" applyFont="1" applyFill="1" applyAlignment="1">
      <alignment horizontal="center"/>
    </xf>
    <xf numFmtId="2" fontId="17" fillId="3" borderId="0" xfId="0" applyNumberFormat="1" applyFont="1" applyFill="1"/>
    <xf numFmtId="3" fontId="19" fillId="3" borderId="0" xfId="0" applyNumberFormat="1" applyFont="1" applyFill="1"/>
    <xf numFmtId="3" fontId="21" fillId="3" borderId="0" xfId="0" applyNumberFormat="1" applyFont="1" applyFill="1" applyAlignment="1">
      <alignment horizontal="left"/>
    </xf>
    <xf numFmtId="3" fontId="22" fillId="3" borderId="0" xfId="0" applyNumberFormat="1" applyFont="1" applyFill="1"/>
    <xf numFmtId="1" fontId="17" fillId="7" borderId="0" xfId="0" applyNumberFormat="1" applyFont="1" applyFill="1"/>
    <xf numFmtId="0" fontId="22" fillId="3" borderId="2" xfId="1" applyFont="1" applyFill="1" applyBorder="1" applyAlignment="1">
      <alignment horizontal="center" vertical="center"/>
    </xf>
    <xf numFmtId="168" fontId="19" fillId="3" borderId="2" xfId="1" applyNumberFormat="1" applyFont="1" applyFill="1" applyBorder="1" applyAlignment="1">
      <alignment horizontal="center" vertical="center"/>
    </xf>
    <xf numFmtId="2" fontId="19" fillId="3" borderId="2" xfId="1" applyNumberFormat="1" applyFont="1" applyFill="1" applyBorder="1" applyAlignment="1">
      <alignment horizontal="center" vertical="center"/>
    </xf>
    <xf numFmtId="168" fontId="20" fillId="3" borderId="2" xfId="1" applyNumberFormat="1" applyFont="1" applyFill="1" applyBorder="1" applyAlignment="1">
      <alignment horizontal="center" vertical="center"/>
    </xf>
    <xf numFmtId="0" fontId="18" fillId="3" borderId="3" xfId="1" applyFont="1" applyFill="1" applyBorder="1" applyAlignment="1">
      <alignment horizontal="center" vertical="center"/>
    </xf>
    <xf numFmtId="168" fontId="16" fillId="8" borderId="2" xfId="1" applyNumberFormat="1" applyFont="1" applyFill="1" applyBorder="1" applyAlignment="1">
      <alignment horizontal="center" vertical="center" wrapText="1"/>
    </xf>
    <xf numFmtId="168" fontId="22" fillId="7" borderId="12" xfId="0" applyNumberFormat="1" applyFont="1" applyFill="1" applyBorder="1" applyAlignment="1">
      <alignment horizontal="center" vertical="center"/>
    </xf>
    <xf numFmtId="164" fontId="22" fillId="7" borderId="12" xfId="0" applyNumberFormat="1" applyFont="1" applyFill="1" applyBorder="1" applyAlignment="1">
      <alignment horizontal="center" vertical="center"/>
    </xf>
    <xf numFmtId="0" fontId="17" fillId="7" borderId="11" xfId="1" applyFont="1" applyFill="1" applyBorder="1" applyAlignment="1">
      <alignment horizontal="center" vertical="center" wrapText="1"/>
    </xf>
    <xf numFmtId="0" fontId="22" fillId="3" borderId="0" xfId="0" applyFont="1" applyFill="1" applyAlignment="1">
      <alignment horizontal="center" vertical="center"/>
    </xf>
    <xf numFmtId="0" fontId="17" fillId="3" borderId="0" xfId="0" applyFont="1" applyFill="1" applyAlignment="1">
      <alignment horizontal="center" vertical="center"/>
    </xf>
    <xf numFmtId="3" fontId="17" fillId="3" borderId="0" xfId="0" applyNumberFormat="1" applyFont="1" applyFill="1" applyAlignment="1">
      <alignment horizontal="center" vertical="center"/>
    </xf>
    <xf numFmtId="3" fontId="17" fillId="3" borderId="0" xfId="0" applyNumberFormat="1" applyFont="1" applyFill="1" applyAlignment="1">
      <alignment horizontal="center" vertical="center" wrapText="1"/>
    </xf>
    <xf numFmtId="0" fontId="17" fillId="3" borderId="0" xfId="0" applyFont="1" applyFill="1" applyAlignment="1">
      <alignment horizontal="center"/>
    </xf>
    <xf numFmtId="4" fontId="17" fillId="3" borderId="0" xfId="0" applyNumberFormat="1" applyFont="1" applyFill="1" applyAlignment="1">
      <alignment wrapText="1"/>
    </xf>
    <xf numFmtId="0" fontId="23" fillId="3" borderId="0" xfId="0" applyFont="1" applyFill="1"/>
    <xf numFmtId="3" fontId="23" fillId="3" borderId="0" xfId="0" applyNumberFormat="1" applyFont="1" applyFill="1" applyAlignment="1">
      <alignment horizontal="center"/>
    </xf>
    <xf numFmtId="4" fontId="17" fillId="3" borderId="0" xfId="0" applyNumberFormat="1" applyFont="1" applyFill="1" applyAlignment="1">
      <alignment horizontal="left" wrapText="1"/>
    </xf>
    <xf numFmtId="164" fontId="17" fillId="3" borderId="0" xfId="0" applyNumberFormat="1" applyFont="1" applyFill="1" applyAlignment="1">
      <alignment horizontal="left" vertical="center"/>
    </xf>
    <xf numFmtId="0" fontId="30" fillId="3" borderId="0" xfId="0" applyFont="1" applyFill="1"/>
    <xf numFmtId="0" fontId="17" fillId="3" borderId="0" xfId="0" applyFont="1" applyFill="1" applyAlignment="1">
      <alignment horizontal="left" vertical="center"/>
    </xf>
    <xf numFmtId="164" fontId="22" fillId="3" borderId="0" xfId="0" applyNumberFormat="1" applyFont="1" applyFill="1" applyAlignment="1">
      <alignment horizontal="left"/>
    </xf>
    <xf numFmtId="164" fontId="19" fillId="3" borderId="0" xfId="0" applyNumberFormat="1" applyFont="1" applyFill="1"/>
    <xf numFmtId="164" fontId="22" fillId="3" borderId="0" xfId="0" applyNumberFormat="1" applyFont="1" applyFill="1"/>
    <xf numFmtId="0" fontId="16" fillId="3" borderId="0" xfId="0" applyFont="1" applyFill="1"/>
    <xf numFmtId="0" fontId="17" fillId="3" borderId="0" xfId="0" quotePrefix="1" applyFont="1" applyFill="1" applyAlignment="1">
      <alignment horizontal="center"/>
    </xf>
    <xf numFmtId="4" fontId="17" fillId="3" borderId="0" xfId="0" applyNumberFormat="1" applyFont="1" applyFill="1" applyAlignment="1">
      <alignment horizontal="left"/>
    </xf>
    <xf numFmtId="0" fontId="33" fillId="3" borderId="8" xfId="1" applyFont="1" applyFill="1" applyBorder="1" applyAlignment="1">
      <alignment horizontal="center" vertical="center" wrapText="1"/>
    </xf>
    <xf numFmtId="0" fontId="33" fillId="3" borderId="9" xfId="1" applyFont="1" applyFill="1" applyBorder="1" applyAlignment="1">
      <alignment horizontal="center" vertical="center" wrapText="1"/>
    </xf>
    <xf numFmtId="164" fontId="33" fillId="3" borderId="9" xfId="1" applyNumberFormat="1" applyFont="1" applyFill="1" applyBorder="1" applyAlignment="1">
      <alignment horizontal="center" vertical="center" wrapText="1"/>
    </xf>
    <xf numFmtId="0" fontId="33" fillId="3" borderId="10" xfId="1" applyFont="1" applyFill="1" applyBorder="1" applyAlignment="1">
      <alignment horizontal="center" vertical="center" wrapText="1"/>
    </xf>
    <xf numFmtId="0" fontId="13" fillId="3" borderId="0" xfId="0" applyFont="1" applyFill="1" applyAlignment="1">
      <alignment horizontal="left"/>
    </xf>
    <xf numFmtId="0" fontId="13" fillId="3" borderId="0" xfId="0" applyFont="1" applyFill="1"/>
    <xf numFmtId="0" fontId="17" fillId="3" borderId="4" xfId="23" applyFont="1" applyFill="1" applyBorder="1" applyAlignment="1">
      <alignment horizontal="center" vertical="center"/>
    </xf>
    <xf numFmtId="0" fontId="17" fillId="0" borderId="5" xfId="24" applyFont="1" applyBorder="1" applyAlignment="1">
      <alignment vertical="center" wrapText="1"/>
    </xf>
    <xf numFmtId="0" fontId="18" fillId="8" borderId="6" xfId="1" quotePrefix="1" applyFont="1" applyFill="1" applyBorder="1" applyAlignment="1">
      <alignment horizontal="center" vertical="center"/>
    </xf>
    <xf numFmtId="0" fontId="17" fillId="8" borderId="7" xfId="1" applyFont="1" applyFill="1" applyBorder="1" applyAlignment="1">
      <alignment horizontal="left" vertical="center" wrapText="1"/>
    </xf>
    <xf numFmtId="0" fontId="18" fillId="3" borderId="4" xfId="1" quotePrefix="1" applyFont="1" applyFill="1" applyBorder="1" applyAlignment="1">
      <alignment horizontal="center" vertical="center"/>
    </xf>
    <xf numFmtId="0" fontId="17" fillId="3" borderId="5" xfId="1" applyFont="1" applyFill="1" applyBorder="1" applyAlignment="1">
      <alignment horizontal="left" vertical="center" wrapText="1"/>
    </xf>
    <xf numFmtId="0" fontId="24" fillId="9" borderId="5" xfId="0" applyFont="1" applyFill="1" applyBorder="1" applyAlignment="1">
      <alignment vertical="center" wrapText="1"/>
    </xf>
    <xf numFmtId="0" fontId="26" fillId="9" borderId="5" xfId="0" applyFont="1" applyFill="1" applyBorder="1" applyAlignment="1">
      <alignment vertical="center" wrapText="1"/>
    </xf>
    <xf numFmtId="0" fontId="17" fillId="9" borderId="5" xfId="0" applyFont="1" applyFill="1" applyBorder="1" applyAlignment="1">
      <alignment horizontal="justify" vertical="center"/>
    </xf>
    <xf numFmtId="0" fontId="24" fillId="9" borderId="5" xfId="0" applyFont="1" applyFill="1" applyBorder="1" applyAlignment="1">
      <alignment horizontal="justify" vertical="center"/>
    </xf>
    <xf numFmtId="0" fontId="13" fillId="0" borderId="5" xfId="0" applyFont="1" applyBorder="1"/>
    <xf numFmtId="0" fontId="22" fillId="3" borderId="4" xfId="1" quotePrefix="1" applyFont="1" applyFill="1" applyBorder="1" applyAlignment="1">
      <alignment horizontal="center" vertical="center"/>
    </xf>
    <xf numFmtId="0" fontId="29" fillId="3" borderId="5" xfId="0" applyFont="1" applyFill="1" applyBorder="1" applyAlignment="1">
      <alignment horizontal="justify" vertical="center"/>
    </xf>
    <xf numFmtId="0" fontId="29" fillId="3" borderId="5" xfId="0" applyFont="1" applyFill="1" applyBorder="1" applyAlignment="1">
      <alignment horizontal="justify" vertical="center" wrapText="1"/>
    </xf>
    <xf numFmtId="0" fontId="29" fillId="3" borderId="5" xfId="0" applyFont="1" applyFill="1" applyBorder="1" applyAlignment="1">
      <alignment vertical="center" wrapText="1"/>
    </xf>
    <xf numFmtId="0" fontId="25" fillId="3" borderId="5" xfId="0" applyFont="1" applyFill="1" applyBorder="1" applyAlignment="1">
      <alignment vertical="center" wrapText="1"/>
    </xf>
    <xf numFmtId="0" fontId="28" fillId="3" borderId="5" xfId="0" applyFont="1" applyFill="1" applyBorder="1" applyAlignment="1">
      <alignment wrapText="1"/>
    </xf>
    <xf numFmtId="0" fontId="17" fillId="3" borderId="7" xfId="1" applyFont="1" applyFill="1" applyBorder="1" applyAlignment="1">
      <alignment horizontal="left" vertical="center" wrapText="1"/>
    </xf>
    <xf numFmtId="0" fontId="24" fillId="0" borderId="0" xfId="0" applyFont="1" applyAlignment="1">
      <alignment horizontal="justify" vertical="center"/>
    </xf>
    <xf numFmtId="0" fontId="34" fillId="3" borderId="0" xfId="1" quotePrefix="1" applyFont="1" applyFill="1" applyAlignment="1">
      <alignment horizontal="center" vertical="center" wrapText="1"/>
    </xf>
    <xf numFmtId="0" fontId="34" fillId="3" borderId="0" xfId="0" applyFont="1" applyFill="1" applyAlignment="1">
      <alignment horizontal="center" vertical="center" wrapText="1"/>
    </xf>
    <xf numFmtId="0" fontId="35" fillId="3" borderId="0" xfId="0" applyFont="1" applyFill="1"/>
    <xf numFmtId="164" fontId="13" fillId="3" borderId="0" xfId="0" applyNumberFormat="1" applyFont="1" applyFill="1"/>
    <xf numFmtId="0" fontId="34" fillId="3" borderId="0" xfId="0" applyFont="1" applyFill="1"/>
    <xf numFmtId="0" fontId="33" fillId="3" borderId="2" xfId="1" quotePrefix="1" applyFont="1" applyFill="1" applyBorder="1" applyAlignment="1">
      <alignment horizontal="center" vertical="center"/>
    </xf>
    <xf numFmtId="0" fontId="33" fillId="3" borderId="2" xfId="1" applyFont="1" applyFill="1" applyBorder="1" applyAlignment="1">
      <alignment horizontal="center" vertical="center"/>
    </xf>
    <xf numFmtId="3" fontId="36" fillId="3" borderId="2" xfId="1" applyNumberFormat="1" applyFont="1" applyFill="1" applyBorder="1" applyAlignment="1">
      <alignment horizontal="center" vertical="center"/>
    </xf>
    <xf numFmtId="164" fontId="36" fillId="3" borderId="2" xfId="1" applyNumberFormat="1" applyFont="1" applyFill="1" applyBorder="1" applyAlignment="1">
      <alignment horizontal="center" vertical="center"/>
    </xf>
    <xf numFmtId="0" fontId="13" fillId="3" borderId="2" xfId="1" applyFont="1" applyFill="1" applyBorder="1" applyAlignment="1">
      <alignment horizontal="left" vertical="center" wrapText="1"/>
    </xf>
    <xf numFmtId="0" fontId="37" fillId="3" borderId="0" xfId="0" applyFont="1" applyFill="1" applyAlignment="1">
      <alignment horizontal="left"/>
    </xf>
    <xf numFmtId="164" fontId="35" fillId="3" borderId="0" xfId="0" applyNumberFormat="1" applyFont="1" applyFill="1" applyAlignment="1">
      <alignment horizontal="right" vertical="center"/>
    </xf>
    <xf numFmtId="0" fontId="13" fillId="3" borderId="3" xfId="1" applyFont="1" applyFill="1" applyBorder="1" applyAlignment="1">
      <alignment horizontal="left" vertical="center" wrapText="1"/>
    </xf>
    <xf numFmtId="0" fontId="39" fillId="3" borderId="0" xfId="0" applyFont="1" applyFill="1" applyAlignment="1">
      <alignment horizontal="center" vertical="center"/>
    </xf>
    <xf numFmtId="0" fontId="33" fillId="8" borderId="4" xfId="1" quotePrefix="1" applyFont="1" applyFill="1" applyBorder="1" applyAlignment="1">
      <alignment horizontal="center" vertical="center"/>
    </xf>
    <xf numFmtId="0" fontId="33" fillId="8" borderId="2" xfId="1" applyFont="1" applyFill="1" applyBorder="1" applyAlignment="1">
      <alignment horizontal="center" vertical="center"/>
    </xf>
    <xf numFmtId="164" fontId="40" fillId="8" borderId="2" xfId="1" applyNumberFormat="1" applyFont="1" applyFill="1" applyBorder="1" applyAlignment="1">
      <alignment horizontal="center" vertical="center" wrapText="1"/>
    </xf>
    <xf numFmtId="0" fontId="13" fillId="8" borderId="5" xfId="1" applyFont="1" applyFill="1" applyBorder="1" applyAlignment="1">
      <alignment vertical="center" wrapText="1"/>
    </xf>
    <xf numFmtId="0" fontId="34" fillId="3" borderId="0" xfId="0" applyFont="1" applyFill="1" applyAlignment="1">
      <alignment horizontal="left"/>
    </xf>
    <xf numFmtId="3" fontId="13" fillId="3" borderId="0" xfId="0" applyNumberFormat="1" applyFont="1" applyFill="1" applyAlignment="1">
      <alignment horizontal="center"/>
    </xf>
    <xf numFmtId="2" fontId="13" fillId="3" borderId="0" xfId="0" applyNumberFormat="1" applyFont="1" applyFill="1"/>
    <xf numFmtId="0" fontId="16" fillId="3" borderId="0" xfId="0" applyFont="1" applyFill="1" applyAlignment="1">
      <alignment horizontal="center"/>
    </xf>
    <xf numFmtId="168" fontId="19" fillId="3" borderId="0" xfId="0" applyNumberFormat="1" applyFont="1" applyFill="1" applyAlignment="1">
      <alignment horizontal="center" vertical="center"/>
    </xf>
    <xf numFmtId="3" fontId="16" fillId="3" borderId="0" xfId="0" applyNumberFormat="1" applyFont="1" applyFill="1" applyAlignment="1">
      <alignment horizontal="center"/>
    </xf>
    <xf numFmtId="0" fontId="24" fillId="3" borderId="0" xfId="0" applyFont="1" applyFill="1" applyAlignment="1">
      <alignment horizontal="justify" vertical="center"/>
    </xf>
    <xf numFmtId="0" fontId="17" fillId="3" borderId="2" xfId="1" applyFont="1" applyFill="1" applyBorder="1" applyAlignment="1">
      <alignment horizontal="left" vertical="center" wrapText="1"/>
    </xf>
    <xf numFmtId="167" fontId="17" fillId="3" borderId="0" xfId="0" applyNumberFormat="1" applyFont="1" applyFill="1" applyAlignment="1">
      <alignment horizontal="center"/>
    </xf>
    <xf numFmtId="168" fontId="16" fillId="3" borderId="2" xfId="1" applyNumberFormat="1" applyFont="1" applyFill="1" applyBorder="1" applyAlignment="1">
      <alignment horizontal="center" vertical="center"/>
    </xf>
    <xf numFmtId="0" fontId="22" fillId="7" borderId="13" xfId="1" applyFont="1" applyFill="1" applyBorder="1" applyAlignment="1">
      <alignment horizontal="center" vertical="center" wrapText="1"/>
    </xf>
    <xf numFmtId="0" fontId="22" fillId="7" borderId="14" xfId="1" applyFont="1" applyFill="1" applyBorder="1" applyAlignment="1">
      <alignment horizontal="center" vertical="center" wrapText="1"/>
    </xf>
    <xf numFmtId="0" fontId="16" fillId="3" borderId="0" xfId="1" applyFont="1" applyFill="1" applyAlignment="1">
      <alignment horizontal="center" vertical="center" wrapText="1"/>
    </xf>
    <xf numFmtId="0" fontId="18" fillId="3" borderId="0" xfId="1" applyFont="1" applyFill="1" applyAlignment="1">
      <alignment horizontal="center" vertical="center" wrapText="1"/>
    </xf>
    <xf numFmtId="0" fontId="18" fillId="6" borderId="6" xfId="1" applyFont="1" applyFill="1" applyBorder="1" applyAlignment="1">
      <alignment horizontal="center" vertical="center" wrapText="1"/>
    </xf>
    <xf numFmtId="0" fontId="18" fillId="6" borderId="3" xfId="1" applyFont="1" applyFill="1" applyBorder="1" applyAlignment="1">
      <alignment horizontal="center" vertical="center" wrapText="1"/>
    </xf>
    <xf numFmtId="0" fontId="18" fillId="6" borderId="7" xfId="1" applyFont="1" applyFill="1" applyBorder="1" applyAlignment="1">
      <alignment horizontal="center" vertical="center" wrapText="1"/>
    </xf>
    <xf numFmtId="0" fontId="18" fillId="5" borderId="6" xfId="1" applyFont="1" applyFill="1" applyBorder="1" applyAlignment="1">
      <alignment horizontal="center" vertical="center" wrapText="1"/>
    </xf>
    <xf numFmtId="0" fontId="18" fillId="5" borderId="3" xfId="1" applyFont="1" applyFill="1" applyBorder="1" applyAlignment="1">
      <alignment horizontal="center" vertical="center" wrapText="1"/>
    </xf>
    <xf numFmtId="0" fontId="18" fillId="5" borderId="7" xfId="1" applyFont="1" applyFill="1" applyBorder="1" applyAlignment="1">
      <alignment horizontal="center" vertical="center" wrapText="1"/>
    </xf>
    <xf numFmtId="0" fontId="16" fillId="4" borderId="6" xfId="1" applyFont="1" applyFill="1" applyBorder="1" applyAlignment="1">
      <alignment horizontal="center" vertical="center" wrapText="1"/>
    </xf>
    <xf numFmtId="0" fontId="16" fillId="4" borderId="3" xfId="1" applyFont="1" applyFill="1" applyBorder="1" applyAlignment="1">
      <alignment horizontal="center" vertical="center" wrapText="1"/>
    </xf>
    <xf numFmtId="0" fontId="16" fillId="4" borderId="7" xfId="1" applyFont="1" applyFill="1" applyBorder="1" applyAlignment="1">
      <alignment horizontal="center" vertical="center" wrapText="1"/>
    </xf>
    <xf numFmtId="0" fontId="16" fillId="0" borderId="6"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7" xfId="1" applyFont="1" applyBorder="1" applyAlignment="1">
      <alignment horizontal="center" vertical="center" wrapText="1"/>
    </xf>
    <xf numFmtId="0" fontId="33" fillId="6" borderId="6" xfId="1" applyFont="1" applyFill="1" applyBorder="1" applyAlignment="1">
      <alignment horizontal="center" vertical="center" wrapText="1"/>
    </xf>
    <xf numFmtId="0" fontId="33" fillId="6" borderId="3" xfId="1" applyFont="1" applyFill="1" applyBorder="1" applyAlignment="1">
      <alignment horizontal="center" vertical="center" wrapText="1"/>
    </xf>
    <xf numFmtId="0" fontId="33" fillId="6" borderId="7" xfId="1" applyFont="1" applyFill="1" applyBorder="1" applyAlignment="1">
      <alignment horizontal="center" vertical="center" wrapText="1"/>
    </xf>
  </cellXfs>
  <cellStyles count="25">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2 3" xfId="23" xr:uid="{A2458E9D-4A4E-48E7-B0BA-4BAFE52F65A7}"/>
    <cellStyle name="Обычный 2 4" xfId="24" xr:uid="{2F3B9C8D-E2ED-4F12-A623-EF0A8BF93D77}"/>
    <cellStyle name="Обычный 3" xfId="8" xr:uid="{00000000-0005-0000-0000-000005000000}"/>
    <cellStyle name="Обычный 4" xfId="22" xr:uid="{2D0DF4D8-D1B9-4BDE-90B9-A1FBA3146D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7"/>
  <sheetViews>
    <sheetView tabSelected="1" view="pageBreakPreview" topLeftCell="A47" zoomScaleNormal="78" zoomScaleSheetLayoutView="100" workbookViewId="0">
      <selection activeCell="A45" sqref="A45:XFD46"/>
    </sheetView>
  </sheetViews>
  <sheetFormatPr defaultColWidth="9.140625" defaultRowHeight="16.5" x14ac:dyDescent="0.25"/>
  <cols>
    <col min="1" max="1" width="14.7109375" style="2" customWidth="1"/>
    <col min="2" max="2" width="13.5703125" style="2" customWidth="1"/>
    <col min="3" max="3" width="17.28515625" style="74" customWidth="1"/>
    <col min="4" max="4" width="14.7109375" style="74" customWidth="1"/>
    <col min="5" max="5" width="217.140625" style="2" customWidth="1"/>
    <col min="6" max="6" width="18.140625" style="1" customWidth="1"/>
    <col min="7" max="7" width="15.7109375" style="2" customWidth="1"/>
    <col min="8" max="8" width="9.28515625" style="2" customWidth="1"/>
    <col min="9" max="9" width="27.140625" style="2" customWidth="1"/>
    <col min="10" max="10" width="18.42578125" style="2" customWidth="1"/>
    <col min="11" max="11" width="9.140625" style="2" customWidth="1"/>
    <col min="12" max="12" width="12.85546875" style="2" bestFit="1" customWidth="1"/>
    <col min="13" max="13" width="21.85546875" style="2" bestFit="1" customWidth="1"/>
    <col min="14" max="16384" width="9.140625" style="2"/>
  </cols>
  <sheetData>
    <row r="1" spans="1:11" ht="27.75" customHeight="1" x14ac:dyDescent="0.25">
      <c r="A1" s="143" t="s">
        <v>68</v>
      </c>
      <c r="B1" s="143"/>
      <c r="C1" s="143"/>
      <c r="D1" s="143"/>
      <c r="E1" s="143"/>
    </row>
    <row r="2" spans="1:11" ht="17.25" thickBot="1" x14ac:dyDescent="0.3">
      <c r="A2" s="144" t="s">
        <v>8</v>
      </c>
      <c r="B2" s="144"/>
      <c r="C2" s="144"/>
      <c r="D2" s="144"/>
      <c r="E2" s="144"/>
    </row>
    <row r="3" spans="1:11" s="93" customFormat="1" ht="36.75" customHeight="1" x14ac:dyDescent="0.25">
      <c r="A3" s="88" t="s">
        <v>48</v>
      </c>
      <c r="B3" s="89" t="s">
        <v>13</v>
      </c>
      <c r="C3" s="90" t="s">
        <v>2</v>
      </c>
      <c r="D3" s="90" t="s">
        <v>3</v>
      </c>
      <c r="E3" s="91" t="s">
        <v>0</v>
      </c>
      <c r="F3" s="92"/>
    </row>
    <row r="4" spans="1:11" x14ac:dyDescent="0.25">
      <c r="A4" s="3">
        <v>1</v>
      </c>
      <c r="B4" s="4">
        <v>2</v>
      </c>
      <c r="C4" s="4">
        <v>3</v>
      </c>
      <c r="D4" s="4">
        <v>4</v>
      </c>
      <c r="E4" s="6">
        <v>5</v>
      </c>
    </row>
    <row r="5" spans="1:11" x14ac:dyDescent="0.25">
      <c r="A5" s="154" t="s">
        <v>15</v>
      </c>
      <c r="B5" s="155"/>
      <c r="C5" s="155"/>
      <c r="D5" s="155"/>
      <c r="E5" s="156"/>
    </row>
    <row r="6" spans="1:11" x14ac:dyDescent="0.25">
      <c r="A6" s="94" t="s">
        <v>16</v>
      </c>
      <c r="B6" s="4"/>
      <c r="C6" s="7">
        <f>3294117-504500+20300</f>
        <v>2809917</v>
      </c>
      <c r="D6" s="5"/>
      <c r="E6" s="95" t="s">
        <v>22</v>
      </c>
    </row>
    <row r="7" spans="1:11" x14ac:dyDescent="0.25">
      <c r="A7" s="94" t="s">
        <v>17</v>
      </c>
      <c r="B7" s="4"/>
      <c r="C7" s="7">
        <v>80000</v>
      </c>
      <c r="D7" s="5"/>
      <c r="E7" s="95" t="s">
        <v>23</v>
      </c>
    </row>
    <row r="8" spans="1:11" x14ac:dyDescent="0.25">
      <c r="A8" s="94" t="s">
        <v>18</v>
      </c>
      <c r="B8" s="4"/>
      <c r="C8" s="7">
        <v>1000000</v>
      </c>
      <c r="D8" s="5"/>
      <c r="E8" s="95" t="s">
        <v>24</v>
      </c>
    </row>
    <row r="9" spans="1:11" x14ac:dyDescent="0.25">
      <c r="A9" s="94" t="s">
        <v>19</v>
      </c>
      <c r="B9" s="4"/>
      <c r="C9" s="7">
        <v>8333</v>
      </c>
      <c r="D9" s="5"/>
      <c r="E9" s="95" t="s">
        <v>25</v>
      </c>
    </row>
    <row r="10" spans="1:11" x14ac:dyDescent="0.25">
      <c r="A10" s="94" t="s">
        <v>20</v>
      </c>
      <c r="B10" s="4"/>
      <c r="C10" s="7">
        <v>39635</v>
      </c>
      <c r="D10" s="5"/>
      <c r="E10" s="95" t="s">
        <v>26</v>
      </c>
    </row>
    <row r="11" spans="1:11" x14ac:dyDescent="0.25">
      <c r="A11" s="94" t="s">
        <v>21</v>
      </c>
      <c r="B11" s="4"/>
      <c r="C11" s="7">
        <v>277415</v>
      </c>
      <c r="D11" s="5"/>
      <c r="E11" s="95" t="s">
        <v>27</v>
      </c>
    </row>
    <row r="12" spans="1:11" x14ac:dyDescent="0.25">
      <c r="A12" s="96"/>
      <c r="B12" s="8"/>
      <c r="C12" s="9">
        <f>SUM(C6:C11)</f>
        <v>4215300</v>
      </c>
      <c r="D12" s="10"/>
      <c r="E12" s="97"/>
      <c r="F12" s="11">
        <f>C12</f>
        <v>4215300</v>
      </c>
    </row>
    <row r="13" spans="1:11" s="13" customFormat="1" ht="24.75" customHeight="1" x14ac:dyDescent="0.25">
      <c r="A13" s="151" t="s">
        <v>58</v>
      </c>
      <c r="B13" s="152"/>
      <c r="C13" s="152"/>
      <c r="D13" s="152"/>
      <c r="E13" s="153"/>
      <c r="F13" s="12"/>
    </row>
    <row r="14" spans="1:11" ht="53.25" customHeight="1" x14ac:dyDescent="0.25">
      <c r="A14" s="98" t="s">
        <v>4</v>
      </c>
      <c r="B14" s="4">
        <v>2620</v>
      </c>
      <c r="C14" s="14">
        <v>500000</v>
      </c>
      <c r="D14" s="15"/>
      <c r="E14" s="99" t="s">
        <v>65</v>
      </c>
      <c r="F14" s="16"/>
      <c r="G14" s="17"/>
      <c r="H14" s="18"/>
      <c r="I14" s="19"/>
    </row>
    <row r="15" spans="1:11" ht="50.25" customHeight="1" x14ac:dyDescent="0.25">
      <c r="A15" s="98" t="s">
        <v>4</v>
      </c>
      <c r="B15" s="4">
        <v>3220</v>
      </c>
      <c r="C15" s="14">
        <v>1500000</v>
      </c>
      <c r="D15" s="15"/>
      <c r="E15" s="137" t="s">
        <v>64</v>
      </c>
      <c r="F15" s="20"/>
      <c r="G15" s="17"/>
      <c r="H15" s="18"/>
      <c r="I15" s="21"/>
      <c r="J15" s="22"/>
      <c r="K15" s="23"/>
    </row>
    <row r="16" spans="1:11" ht="32.25" customHeight="1" x14ac:dyDescent="0.25">
      <c r="A16" s="98" t="s">
        <v>4</v>
      </c>
      <c r="B16" s="4">
        <v>2620</v>
      </c>
      <c r="C16" s="14">
        <v>-96000</v>
      </c>
      <c r="D16" s="15"/>
      <c r="E16" s="138" t="s">
        <v>63</v>
      </c>
      <c r="F16" s="16"/>
      <c r="G16" s="17"/>
      <c r="H16" s="18"/>
      <c r="I16" s="19"/>
    </row>
    <row r="17" spans="1:11" ht="31.5" customHeight="1" x14ac:dyDescent="0.25">
      <c r="A17" s="98" t="s">
        <v>4</v>
      </c>
      <c r="B17" s="4">
        <v>3220</v>
      </c>
      <c r="C17" s="14">
        <f>751000-655000</f>
        <v>96000</v>
      </c>
      <c r="D17" s="15"/>
      <c r="E17" s="138" t="s">
        <v>63</v>
      </c>
      <c r="F17" s="16"/>
      <c r="G17" s="17"/>
      <c r="H17" s="18"/>
      <c r="I17" s="19"/>
    </row>
    <row r="18" spans="1:11" ht="50.25" customHeight="1" x14ac:dyDescent="0.25">
      <c r="A18" s="98" t="s">
        <v>4</v>
      </c>
      <c r="B18" s="4">
        <v>2620</v>
      </c>
      <c r="C18" s="14">
        <v>250000</v>
      </c>
      <c r="D18" s="15"/>
      <c r="E18" s="112" t="s">
        <v>49</v>
      </c>
      <c r="F18" s="20"/>
      <c r="G18" s="17"/>
      <c r="H18" s="18"/>
      <c r="I18" s="21"/>
      <c r="J18" s="22"/>
      <c r="K18" s="23"/>
    </row>
    <row r="19" spans="1:11" hidden="1" x14ac:dyDescent="0.25">
      <c r="A19" s="98"/>
      <c r="B19" s="4"/>
      <c r="C19" s="14"/>
      <c r="D19" s="15"/>
      <c r="E19" s="99"/>
      <c r="F19" s="16"/>
      <c r="G19" s="17"/>
      <c r="H19" s="18"/>
      <c r="I19" s="19"/>
    </row>
    <row r="20" spans="1:11" hidden="1" x14ac:dyDescent="0.25">
      <c r="A20" s="98"/>
      <c r="B20" s="4"/>
      <c r="C20" s="14"/>
      <c r="D20" s="15"/>
      <c r="E20" s="99"/>
      <c r="F20" s="16"/>
      <c r="G20" s="17"/>
      <c r="H20" s="18"/>
      <c r="I20" s="19"/>
    </row>
    <row r="21" spans="1:11" hidden="1" x14ac:dyDescent="0.25">
      <c r="A21" s="98"/>
      <c r="B21" s="4"/>
      <c r="C21" s="14"/>
      <c r="D21" s="15"/>
      <c r="E21" s="99"/>
      <c r="F21" s="16"/>
      <c r="G21" s="17"/>
      <c r="H21" s="18"/>
      <c r="I21" s="25"/>
    </row>
    <row r="22" spans="1:11" hidden="1" x14ac:dyDescent="0.25">
      <c r="A22" s="98"/>
      <c r="B22" s="4"/>
      <c r="C22" s="14"/>
      <c r="D22" s="15"/>
      <c r="E22" s="99"/>
      <c r="F22" s="16"/>
      <c r="G22" s="17"/>
      <c r="H22" s="18"/>
      <c r="I22" s="25"/>
    </row>
    <row r="23" spans="1:11" hidden="1" x14ac:dyDescent="0.25">
      <c r="A23" s="98"/>
      <c r="B23" s="4"/>
      <c r="C23" s="14"/>
      <c r="D23" s="15"/>
      <c r="E23" s="99"/>
      <c r="F23" s="16"/>
      <c r="G23" s="17"/>
      <c r="H23" s="17"/>
      <c r="I23" s="26"/>
      <c r="J23" s="27"/>
    </row>
    <row r="24" spans="1:11" hidden="1" x14ac:dyDescent="0.25">
      <c r="A24" s="98"/>
      <c r="B24" s="4"/>
      <c r="C24" s="14"/>
      <c r="D24" s="15"/>
      <c r="E24" s="99"/>
      <c r="F24" s="16"/>
      <c r="G24" s="17"/>
      <c r="H24" s="17"/>
      <c r="I24" s="26"/>
      <c r="J24" s="27"/>
    </row>
    <row r="25" spans="1:11" hidden="1" x14ac:dyDescent="0.25">
      <c r="A25" s="98"/>
      <c r="B25" s="4"/>
      <c r="C25" s="14"/>
      <c r="D25" s="15"/>
      <c r="E25" s="99"/>
      <c r="F25" s="16"/>
      <c r="G25" s="17"/>
      <c r="H25" s="17"/>
      <c r="I25" s="28"/>
      <c r="J25" s="27"/>
    </row>
    <row r="26" spans="1:11" hidden="1" x14ac:dyDescent="0.25">
      <c r="A26" s="98"/>
      <c r="B26" s="4"/>
      <c r="C26" s="14"/>
      <c r="D26" s="15"/>
      <c r="E26" s="99"/>
      <c r="F26" s="16"/>
      <c r="G26" s="17"/>
      <c r="H26" s="17"/>
      <c r="I26" s="26"/>
      <c r="J26" s="27"/>
    </row>
    <row r="27" spans="1:11" hidden="1" x14ac:dyDescent="0.25">
      <c r="A27" s="98"/>
      <c r="B27" s="4"/>
      <c r="C27" s="14"/>
      <c r="D27" s="15"/>
      <c r="E27" s="99"/>
      <c r="F27" s="16"/>
      <c r="G27" s="17"/>
      <c r="H27" s="17"/>
      <c r="I27" s="26"/>
      <c r="J27" s="27"/>
    </row>
    <row r="28" spans="1:11" hidden="1" x14ac:dyDescent="0.25">
      <c r="A28" s="98"/>
      <c r="B28" s="4"/>
      <c r="C28" s="14"/>
      <c r="D28" s="15"/>
      <c r="E28" s="99"/>
      <c r="F28" s="16"/>
      <c r="G28" s="17"/>
      <c r="H28" s="17"/>
      <c r="I28" s="26"/>
      <c r="J28" s="27"/>
    </row>
    <row r="29" spans="1:11" hidden="1" x14ac:dyDescent="0.25">
      <c r="A29" s="98"/>
      <c r="B29" s="4"/>
      <c r="C29" s="14"/>
      <c r="D29" s="15"/>
      <c r="E29" s="99"/>
      <c r="F29" s="16"/>
      <c r="G29" s="17"/>
      <c r="H29" s="17"/>
      <c r="I29" s="26"/>
      <c r="J29" s="27"/>
    </row>
    <row r="30" spans="1:11" hidden="1" x14ac:dyDescent="0.25">
      <c r="A30" s="98"/>
      <c r="B30" s="4"/>
      <c r="C30" s="14"/>
      <c r="D30" s="15"/>
      <c r="E30" s="99"/>
      <c r="F30" s="16"/>
      <c r="G30" s="17"/>
      <c r="H30" s="17"/>
      <c r="I30" s="18"/>
      <c r="J30" s="29"/>
    </row>
    <row r="31" spans="1:11" x14ac:dyDescent="0.25">
      <c r="A31" s="30" t="s">
        <v>1</v>
      </c>
      <c r="B31" s="8"/>
      <c r="C31" s="31">
        <f>SUM(C14:C30)</f>
        <v>2250000</v>
      </c>
      <c r="D31" s="31">
        <f>SUM(D14:D30)</f>
        <v>0</v>
      </c>
      <c r="E31" s="32"/>
      <c r="F31" s="20">
        <f>C31+D31</f>
        <v>2250000</v>
      </c>
      <c r="G31" s="17" t="s">
        <v>4</v>
      </c>
      <c r="H31" s="17">
        <v>2620</v>
      </c>
      <c r="I31" s="28">
        <f>C14+C18+C16</f>
        <v>654000</v>
      </c>
      <c r="J31" s="29"/>
      <c r="K31" s="23"/>
    </row>
    <row r="32" spans="1:11" s="13" customFormat="1" ht="24.75" customHeight="1" x14ac:dyDescent="0.25">
      <c r="A32" s="151" t="s">
        <v>37</v>
      </c>
      <c r="B32" s="152"/>
      <c r="C32" s="152"/>
      <c r="D32" s="152"/>
      <c r="E32" s="153"/>
      <c r="F32" s="33">
        <f>C34</f>
        <v>1247490</v>
      </c>
      <c r="G32" s="17" t="s">
        <v>4</v>
      </c>
      <c r="H32" s="134">
        <v>3220</v>
      </c>
      <c r="I32" s="136">
        <f>C15+C17</f>
        <v>1596000</v>
      </c>
    </row>
    <row r="33" spans="1:11" ht="30.75" customHeight="1" x14ac:dyDescent="0.25">
      <c r="A33" s="145" t="s">
        <v>31</v>
      </c>
      <c r="B33" s="146"/>
      <c r="C33" s="146"/>
      <c r="D33" s="146"/>
      <c r="E33" s="147"/>
      <c r="G33" s="17" t="s">
        <v>59</v>
      </c>
      <c r="H33" s="17">
        <v>2610</v>
      </c>
      <c r="I33" s="28">
        <f>C34</f>
        <v>1247490</v>
      </c>
      <c r="K33" s="23"/>
    </row>
    <row r="34" spans="1:11" ht="27" customHeight="1" x14ac:dyDescent="0.25">
      <c r="A34" s="98" t="s">
        <v>30</v>
      </c>
      <c r="B34" s="4">
        <v>2610</v>
      </c>
      <c r="C34" s="34">
        <v>1247490</v>
      </c>
      <c r="D34" s="15"/>
      <c r="E34" s="99" t="s">
        <v>32</v>
      </c>
      <c r="F34" s="16"/>
      <c r="G34" s="17" t="s">
        <v>60</v>
      </c>
      <c r="H34" s="17">
        <v>2240</v>
      </c>
      <c r="I34" s="28">
        <f>C37+C38</f>
        <v>4000000</v>
      </c>
    </row>
    <row r="35" spans="1:11" x14ac:dyDescent="0.25">
      <c r="A35" s="30" t="s">
        <v>1</v>
      </c>
      <c r="B35" s="8"/>
      <c r="C35" s="31">
        <f>C34</f>
        <v>1247490</v>
      </c>
      <c r="D35" s="31">
        <f>SUM(D17:D34)</f>
        <v>0</v>
      </c>
      <c r="E35" s="32"/>
      <c r="F35" s="20">
        <f>C35+D35</f>
        <v>1247490</v>
      </c>
      <c r="G35" s="17" t="s">
        <v>61</v>
      </c>
      <c r="H35" s="17">
        <v>2610</v>
      </c>
      <c r="I35" s="28">
        <f>C39</f>
        <v>20000</v>
      </c>
      <c r="J35" s="29"/>
      <c r="K35" s="23"/>
    </row>
    <row r="36" spans="1:11" s="13" customFormat="1" ht="24.75" customHeight="1" x14ac:dyDescent="0.25">
      <c r="A36" s="151" t="s">
        <v>67</v>
      </c>
      <c r="B36" s="152"/>
      <c r="C36" s="152"/>
      <c r="D36" s="152"/>
      <c r="E36" s="153"/>
      <c r="F36" s="33"/>
      <c r="G36" s="17" t="s">
        <v>61</v>
      </c>
      <c r="H36" s="17">
        <v>3210</v>
      </c>
      <c r="I36" s="28">
        <f>C40</f>
        <v>111000</v>
      </c>
      <c r="J36" s="29"/>
    </row>
    <row r="37" spans="1:11" s="13" customFormat="1" ht="27.75" customHeight="1" x14ac:dyDescent="0.25">
      <c r="A37" s="98" t="s">
        <v>28</v>
      </c>
      <c r="B37" s="4">
        <v>2240</v>
      </c>
      <c r="C37" s="35">
        <v>2000000</v>
      </c>
      <c r="D37" s="36"/>
      <c r="E37" s="100" t="s">
        <v>33</v>
      </c>
      <c r="F37" s="33"/>
      <c r="G37" s="17" t="s">
        <v>29</v>
      </c>
      <c r="H37" s="17">
        <v>2240</v>
      </c>
      <c r="I37" s="37">
        <f>C41+C42</f>
        <v>24300</v>
      </c>
      <c r="J37" s="29"/>
    </row>
    <row r="38" spans="1:11" s="13" customFormat="1" ht="17.25" customHeight="1" x14ac:dyDescent="0.25">
      <c r="A38" s="98" t="s">
        <v>28</v>
      </c>
      <c r="B38" s="4">
        <v>2240</v>
      </c>
      <c r="C38" s="35">
        <v>2000000</v>
      </c>
      <c r="D38" s="36"/>
      <c r="E38" s="101" t="s">
        <v>34</v>
      </c>
      <c r="F38" s="33"/>
      <c r="G38" s="17" t="s">
        <v>38</v>
      </c>
      <c r="H38" s="17">
        <v>3110</v>
      </c>
      <c r="I38" s="37">
        <f>C43</f>
        <v>30000</v>
      </c>
      <c r="J38" s="29"/>
    </row>
    <row r="39" spans="1:11" ht="20.25" customHeight="1" x14ac:dyDescent="0.25">
      <c r="A39" s="98" t="s">
        <v>14</v>
      </c>
      <c r="B39" s="4">
        <v>2610</v>
      </c>
      <c r="C39" s="38">
        <v>20000</v>
      </c>
      <c r="D39" s="15"/>
      <c r="E39" s="99" t="s">
        <v>35</v>
      </c>
      <c r="F39" s="16"/>
      <c r="G39" s="17" t="s">
        <v>39</v>
      </c>
      <c r="H39" s="17">
        <v>3110</v>
      </c>
      <c r="I39" s="37">
        <f>C44</f>
        <v>30000</v>
      </c>
    </row>
    <row r="40" spans="1:11" ht="20.25" customHeight="1" x14ac:dyDescent="0.25">
      <c r="A40" s="98" t="s">
        <v>14</v>
      </c>
      <c r="B40" s="4">
        <v>3210</v>
      </c>
      <c r="C40" s="38">
        <v>111000</v>
      </c>
      <c r="D40" s="15"/>
      <c r="E40" s="99" t="s">
        <v>36</v>
      </c>
      <c r="F40" s="16"/>
      <c r="G40" s="17" t="s">
        <v>42</v>
      </c>
      <c r="H40" s="17">
        <v>2730</v>
      </c>
      <c r="I40" s="135">
        <f>C68</f>
        <v>-29993</v>
      </c>
    </row>
    <row r="41" spans="1:11" ht="30.75" customHeight="1" x14ac:dyDescent="0.25">
      <c r="A41" s="98" t="s">
        <v>29</v>
      </c>
      <c r="B41" s="4">
        <v>2240</v>
      </c>
      <c r="C41" s="38">
        <v>4000</v>
      </c>
      <c r="D41" s="15"/>
      <c r="E41" s="99" t="s">
        <v>53</v>
      </c>
      <c r="F41" s="16"/>
      <c r="G41" s="17" t="s">
        <v>42</v>
      </c>
      <c r="H41" s="17">
        <v>2240</v>
      </c>
      <c r="I41" s="135">
        <f>C69</f>
        <v>29993</v>
      </c>
    </row>
    <row r="42" spans="1:11" ht="30.75" customHeight="1" x14ac:dyDescent="0.25">
      <c r="A42" s="98" t="s">
        <v>29</v>
      </c>
      <c r="B42" s="4">
        <v>2240</v>
      </c>
      <c r="C42" s="38">
        <v>20300</v>
      </c>
      <c r="D42" s="15"/>
      <c r="E42" s="99" t="s">
        <v>66</v>
      </c>
      <c r="F42" s="16"/>
      <c r="G42" s="17" t="s">
        <v>42</v>
      </c>
      <c r="H42" s="17">
        <v>2240</v>
      </c>
      <c r="I42" s="135">
        <f>C70</f>
        <v>0</v>
      </c>
    </row>
    <row r="43" spans="1:11" ht="21" customHeight="1" x14ac:dyDescent="0.25">
      <c r="A43" s="98" t="s">
        <v>38</v>
      </c>
      <c r="B43" s="4">
        <v>3110</v>
      </c>
      <c r="C43" s="38">
        <v>30000</v>
      </c>
      <c r="D43" s="15"/>
      <c r="E43" s="102" t="s">
        <v>54</v>
      </c>
      <c r="F43" s="16"/>
      <c r="G43" s="17" t="s">
        <v>62</v>
      </c>
      <c r="H43" s="17">
        <v>2240</v>
      </c>
      <c r="I43" s="135">
        <f>C72</f>
        <v>-50000</v>
      </c>
    </row>
    <row r="44" spans="1:11" x14ac:dyDescent="0.25">
      <c r="A44" s="98" t="s">
        <v>39</v>
      </c>
      <c r="B44" s="4">
        <v>3110</v>
      </c>
      <c r="C44" s="38">
        <v>30000</v>
      </c>
      <c r="D44" s="15"/>
      <c r="E44" s="103" t="s">
        <v>55</v>
      </c>
      <c r="F44" s="16"/>
      <c r="G44" s="17" t="s">
        <v>62</v>
      </c>
      <c r="H44" s="17">
        <v>2210</v>
      </c>
      <c r="I44" s="135">
        <f t="shared" ref="I44:I46" si="0">C73</f>
        <v>50000</v>
      </c>
    </row>
    <row r="45" spans="1:11" hidden="1" x14ac:dyDescent="0.25">
      <c r="A45" s="98"/>
      <c r="B45" s="4"/>
      <c r="C45" s="38"/>
      <c r="D45" s="15"/>
      <c r="E45" s="103"/>
      <c r="F45" s="16"/>
      <c r="G45" s="17" t="s">
        <v>42</v>
      </c>
      <c r="H45" s="17">
        <v>2240</v>
      </c>
      <c r="I45" s="135">
        <f t="shared" si="0"/>
        <v>0</v>
      </c>
    </row>
    <row r="46" spans="1:11" s="13" customFormat="1" hidden="1" x14ac:dyDescent="0.25">
      <c r="A46" s="98"/>
      <c r="B46" s="4"/>
      <c r="C46" s="38"/>
      <c r="D46" s="36"/>
      <c r="E46" s="104"/>
      <c r="F46" s="33"/>
      <c r="G46" s="17" t="s">
        <v>42</v>
      </c>
      <c r="H46" s="17">
        <v>2240</v>
      </c>
      <c r="I46" s="135">
        <f t="shared" si="0"/>
        <v>0</v>
      </c>
      <c r="J46" s="39"/>
    </row>
    <row r="47" spans="1:11" x14ac:dyDescent="0.25">
      <c r="A47" s="30" t="s">
        <v>1</v>
      </c>
      <c r="B47" s="8"/>
      <c r="C47" s="40">
        <f>SUM(C37:C46)</f>
        <v>4215300</v>
      </c>
      <c r="D47" s="31"/>
      <c r="E47" s="41"/>
      <c r="F47" s="20">
        <f>C47+D47</f>
        <v>4215300</v>
      </c>
      <c r="G47" s="17" t="s">
        <v>40</v>
      </c>
      <c r="H47" s="17">
        <v>2111</v>
      </c>
      <c r="I47" s="135">
        <f>C76</f>
        <v>-71311</v>
      </c>
      <c r="K47" s="23"/>
    </row>
    <row r="48" spans="1:11" ht="30.75" hidden="1" customHeight="1" x14ac:dyDescent="0.25">
      <c r="A48" s="145" t="s">
        <v>9</v>
      </c>
      <c r="B48" s="146"/>
      <c r="C48" s="146"/>
      <c r="D48" s="146"/>
      <c r="E48" s="147"/>
      <c r="G48" s="17" t="s">
        <v>42</v>
      </c>
      <c r="H48" s="17">
        <v>2240</v>
      </c>
      <c r="I48" s="135">
        <f t="shared" ref="I48:I61" si="1">C77</f>
        <v>-15689</v>
      </c>
      <c r="K48" s="23"/>
    </row>
    <row r="49" spans="1:11" ht="31.5" hidden="1" customHeight="1" x14ac:dyDescent="0.25">
      <c r="A49" s="105" t="s">
        <v>11</v>
      </c>
      <c r="B49" s="43">
        <v>3122</v>
      </c>
      <c r="C49" s="43"/>
      <c r="D49" s="44"/>
      <c r="E49" s="106"/>
      <c r="F49" s="45"/>
      <c r="G49" s="17" t="s">
        <v>42</v>
      </c>
      <c r="H49" s="17">
        <v>2240</v>
      </c>
      <c r="I49" s="135">
        <f t="shared" si="1"/>
        <v>6000</v>
      </c>
      <c r="J49" s="29"/>
    </row>
    <row r="50" spans="1:11" ht="21.75" hidden="1" customHeight="1" x14ac:dyDescent="0.25">
      <c r="A50" s="105" t="s">
        <v>11</v>
      </c>
      <c r="B50" s="43">
        <v>3122</v>
      </c>
      <c r="C50" s="43"/>
      <c r="D50" s="44"/>
      <c r="E50" s="106"/>
      <c r="F50" s="45"/>
      <c r="G50" s="17" t="s">
        <v>42</v>
      </c>
      <c r="H50" s="17">
        <v>2240</v>
      </c>
      <c r="I50" s="135">
        <f t="shared" si="1"/>
        <v>81000</v>
      </c>
      <c r="J50" s="29"/>
    </row>
    <row r="51" spans="1:11" ht="28.5" hidden="1" customHeight="1" x14ac:dyDescent="0.25">
      <c r="A51" s="105" t="s">
        <v>11</v>
      </c>
      <c r="B51" s="43">
        <v>3122</v>
      </c>
      <c r="C51" s="43"/>
      <c r="D51" s="44"/>
      <c r="E51" s="106"/>
      <c r="F51" s="45"/>
      <c r="G51" s="17" t="s">
        <v>42</v>
      </c>
      <c r="H51" s="17">
        <v>2240</v>
      </c>
      <c r="I51" s="135">
        <f t="shared" si="1"/>
        <v>0</v>
      </c>
      <c r="J51" s="29"/>
    </row>
    <row r="52" spans="1:11" ht="31.5" hidden="1" customHeight="1" x14ac:dyDescent="0.25">
      <c r="A52" s="105" t="s">
        <v>11</v>
      </c>
      <c r="B52" s="43">
        <v>3122</v>
      </c>
      <c r="C52" s="43"/>
      <c r="D52" s="44"/>
      <c r="E52" s="107"/>
      <c r="F52" s="45"/>
      <c r="G52" s="17" t="s">
        <v>42</v>
      </c>
      <c r="H52" s="17">
        <v>2240</v>
      </c>
      <c r="I52" s="135">
        <f t="shared" si="1"/>
        <v>0</v>
      </c>
      <c r="J52" s="29"/>
    </row>
    <row r="53" spans="1:11" ht="31.5" hidden="1" customHeight="1" x14ac:dyDescent="0.25">
      <c r="A53" s="105" t="s">
        <v>11</v>
      </c>
      <c r="B53" s="43">
        <v>3122</v>
      </c>
      <c r="C53" s="43"/>
      <c r="D53" s="44"/>
      <c r="E53" s="107"/>
      <c r="F53" s="45"/>
      <c r="G53" s="17" t="s">
        <v>42</v>
      </c>
      <c r="H53" s="17">
        <v>2240</v>
      </c>
      <c r="I53" s="135">
        <f t="shared" si="1"/>
        <v>0</v>
      </c>
      <c r="J53" s="29"/>
    </row>
    <row r="54" spans="1:11" ht="31.5" hidden="1" customHeight="1" x14ac:dyDescent="0.25">
      <c r="A54" s="105" t="s">
        <v>11</v>
      </c>
      <c r="B54" s="43">
        <v>3122</v>
      </c>
      <c r="C54" s="43"/>
      <c r="D54" s="44"/>
      <c r="E54" s="107"/>
      <c r="F54" s="45"/>
      <c r="G54" s="17" t="s">
        <v>42</v>
      </c>
      <c r="H54" s="17">
        <v>2240</v>
      </c>
      <c r="I54" s="135">
        <f t="shared" si="1"/>
        <v>0</v>
      </c>
      <c r="J54" s="27"/>
    </row>
    <row r="55" spans="1:11" ht="33.75" hidden="1" customHeight="1" x14ac:dyDescent="0.25">
      <c r="A55" s="105" t="s">
        <v>11</v>
      </c>
      <c r="B55" s="43">
        <v>3122</v>
      </c>
      <c r="C55" s="43"/>
      <c r="D55" s="44"/>
      <c r="E55" s="108"/>
      <c r="F55" s="45"/>
      <c r="G55" s="17" t="s">
        <v>42</v>
      </c>
      <c r="H55" s="17">
        <v>2240</v>
      </c>
      <c r="I55" s="135">
        <f t="shared" si="1"/>
        <v>7712790</v>
      </c>
      <c r="J55" s="29"/>
    </row>
    <row r="56" spans="1:11" ht="31.5" hidden="1" customHeight="1" x14ac:dyDescent="0.25">
      <c r="A56" s="105" t="s">
        <v>11</v>
      </c>
      <c r="B56" s="43">
        <v>3122</v>
      </c>
      <c r="C56" s="43"/>
      <c r="D56" s="46"/>
      <c r="E56" s="109"/>
      <c r="F56" s="45"/>
      <c r="G56" s="17" t="s">
        <v>42</v>
      </c>
      <c r="H56" s="17">
        <v>2240</v>
      </c>
      <c r="I56" s="135">
        <f t="shared" si="1"/>
        <v>0</v>
      </c>
      <c r="J56" s="29"/>
    </row>
    <row r="57" spans="1:11" ht="30.75" hidden="1" customHeight="1" x14ac:dyDescent="0.25">
      <c r="A57" s="105" t="s">
        <v>11</v>
      </c>
      <c r="B57" s="43">
        <v>3122</v>
      </c>
      <c r="C57" s="43"/>
      <c r="D57" s="46"/>
      <c r="E57" s="108"/>
      <c r="F57" s="45"/>
      <c r="G57" s="17" t="s">
        <v>42</v>
      </c>
      <c r="H57" s="17">
        <v>2240</v>
      </c>
      <c r="I57" s="135">
        <f t="shared" si="1"/>
        <v>0</v>
      </c>
      <c r="J57" s="29"/>
    </row>
    <row r="58" spans="1:11" ht="30.75" hidden="1" customHeight="1" x14ac:dyDescent="0.25">
      <c r="A58" s="105" t="s">
        <v>10</v>
      </c>
      <c r="B58" s="47">
        <v>3132</v>
      </c>
      <c r="C58" s="43"/>
      <c r="D58" s="43"/>
      <c r="E58" s="110"/>
      <c r="F58" s="45"/>
      <c r="G58" s="17" t="s">
        <v>42</v>
      </c>
      <c r="H58" s="17">
        <v>2240</v>
      </c>
      <c r="I58" s="135">
        <f t="shared" si="1"/>
        <v>0</v>
      </c>
      <c r="J58" s="29"/>
    </row>
    <row r="59" spans="1:11" ht="30.75" hidden="1" customHeight="1" x14ac:dyDescent="0.25">
      <c r="A59" s="105" t="s">
        <v>10</v>
      </c>
      <c r="B59" s="47">
        <v>3132</v>
      </c>
      <c r="C59" s="43"/>
      <c r="D59" s="43"/>
      <c r="E59" s="110"/>
      <c r="F59" s="45"/>
      <c r="G59" s="17" t="s">
        <v>42</v>
      </c>
      <c r="H59" s="17">
        <v>2240</v>
      </c>
      <c r="I59" s="135">
        <f t="shared" si="1"/>
        <v>0</v>
      </c>
      <c r="J59" s="29"/>
    </row>
    <row r="60" spans="1:11" ht="30.75" hidden="1" customHeight="1" x14ac:dyDescent="0.25">
      <c r="A60" s="105" t="s">
        <v>10</v>
      </c>
      <c r="B60" s="47">
        <v>3132</v>
      </c>
      <c r="C60" s="43"/>
      <c r="D60" s="43"/>
      <c r="E60" s="110"/>
      <c r="F60" s="45"/>
      <c r="G60" s="17" t="s">
        <v>42</v>
      </c>
      <c r="H60" s="17">
        <v>2240</v>
      </c>
      <c r="I60" s="135">
        <f t="shared" si="1"/>
        <v>0</v>
      </c>
      <c r="J60" s="29"/>
    </row>
    <row r="61" spans="1:11" hidden="1" x14ac:dyDescent="0.25">
      <c r="A61" s="30" t="s">
        <v>1</v>
      </c>
      <c r="B61" s="8"/>
      <c r="C61" s="31">
        <f>SUM(C49:C60)</f>
        <v>0</v>
      </c>
      <c r="D61" s="48">
        <f>SUM(D49:D60)</f>
        <v>0</v>
      </c>
      <c r="E61" s="32"/>
      <c r="F61" s="20">
        <f>C61+D61</f>
        <v>0</v>
      </c>
      <c r="G61" s="17" t="s">
        <v>42</v>
      </c>
      <c r="H61" s="17">
        <v>2240</v>
      </c>
      <c r="I61" s="135">
        <f t="shared" si="1"/>
        <v>0</v>
      </c>
      <c r="K61" s="23"/>
    </row>
    <row r="62" spans="1:11" x14ac:dyDescent="0.25">
      <c r="A62" s="148" t="s">
        <v>6</v>
      </c>
      <c r="B62" s="149"/>
      <c r="C62" s="149"/>
      <c r="D62" s="149"/>
      <c r="E62" s="150"/>
      <c r="F62" s="87">
        <f>F12-F47</f>
        <v>0</v>
      </c>
      <c r="G62" s="17" t="s">
        <v>40</v>
      </c>
      <c r="H62" s="17">
        <v>2120</v>
      </c>
      <c r="I62" s="135">
        <f>C77</f>
        <v>-15689</v>
      </c>
      <c r="K62" s="23"/>
    </row>
    <row r="63" spans="1:11" ht="30.75" hidden="1" customHeight="1" x14ac:dyDescent="0.25">
      <c r="A63" s="145"/>
      <c r="B63" s="146"/>
      <c r="C63" s="146"/>
      <c r="D63" s="146"/>
      <c r="E63" s="147"/>
      <c r="G63" s="17" t="s">
        <v>42</v>
      </c>
      <c r="H63" s="17">
        <v>2240</v>
      </c>
      <c r="I63" s="135">
        <f t="shared" ref="I63:I66" si="2">C90</f>
        <v>0</v>
      </c>
      <c r="J63" s="29"/>
      <c r="K63" s="23"/>
    </row>
    <row r="64" spans="1:11" ht="20.25" hidden="1" customHeight="1" x14ac:dyDescent="0.25">
      <c r="A64" s="98"/>
      <c r="B64" s="4"/>
      <c r="C64" s="38"/>
      <c r="D64" s="15"/>
      <c r="E64" s="99"/>
      <c r="F64" s="16"/>
      <c r="G64" s="17" t="s">
        <v>42</v>
      </c>
      <c r="H64" s="17">
        <v>2240</v>
      </c>
      <c r="I64" s="135">
        <f t="shared" si="2"/>
        <v>0</v>
      </c>
    </row>
    <row r="65" spans="1:13" ht="20.25" hidden="1" customHeight="1" x14ac:dyDescent="0.25">
      <c r="A65" s="98"/>
      <c r="B65" s="4"/>
      <c r="C65" s="38"/>
      <c r="D65" s="15"/>
      <c r="E65" s="99"/>
      <c r="F65" s="16"/>
      <c r="G65" s="17" t="s">
        <v>42</v>
      </c>
      <c r="H65" s="17">
        <v>2240</v>
      </c>
      <c r="I65" s="135">
        <f t="shared" si="2"/>
        <v>0</v>
      </c>
    </row>
    <row r="66" spans="1:13" s="23" customFormat="1" hidden="1" x14ac:dyDescent="0.25">
      <c r="A66" s="49"/>
      <c r="B66" s="50"/>
      <c r="C66" s="51">
        <f>C64+C65</f>
        <v>0</v>
      </c>
      <c r="D66" s="52"/>
      <c r="E66" s="53"/>
      <c r="F66" s="54"/>
      <c r="G66" s="17" t="s">
        <v>42</v>
      </c>
      <c r="H66" s="17">
        <v>2240</v>
      </c>
      <c r="I66" s="135">
        <f t="shared" si="2"/>
        <v>0</v>
      </c>
      <c r="J66" s="56"/>
    </row>
    <row r="67" spans="1:13" ht="30.75" customHeight="1" x14ac:dyDescent="0.25">
      <c r="A67" s="145" t="s">
        <v>45</v>
      </c>
      <c r="B67" s="146"/>
      <c r="C67" s="146"/>
      <c r="D67" s="146"/>
      <c r="E67" s="147"/>
      <c r="G67" s="17" t="s">
        <v>42</v>
      </c>
      <c r="H67" s="17">
        <v>2240</v>
      </c>
      <c r="I67" s="135">
        <f>C79</f>
        <v>81000</v>
      </c>
      <c r="K67" s="23"/>
    </row>
    <row r="68" spans="1:13" ht="19.5" customHeight="1" x14ac:dyDescent="0.25">
      <c r="A68" s="98" t="s">
        <v>42</v>
      </c>
      <c r="B68" s="61">
        <v>2730</v>
      </c>
      <c r="C68" s="140">
        <f>-C69</f>
        <v>-29993</v>
      </c>
      <c r="D68" s="34"/>
      <c r="E68" s="99" t="s">
        <v>46</v>
      </c>
      <c r="F68" s="58"/>
      <c r="G68" s="17" t="s">
        <v>42</v>
      </c>
      <c r="H68" s="17">
        <v>2250</v>
      </c>
      <c r="I68" s="135">
        <f>C78</f>
        <v>6000</v>
      </c>
    </row>
    <row r="69" spans="1:13" ht="19.5" customHeight="1" x14ac:dyDescent="0.25">
      <c r="A69" s="98" t="s">
        <v>42</v>
      </c>
      <c r="B69" s="61">
        <v>2240</v>
      </c>
      <c r="C69" s="140">
        <v>29993</v>
      </c>
      <c r="D69" s="34"/>
      <c r="E69" s="99" t="s">
        <v>57</v>
      </c>
      <c r="F69" s="58"/>
      <c r="G69" s="17"/>
      <c r="H69" s="17"/>
      <c r="I69" s="135"/>
    </row>
    <row r="70" spans="1:13" s="23" customFormat="1" x14ac:dyDescent="0.25">
      <c r="A70" s="49"/>
      <c r="B70" s="50"/>
      <c r="C70" s="51">
        <f>SUM(C68:C69)</f>
        <v>0</v>
      </c>
      <c r="D70" s="52"/>
      <c r="E70" s="53"/>
      <c r="F70" s="54"/>
      <c r="G70" s="17"/>
      <c r="H70" s="17"/>
      <c r="I70" s="135">
        <f>I31+I32+I33+I34+I35+I36+I37+I38+I39+I40+I41+I43+I44+I47+I62+I67+I68</f>
        <v>7712790</v>
      </c>
      <c r="J70" s="22">
        <f>I70-C84</f>
        <v>0</v>
      </c>
      <c r="L70" s="59"/>
      <c r="M70" s="59"/>
    </row>
    <row r="71" spans="1:13" s="93" customFormat="1" ht="30.75" customHeight="1" x14ac:dyDescent="0.25">
      <c r="A71" s="157" t="s">
        <v>50</v>
      </c>
      <c r="B71" s="158"/>
      <c r="C71" s="158"/>
      <c r="D71" s="158"/>
      <c r="E71" s="159"/>
      <c r="F71" s="92"/>
      <c r="G71" s="113"/>
      <c r="H71" s="114"/>
      <c r="I71" s="115"/>
      <c r="J71" s="116"/>
      <c r="K71" s="117"/>
    </row>
    <row r="72" spans="1:13" s="93" customFormat="1" ht="20.25" customHeight="1" x14ac:dyDescent="0.25">
      <c r="A72" s="118" t="s">
        <v>51</v>
      </c>
      <c r="B72" s="119">
        <v>2240</v>
      </c>
      <c r="C72" s="120">
        <v>-50000</v>
      </c>
      <c r="D72" s="121"/>
      <c r="E72" s="122" t="s">
        <v>56</v>
      </c>
      <c r="F72" s="123"/>
      <c r="G72" s="113"/>
      <c r="H72" s="114"/>
      <c r="I72" s="124"/>
    </row>
    <row r="73" spans="1:13" s="93" customFormat="1" ht="20.25" customHeight="1" x14ac:dyDescent="0.25">
      <c r="A73" s="118" t="s">
        <v>51</v>
      </c>
      <c r="B73" s="119">
        <v>2210</v>
      </c>
      <c r="C73" s="120">
        <v>50000</v>
      </c>
      <c r="D73" s="121"/>
      <c r="E73" s="125" t="s">
        <v>52</v>
      </c>
      <c r="F73" s="123"/>
      <c r="G73" s="113"/>
      <c r="H73" s="114"/>
      <c r="I73" s="126"/>
    </row>
    <row r="74" spans="1:13" s="117" customFormat="1" ht="18.75" customHeight="1" x14ac:dyDescent="0.25">
      <c r="A74" s="127"/>
      <c r="B74" s="128"/>
      <c r="C74" s="129">
        <f>C72+C73</f>
        <v>0</v>
      </c>
      <c r="D74" s="129"/>
      <c r="E74" s="130"/>
      <c r="F74" s="131"/>
      <c r="G74" s="93"/>
      <c r="H74" s="93"/>
      <c r="I74" s="132"/>
      <c r="J74" s="133"/>
    </row>
    <row r="75" spans="1:13" ht="27" customHeight="1" x14ac:dyDescent="0.25">
      <c r="A75" s="145" t="s">
        <v>12</v>
      </c>
      <c r="B75" s="146"/>
      <c r="C75" s="146"/>
      <c r="D75" s="146"/>
      <c r="E75" s="147"/>
      <c r="G75" s="17"/>
      <c r="H75" s="18"/>
      <c r="I75" s="27"/>
      <c r="J75" s="60"/>
    </row>
    <row r="76" spans="1:13" s="23" customFormat="1" ht="18.75" customHeight="1" x14ac:dyDescent="0.25">
      <c r="A76" s="98" t="s">
        <v>40</v>
      </c>
      <c r="B76" s="61">
        <v>2111</v>
      </c>
      <c r="C76" s="62">
        <v>-71311</v>
      </c>
      <c r="D76" s="63"/>
      <c r="E76" s="99" t="s">
        <v>43</v>
      </c>
      <c r="F76" s="54"/>
      <c r="G76" s="17"/>
      <c r="H76" s="18"/>
      <c r="I76" s="27"/>
      <c r="J76" s="24"/>
      <c r="L76" s="59"/>
    </row>
    <row r="77" spans="1:13" s="13" customFormat="1" ht="18.75" customHeight="1" x14ac:dyDescent="0.25">
      <c r="A77" s="98" t="s">
        <v>40</v>
      </c>
      <c r="B77" s="61">
        <v>2120</v>
      </c>
      <c r="C77" s="64">
        <v>-15689</v>
      </c>
      <c r="D77" s="36"/>
      <c r="E77" s="99" t="s">
        <v>44</v>
      </c>
      <c r="F77" s="33"/>
    </row>
    <row r="78" spans="1:13" ht="24.75" customHeight="1" x14ac:dyDescent="0.25">
      <c r="A78" s="98" t="s">
        <v>40</v>
      </c>
      <c r="B78" s="4">
        <v>2250</v>
      </c>
      <c r="C78" s="38">
        <v>6000</v>
      </c>
      <c r="D78" s="15"/>
      <c r="E78" s="102" t="s">
        <v>41</v>
      </c>
      <c r="F78" s="16"/>
      <c r="G78" s="17"/>
      <c r="H78" s="18"/>
      <c r="I78" s="19"/>
    </row>
    <row r="79" spans="1:13" s="13" customFormat="1" ht="18.75" customHeight="1" x14ac:dyDescent="0.25">
      <c r="A79" s="98" t="s">
        <v>42</v>
      </c>
      <c r="B79" s="61">
        <v>2240</v>
      </c>
      <c r="C79" s="64">
        <v>81000</v>
      </c>
      <c r="D79" s="36"/>
      <c r="E79" s="99" t="s">
        <v>47</v>
      </c>
      <c r="F79" s="33"/>
    </row>
    <row r="80" spans="1:13" s="13" customFormat="1" ht="16.5" hidden="1" customHeight="1" x14ac:dyDescent="0.25">
      <c r="A80" s="98"/>
      <c r="B80" s="65"/>
      <c r="C80" s="64"/>
      <c r="D80" s="36"/>
      <c r="E80" s="111"/>
      <c r="F80" s="33"/>
    </row>
    <row r="81" spans="1:12" s="23" customFormat="1" ht="18" hidden="1" customHeight="1" x14ac:dyDescent="0.25">
      <c r="A81" s="98"/>
      <c r="B81" s="61"/>
      <c r="C81" s="62"/>
      <c r="D81" s="63"/>
      <c r="E81" s="99"/>
      <c r="F81" s="54"/>
      <c r="G81" s="17"/>
      <c r="H81" s="18"/>
      <c r="I81" s="27"/>
      <c r="J81" s="24"/>
      <c r="L81" s="59"/>
    </row>
    <row r="82" spans="1:12" s="23" customFormat="1" ht="18" hidden="1" customHeight="1" x14ac:dyDescent="0.25">
      <c r="A82" s="98"/>
      <c r="B82" s="61"/>
      <c r="C82" s="62"/>
      <c r="D82" s="63"/>
      <c r="E82" s="99"/>
      <c r="F82" s="54"/>
      <c r="G82" s="17"/>
      <c r="H82" s="18"/>
      <c r="I82" s="27"/>
      <c r="J82" s="24"/>
      <c r="L82" s="59"/>
    </row>
    <row r="83" spans="1:12" s="23" customFormat="1" ht="18.75" customHeight="1" x14ac:dyDescent="0.25">
      <c r="A83" s="49"/>
      <c r="B83" s="50"/>
      <c r="C83" s="66">
        <f>SUM(C76:C82)</f>
        <v>0</v>
      </c>
      <c r="D83" s="52"/>
      <c r="E83" s="53"/>
      <c r="F83" s="54"/>
      <c r="G83" s="2"/>
      <c r="H83" s="2"/>
      <c r="I83" s="55"/>
      <c r="J83" s="55"/>
    </row>
    <row r="84" spans="1:12" s="70" customFormat="1" ht="28.5" customHeight="1" thickBot="1" x14ac:dyDescent="0.25">
      <c r="A84" s="141" t="s">
        <v>7</v>
      </c>
      <c r="B84" s="142"/>
      <c r="C84" s="67">
        <f>C83+C70+C66+C47+C31+C35+C74</f>
        <v>7712790</v>
      </c>
      <c r="D84" s="68">
        <f>D83+D70+D66+D47+D31</f>
        <v>0</v>
      </c>
      <c r="E84" s="69"/>
      <c r="G84" s="71"/>
      <c r="H84" s="71"/>
      <c r="I84" s="72"/>
      <c r="J84" s="73"/>
    </row>
    <row r="85" spans="1:12" s="23" customFormat="1" x14ac:dyDescent="0.25">
      <c r="A85" s="2"/>
      <c r="B85" s="2"/>
      <c r="C85" s="74"/>
      <c r="D85" s="42"/>
      <c r="E85" s="75"/>
      <c r="F85" s="45">
        <f>C84+D84</f>
        <v>7712790</v>
      </c>
      <c r="G85" s="76"/>
      <c r="H85" s="76"/>
      <c r="I85" s="77"/>
      <c r="J85" s="55"/>
    </row>
    <row r="86" spans="1:12" s="23" customFormat="1" x14ac:dyDescent="0.25">
      <c r="A86" s="2" t="s">
        <v>5</v>
      </c>
      <c r="B86" s="2"/>
      <c r="C86" s="74"/>
      <c r="D86" s="42"/>
      <c r="E86" s="75"/>
      <c r="F86" s="1"/>
      <c r="G86" s="2"/>
      <c r="H86" s="2"/>
      <c r="I86" s="55"/>
      <c r="J86" s="55"/>
    </row>
    <row r="87" spans="1:12" s="23" customFormat="1" x14ac:dyDescent="0.25">
      <c r="A87" s="2"/>
      <c r="B87" s="2"/>
      <c r="C87" s="74"/>
      <c r="D87" s="42"/>
      <c r="E87" s="78"/>
      <c r="F87" s="79"/>
      <c r="G87" s="2"/>
      <c r="H87" s="2"/>
      <c r="I87" s="2"/>
      <c r="J87" s="55"/>
    </row>
    <row r="88" spans="1:12" s="23" customFormat="1" x14ac:dyDescent="0.25">
      <c r="A88" s="2"/>
      <c r="B88" s="2"/>
      <c r="C88" s="74"/>
      <c r="D88" s="42"/>
      <c r="E88" s="78"/>
      <c r="F88" s="1"/>
      <c r="I88" s="2"/>
      <c r="J88" s="55"/>
    </row>
    <row r="89" spans="1:12" s="23" customFormat="1" x14ac:dyDescent="0.25">
      <c r="A89" s="2"/>
      <c r="B89" s="2"/>
      <c r="C89" s="74"/>
      <c r="D89" s="42"/>
      <c r="E89" s="78"/>
      <c r="F89" s="45"/>
      <c r="G89" s="2"/>
      <c r="H89" s="2"/>
      <c r="I89" s="2"/>
      <c r="J89" s="55"/>
    </row>
    <row r="90" spans="1:12" s="80" customFormat="1" ht="24" customHeight="1" x14ac:dyDescent="0.25">
      <c r="A90" s="2"/>
      <c r="B90" s="2"/>
      <c r="C90" s="139"/>
      <c r="D90" s="42"/>
      <c r="E90" s="78"/>
      <c r="F90" s="1"/>
      <c r="G90" s="2"/>
      <c r="H90" s="2"/>
      <c r="I90" s="2"/>
      <c r="J90" s="77"/>
    </row>
    <row r="91" spans="1:12" s="23" customFormat="1" ht="36" customHeight="1" x14ac:dyDescent="0.25">
      <c r="A91" s="2"/>
      <c r="B91" s="2"/>
      <c r="C91" s="74"/>
      <c r="D91" s="42"/>
      <c r="E91" s="78"/>
      <c r="F91" s="81"/>
      <c r="G91" s="13"/>
      <c r="H91" s="13"/>
      <c r="I91" s="57"/>
      <c r="J91" s="55"/>
    </row>
    <row r="92" spans="1:12" x14ac:dyDescent="0.25">
      <c r="D92" s="42"/>
      <c r="E92" s="78"/>
      <c r="F92" s="82"/>
      <c r="G92" s="13"/>
      <c r="H92" s="13"/>
      <c r="I92" s="57"/>
    </row>
    <row r="93" spans="1:12" ht="41.25" customHeight="1" x14ac:dyDescent="0.25">
      <c r="D93" s="42"/>
      <c r="E93" s="78"/>
      <c r="G93" s="83"/>
      <c r="H93" s="13"/>
      <c r="I93" s="57"/>
    </row>
    <row r="94" spans="1:12" ht="37.5" customHeight="1" x14ac:dyDescent="0.25">
      <c r="D94" s="42"/>
      <c r="E94" s="78"/>
      <c r="G94" s="13"/>
      <c r="H94" s="13"/>
      <c r="I94" s="57"/>
    </row>
    <row r="95" spans="1:12" ht="19.5" customHeight="1" x14ac:dyDescent="0.25">
      <c r="D95" s="42"/>
      <c r="E95" s="78"/>
      <c r="G95" s="83"/>
      <c r="H95" s="13"/>
      <c r="I95" s="57"/>
    </row>
    <row r="96" spans="1:12" ht="27" customHeight="1" x14ac:dyDescent="0.25">
      <c r="D96" s="42"/>
      <c r="E96" s="78"/>
      <c r="J96" s="13"/>
    </row>
    <row r="97" spans="1:10" ht="19.5" customHeight="1" x14ac:dyDescent="0.25">
      <c r="D97" s="42"/>
      <c r="E97" s="78"/>
      <c r="J97" s="13"/>
    </row>
    <row r="98" spans="1:10" ht="19.5" customHeight="1" x14ac:dyDescent="0.25">
      <c r="D98" s="42"/>
      <c r="E98" s="78"/>
      <c r="G98" s="84"/>
      <c r="H98" s="23"/>
      <c r="I98" s="23"/>
      <c r="J98" s="13"/>
    </row>
    <row r="99" spans="1:10" ht="19.5" customHeight="1" x14ac:dyDescent="0.25">
      <c r="D99" s="42"/>
      <c r="E99" s="75"/>
      <c r="G99" s="23"/>
      <c r="H99" s="23"/>
      <c r="I99" s="23"/>
      <c r="J99" s="13"/>
    </row>
    <row r="100" spans="1:10" s="23" customFormat="1" ht="21.75" customHeight="1" x14ac:dyDescent="0.25">
      <c r="A100" s="2"/>
      <c r="B100" s="2"/>
      <c r="C100" s="74"/>
      <c r="D100" s="42"/>
      <c r="E100" s="75"/>
      <c r="F100" s="1"/>
      <c r="G100" s="85"/>
      <c r="H100" s="85"/>
      <c r="I100" s="85"/>
      <c r="J100" s="13"/>
    </row>
    <row r="101" spans="1:10" x14ac:dyDescent="0.25">
      <c r="D101" s="42"/>
      <c r="E101" s="75"/>
    </row>
    <row r="102" spans="1:10" ht="15.75" customHeight="1" x14ac:dyDescent="0.25">
      <c r="D102" s="42"/>
      <c r="E102" s="75"/>
      <c r="G102" s="86"/>
    </row>
    <row r="103" spans="1:10" x14ac:dyDescent="0.25">
      <c r="D103" s="42"/>
      <c r="E103" s="75"/>
      <c r="G103" s="85"/>
      <c r="H103" s="85"/>
      <c r="I103" s="85"/>
      <c r="J103" s="23"/>
    </row>
    <row r="104" spans="1:10" x14ac:dyDescent="0.25">
      <c r="D104" s="42"/>
      <c r="E104" s="75"/>
      <c r="J104" s="23"/>
    </row>
    <row r="105" spans="1:10" x14ac:dyDescent="0.25">
      <c r="D105" s="42"/>
      <c r="E105" s="75"/>
    </row>
    <row r="106" spans="1:10" x14ac:dyDescent="0.25">
      <c r="D106" s="42"/>
      <c r="E106" s="75"/>
    </row>
    <row r="107" spans="1:10" x14ac:dyDescent="0.25">
      <c r="D107" s="42"/>
      <c r="E107" s="75"/>
      <c r="J107" s="29"/>
    </row>
    <row r="108" spans="1:10" x14ac:dyDescent="0.25">
      <c r="D108" s="42"/>
      <c r="E108" s="75"/>
    </row>
    <row r="109" spans="1:10" x14ac:dyDescent="0.25">
      <c r="D109" s="42"/>
      <c r="E109" s="75"/>
      <c r="J109" s="23"/>
    </row>
    <row r="110" spans="1:10" x14ac:dyDescent="0.25">
      <c r="D110" s="42"/>
      <c r="E110" s="75"/>
    </row>
    <row r="111" spans="1:10" x14ac:dyDescent="0.25">
      <c r="D111" s="42"/>
      <c r="E111" s="75"/>
    </row>
    <row r="112" spans="1:10" x14ac:dyDescent="0.25">
      <c r="D112" s="42"/>
      <c r="E112" s="75"/>
    </row>
    <row r="113" spans="4:5" x14ac:dyDescent="0.25">
      <c r="D113" s="42"/>
      <c r="E113" s="75"/>
    </row>
    <row r="114" spans="4:5" x14ac:dyDescent="0.25">
      <c r="D114" s="42"/>
      <c r="E114" s="75"/>
    </row>
    <row r="115" spans="4:5" x14ac:dyDescent="0.25">
      <c r="D115" s="42"/>
      <c r="E115" s="75"/>
    </row>
    <row r="116" spans="4:5" x14ac:dyDescent="0.25">
      <c r="D116" s="42"/>
      <c r="E116" s="75"/>
    </row>
    <row r="117" spans="4:5" x14ac:dyDescent="0.25">
      <c r="D117" s="42"/>
      <c r="E117" s="75"/>
    </row>
    <row r="118" spans="4:5" x14ac:dyDescent="0.25">
      <c r="D118" s="42"/>
      <c r="E118" s="75"/>
    </row>
    <row r="119" spans="4:5" x14ac:dyDescent="0.25">
      <c r="D119" s="42"/>
      <c r="E119" s="75"/>
    </row>
    <row r="120" spans="4:5" x14ac:dyDescent="0.25">
      <c r="D120" s="42"/>
      <c r="E120" s="75"/>
    </row>
    <row r="121" spans="4:5" x14ac:dyDescent="0.25">
      <c r="D121" s="42"/>
      <c r="E121" s="75"/>
    </row>
    <row r="122" spans="4:5" x14ac:dyDescent="0.25">
      <c r="D122" s="42"/>
      <c r="E122" s="75"/>
    </row>
    <row r="123" spans="4:5" x14ac:dyDescent="0.25">
      <c r="D123" s="42"/>
      <c r="E123" s="75"/>
    </row>
    <row r="124" spans="4:5" x14ac:dyDescent="0.25">
      <c r="D124" s="42"/>
      <c r="E124" s="75"/>
    </row>
    <row r="125" spans="4:5" x14ac:dyDescent="0.25">
      <c r="D125" s="42"/>
      <c r="E125" s="75"/>
    </row>
    <row r="126" spans="4:5" x14ac:dyDescent="0.25">
      <c r="D126" s="42"/>
      <c r="E126" s="75"/>
    </row>
    <row r="127" spans="4:5" x14ac:dyDescent="0.25">
      <c r="D127" s="42"/>
      <c r="E127" s="75"/>
    </row>
    <row r="128" spans="4:5" x14ac:dyDescent="0.25">
      <c r="D128" s="42"/>
      <c r="E128" s="75"/>
    </row>
    <row r="129" spans="4:5" x14ac:dyDescent="0.25">
      <c r="D129" s="42"/>
      <c r="E129" s="75"/>
    </row>
    <row r="130" spans="4:5" x14ac:dyDescent="0.25">
      <c r="D130" s="42"/>
      <c r="E130" s="75"/>
    </row>
    <row r="131" spans="4:5" x14ac:dyDescent="0.25">
      <c r="D131" s="42"/>
      <c r="E131" s="75"/>
    </row>
    <row r="132" spans="4:5" x14ac:dyDescent="0.25">
      <c r="D132" s="42"/>
      <c r="E132" s="75"/>
    </row>
    <row r="133" spans="4:5" x14ac:dyDescent="0.25">
      <c r="D133" s="42"/>
      <c r="E133" s="75"/>
    </row>
    <row r="134" spans="4:5" x14ac:dyDescent="0.25">
      <c r="D134" s="42"/>
      <c r="E134" s="75"/>
    </row>
    <row r="135" spans="4:5" x14ac:dyDescent="0.25">
      <c r="D135" s="42"/>
      <c r="E135" s="75"/>
    </row>
    <row r="136" spans="4:5" x14ac:dyDescent="0.25">
      <c r="D136" s="42"/>
      <c r="E136" s="75"/>
    </row>
    <row r="137" spans="4:5" x14ac:dyDescent="0.25">
      <c r="D137" s="42"/>
      <c r="E137" s="75"/>
    </row>
    <row r="138" spans="4:5" x14ac:dyDescent="0.25">
      <c r="D138" s="42"/>
      <c r="E138" s="75"/>
    </row>
    <row r="139" spans="4:5" x14ac:dyDescent="0.25">
      <c r="D139" s="42"/>
      <c r="E139" s="75"/>
    </row>
    <row r="140" spans="4:5" x14ac:dyDescent="0.25">
      <c r="D140" s="42"/>
      <c r="E140" s="75"/>
    </row>
    <row r="141" spans="4:5" x14ac:dyDescent="0.25">
      <c r="D141" s="42"/>
      <c r="E141" s="75"/>
    </row>
    <row r="142" spans="4:5" x14ac:dyDescent="0.25">
      <c r="D142" s="42"/>
      <c r="E142" s="75"/>
    </row>
    <row r="143" spans="4:5" x14ac:dyDescent="0.25">
      <c r="D143" s="42"/>
      <c r="E143" s="75"/>
    </row>
    <row r="144" spans="4:5" x14ac:dyDescent="0.25">
      <c r="D144" s="42"/>
      <c r="E144" s="75"/>
    </row>
    <row r="145" spans="4:5" x14ac:dyDescent="0.25">
      <c r="D145" s="42"/>
      <c r="E145" s="75"/>
    </row>
    <row r="146" spans="4:5" x14ac:dyDescent="0.25">
      <c r="D146" s="42"/>
      <c r="E146" s="75"/>
    </row>
    <row r="147" spans="4:5" x14ac:dyDescent="0.25">
      <c r="D147" s="42"/>
      <c r="E147" s="75"/>
    </row>
    <row r="148" spans="4:5" x14ac:dyDescent="0.25">
      <c r="D148" s="42"/>
      <c r="E148" s="75"/>
    </row>
    <row r="149" spans="4:5" x14ac:dyDescent="0.25">
      <c r="D149" s="42"/>
      <c r="E149" s="75"/>
    </row>
    <row r="150" spans="4:5" x14ac:dyDescent="0.25">
      <c r="D150" s="42"/>
      <c r="E150" s="75"/>
    </row>
    <row r="151" spans="4:5" x14ac:dyDescent="0.25">
      <c r="D151" s="42"/>
      <c r="E151" s="75"/>
    </row>
    <row r="152" spans="4:5" x14ac:dyDescent="0.25">
      <c r="D152" s="42"/>
      <c r="E152" s="75"/>
    </row>
    <row r="153" spans="4:5" x14ac:dyDescent="0.25">
      <c r="D153" s="42"/>
      <c r="E153" s="75"/>
    </row>
    <row r="154" spans="4:5" x14ac:dyDescent="0.25">
      <c r="D154" s="42"/>
      <c r="E154" s="75"/>
    </row>
    <row r="155" spans="4:5" x14ac:dyDescent="0.25">
      <c r="D155" s="42"/>
      <c r="E155" s="75"/>
    </row>
    <row r="156" spans="4:5" x14ac:dyDescent="0.25">
      <c r="D156" s="42"/>
      <c r="E156" s="75"/>
    </row>
    <row r="157" spans="4:5" x14ac:dyDescent="0.25">
      <c r="D157" s="42"/>
      <c r="E157" s="75"/>
    </row>
    <row r="158" spans="4:5" x14ac:dyDescent="0.25">
      <c r="D158" s="42"/>
      <c r="E158" s="75"/>
    </row>
    <row r="159" spans="4:5" x14ac:dyDescent="0.25">
      <c r="D159" s="42"/>
      <c r="E159" s="75"/>
    </row>
    <row r="160" spans="4:5" x14ac:dyDescent="0.25">
      <c r="D160" s="42"/>
      <c r="E160" s="75"/>
    </row>
    <row r="161" spans="4:5" x14ac:dyDescent="0.25">
      <c r="D161" s="42"/>
      <c r="E161" s="75"/>
    </row>
    <row r="162" spans="4:5" x14ac:dyDescent="0.25">
      <c r="D162" s="42"/>
      <c r="E162" s="75"/>
    </row>
    <row r="163" spans="4:5" x14ac:dyDescent="0.25">
      <c r="D163" s="42"/>
      <c r="E163" s="75"/>
    </row>
    <row r="164" spans="4:5" x14ac:dyDescent="0.25">
      <c r="D164" s="42"/>
      <c r="E164" s="75"/>
    </row>
    <row r="165" spans="4:5" x14ac:dyDescent="0.25">
      <c r="D165" s="42"/>
      <c r="E165" s="75"/>
    </row>
    <row r="166" spans="4:5" x14ac:dyDescent="0.25">
      <c r="D166" s="42"/>
      <c r="E166" s="75"/>
    </row>
    <row r="167" spans="4:5" x14ac:dyDescent="0.25">
      <c r="D167" s="42"/>
      <c r="E167" s="75"/>
    </row>
    <row r="168" spans="4:5" x14ac:dyDescent="0.25">
      <c r="D168" s="42"/>
      <c r="E168" s="75"/>
    </row>
    <row r="169" spans="4:5" x14ac:dyDescent="0.25">
      <c r="D169" s="42"/>
      <c r="E169" s="75"/>
    </row>
    <row r="170" spans="4:5" x14ac:dyDescent="0.25">
      <c r="D170" s="42"/>
      <c r="E170" s="75"/>
    </row>
    <row r="171" spans="4:5" x14ac:dyDescent="0.25">
      <c r="D171" s="42"/>
      <c r="E171" s="75"/>
    </row>
    <row r="172" spans="4:5" x14ac:dyDescent="0.25">
      <c r="D172" s="42"/>
      <c r="E172" s="75"/>
    </row>
    <row r="173" spans="4:5" x14ac:dyDescent="0.25">
      <c r="D173" s="42"/>
      <c r="E173" s="75"/>
    </row>
    <row r="174" spans="4:5" x14ac:dyDescent="0.25">
      <c r="D174" s="42"/>
      <c r="E174" s="75"/>
    </row>
    <row r="175" spans="4:5" x14ac:dyDescent="0.25">
      <c r="D175" s="42"/>
      <c r="E175" s="75"/>
    </row>
    <row r="176" spans="4:5" x14ac:dyDescent="0.25">
      <c r="D176" s="42"/>
      <c r="E176" s="75"/>
    </row>
    <row r="177" spans="4:5" x14ac:dyDescent="0.25">
      <c r="D177" s="42"/>
      <c r="E177" s="75"/>
    </row>
    <row r="178" spans="4:5" x14ac:dyDescent="0.25">
      <c r="D178" s="42"/>
      <c r="E178" s="75"/>
    </row>
    <row r="179" spans="4:5" x14ac:dyDescent="0.25">
      <c r="D179" s="42"/>
      <c r="E179" s="75"/>
    </row>
    <row r="180" spans="4:5" x14ac:dyDescent="0.25">
      <c r="D180" s="42"/>
      <c r="E180" s="75"/>
    </row>
    <row r="181" spans="4:5" x14ac:dyDescent="0.25">
      <c r="D181" s="42"/>
      <c r="E181" s="75"/>
    </row>
    <row r="182" spans="4:5" x14ac:dyDescent="0.25">
      <c r="D182" s="42"/>
      <c r="E182" s="75"/>
    </row>
    <row r="183" spans="4:5" x14ac:dyDescent="0.25">
      <c r="D183" s="42"/>
      <c r="E183" s="75"/>
    </row>
    <row r="184" spans="4:5" x14ac:dyDescent="0.25">
      <c r="D184" s="42"/>
      <c r="E184" s="75"/>
    </row>
    <row r="185" spans="4:5" x14ac:dyDescent="0.25">
      <c r="D185" s="42"/>
      <c r="E185" s="75"/>
    </row>
    <row r="186" spans="4:5" x14ac:dyDescent="0.25">
      <c r="D186" s="42"/>
      <c r="E186" s="75"/>
    </row>
    <row r="187" spans="4:5" x14ac:dyDescent="0.25">
      <c r="D187" s="42"/>
      <c r="E187" s="75"/>
    </row>
    <row r="188" spans="4:5" x14ac:dyDescent="0.25">
      <c r="D188" s="42"/>
      <c r="E188" s="75"/>
    </row>
    <row r="189" spans="4:5" x14ac:dyDescent="0.25">
      <c r="D189" s="42"/>
      <c r="E189" s="75"/>
    </row>
    <row r="190" spans="4:5" x14ac:dyDescent="0.25">
      <c r="D190" s="42"/>
      <c r="E190" s="75"/>
    </row>
    <row r="191" spans="4:5" x14ac:dyDescent="0.25">
      <c r="D191" s="42"/>
      <c r="E191" s="75"/>
    </row>
    <row r="192" spans="4:5" x14ac:dyDescent="0.25">
      <c r="D192" s="42"/>
      <c r="E192" s="75"/>
    </row>
    <row r="193" spans="4:5" x14ac:dyDescent="0.25">
      <c r="D193" s="42"/>
      <c r="E193" s="75"/>
    </row>
    <row r="194" spans="4:5" x14ac:dyDescent="0.25">
      <c r="D194" s="42"/>
      <c r="E194" s="75"/>
    </row>
    <row r="195" spans="4:5" x14ac:dyDescent="0.25">
      <c r="D195" s="42"/>
      <c r="E195" s="75"/>
    </row>
    <row r="196" spans="4:5" x14ac:dyDescent="0.25">
      <c r="D196" s="42"/>
      <c r="E196" s="75"/>
    </row>
    <row r="197" spans="4:5" x14ac:dyDescent="0.25">
      <c r="D197" s="42"/>
      <c r="E197" s="75"/>
    </row>
    <row r="198" spans="4:5" x14ac:dyDescent="0.25">
      <c r="D198" s="42"/>
      <c r="E198" s="75"/>
    </row>
    <row r="199" spans="4:5" x14ac:dyDescent="0.25">
      <c r="D199" s="42"/>
      <c r="E199" s="75"/>
    </row>
    <row r="200" spans="4:5" x14ac:dyDescent="0.25">
      <c r="D200" s="42"/>
      <c r="E200" s="75"/>
    </row>
    <row r="201" spans="4:5" x14ac:dyDescent="0.25">
      <c r="D201" s="42"/>
      <c r="E201" s="75"/>
    </row>
    <row r="202" spans="4:5" x14ac:dyDescent="0.25">
      <c r="D202" s="42"/>
      <c r="E202" s="75"/>
    </row>
    <row r="203" spans="4:5" x14ac:dyDescent="0.25">
      <c r="D203" s="42"/>
      <c r="E203" s="75"/>
    </row>
    <row r="204" spans="4:5" x14ac:dyDescent="0.25">
      <c r="D204" s="42"/>
      <c r="E204" s="75"/>
    </row>
    <row r="205" spans="4:5" x14ac:dyDescent="0.25">
      <c r="D205" s="42"/>
      <c r="E205" s="75"/>
    </row>
    <row r="206" spans="4:5" x14ac:dyDescent="0.25">
      <c r="D206" s="42"/>
      <c r="E206" s="75"/>
    </row>
    <row r="207" spans="4:5" x14ac:dyDescent="0.25">
      <c r="D207" s="42"/>
      <c r="E207" s="75"/>
    </row>
    <row r="208" spans="4:5" x14ac:dyDescent="0.25">
      <c r="D208" s="42"/>
      <c r="E208" s="75"/>
    </row>
    <row r="209" spans="4:5" x14ac:dyDescent="0.25">
      <c r="D209" s="42"/>
      <c r="E209" s="75"/>
    </row>
    <row r="210" spans="4:5" x14ac:dyDescent="0.25">
      <c r="D210" s="42"/>
      <c r="E210" s="75"/>
    </row>
    <row r="211" spans="4:5" x14ac:dyDescent="0.25">
      <c r="D211" s="42"/>
      <c r="E211" s="75"/>
    </row>
    <row r="212" spans="4:5" x14ac:dyDescent="0.25">
      <c r="D212" s="42"/>
      <c r="E212" s="75"/>
    </row>
    <row r="213" spans="4:5" x14ac:dyDescent="0.25">
      <c r="D213" s="42"/>
      <c r="E213" s="75"/>
    </row>
    <row r="214" spans="4:5" x14ac:dyDescent="0.25">
      <c r="D214" s="42"/>
      <c r="E214" s="75"/>
    </row>
    <row r="215" spans="4:5" x14ac:dyDescent="0.25">
      <c r="D215" s="42"/>
      <c r="E215" s="75"/>
    </row>
    <row r="216" spans="4:5" x14ac:dyDescent="0.25">
      <c r="D216" s="42"/>
      <c r="E216" s="75"/>
    </row>
    <row r="217" spans="4:5" x14ac:dyDescent="0.25">
      <c r="D217" s="42"/>
      <c r="E217" s="75"/>
    </row>
    <row r="218" spans="4:5" x14ac:dyDescent="0.25">
      <c r="D218" s="42"/>
      <c r="E218" s="75"/>
    </row>
    <row r="219" spans="4:5" x14ac:dyDescent="0.25">
      <c r="D219" s="42"/>
      <c r="E219" s="75"/>
    </row>
    <row r="220" spans="4:5" x14ac:dyDescent="0.25">
      <c r="D220" s="42"/>
      <c r="E220" s="75"/>
    </row>
    <row r="221" spans="4:5" x14ac:dyDescent="0.25">
      <c r="D221" s="42"/>
      <c r="E221" s="75"/>
    </row>
    <row r="222" spans="4:5" x14ac:dyDescent="0.25">
      <c r="D222" s="42"/>
      <c r="E222" s="75"/>
    </row>
    <row r="223" spans="4:5" x14ac:dyDescent="0.25">
      <c r="D223" s="42"/>
      <c r="E223" s="75"/>
    </row>
    <row r="224" spans="4:5" x14ac:dyDescent="0.25">
      <c r="D224" s="42"/>
      <c r="E224" s="75"/>
    </row>
    <row r="225" spans="4:5" x14ac:dyDescent="0.25">
      <c r="D225" s="42"/>
      <c r="E225" s="75"/>
    </row>
    <row r="226" spans="4:5" x14ac:dyDescent="0.25">
      <c r="D226" s="42"/>
      <c r="E226" s="75"/>
    </row>
    <row r="227" spans="4:5" x14ac:dyDescent="0.25">
      <c r="D227" s="42"/>
      <c r="E227" s="75"/>
    </row>
    <row r="228" spans="4:5" x14ac:dyDescent="0.25">
      <c r="D228" s="42"/>
      <c r="E228" s="75"/>
    </row>
    <row r="229" spans="4:5" x14ac:dyDescent="0.25">
      <c r="D229" s="42"/>
      <c r="E229" s="75"/>
    </row>
    <row r="230" spans="4:5" x14ac:dyDescent="0.25">
      <c r="D230" s="42"/>
      <c r="E230" s="75"/>
    </row>
    <row r="231" spans="4:5" x14ac:dyDescent="0.25">
      <c r="D231" s="42"/>
      <c r="E231" s="75"/>
    </row>
    <row r="232" spans="4:5" x14ac:dyDescent="0.25">
      <c r="D232" s="42"/>
    </row>
    <row r="233" spans="4:5" x14ac:dyDescent="0.25">
      <c r="D233" s="42"/>
    </row>
    <row r="234" spans="4:5" x14ac:dyDescent="0.25">
      <c r="D234" s="42"/>
    </row>
    <row r="235" spans="4:5" x14ac:dyDescent="0.25">
      <c r="D235" s="42"/>
    </row>
    <row r="236" spans="4:5" x14ac:dyDescent="0.25">
      <c r="D236" s="42"/>
    </row>
    <row r="237" spans="4:5" x14ac:dyDescent="0.25">
      <c r="D237" s="42"/>
    </row>
  </sheetData>
  <mergeCells count="14">
    <mergeCell ref="A84:B84"/>
    <mergeCell ref="A1:E1"/>
    <mergeCell ref="A2:E2"/>
    <mergeCell ref="A75:E75"/>
    <mergeCell ref="A62:E62"/>
    <mergeCell ref="A48:E48"/>
    <mergeCell ref="A13:E13"/>
    <mergeCell ref="A63:E63"/>
    <mergeCell ref="A67:E67"/>
    <mergeCell ref="A36:E36"/>
    <mergeCell ref="A5:E5"/>
    <mergeCell ref="A32:E32"/>
    <mergeCell ref="A33:E33"/>
    <mergeCell ref="A71:E71"/>
  </mergeCells>
  <phoneticPr fontId="12" type="noConversion"/>
  <pageMargins left="0.11811023622047245" right="0.11811023622047245" top="0.27559055118110237" bottom="0.15748031496062992" header="0.11811023622047245" footer="0.11811023622047245"/>
  <pageSetup paperSize="9" scale="52"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ПЗ</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2026-05-26T12:02:08Z</cp:lastPrinted>
  <dcterms:created xsi:type="dcterms:W3CDTF">2009-04-02T12:41:09Z</dcterms:created>
  <dcterms:modified xsi:type="dcterms:W3CDTF">2026-05-29T07:17:43Z</dcterms:modified>
</cp:coreProperties>
</file>