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24226"/>
  <mc:AlternateContent xmlns:mc="http://schemas.openxmlformats.org/markup-compatibility/2006">
    <mc:Choice Requires="x15">
      <x15ac:absPath xmlns:x15ac="http://schemas.microsoft.com/office/spreadsheetml/2010/11/ac" url="D:\ВСЕ ПО БЮДЖЕТУ\2026\КВІТЕНЬ ПОЗАЧ 2026\Зміни бюджет\"/>
    </mc:Choice>
  </mc:AlternateContent>
  <xr:revisionPtr revIDLastSave="0" documentId="13_ncr:1_{8FDC9D0E-44B5-49D5-9F5C-68492036C2D3}" xr6:coauthVersionLast="45" xr6:coauthVersionMax="47" xr10:uidLastSave="{00000000-0000-0000-0000-000000000000}"/>
  <bookViews>
    <workbookView xWindow="-120" yWindow="-120" windowWidth="29040" windowHeight="15720" activeTab="5" xr2:uid="{00000000-000D-0000-FFFF-FFFF00000000}"/>
  </bookViews>
  <sheets>
    <sheet name="Додаток 1" sheetId="16" r:id="rId1"/>
    <sheet name="Додаток 2" sheetId="17" r:id="rId2"/>
    <sheet name="Додаток 3" sheetId="19" r:id="rId3"/>
    <sheet name="додаток 4" sheetId="5" r:id="rId4"/>
    <sheet name="продовж додаток 4" sheetId="6" r:id="rId5"/>
    <sheet name="додаток 5" sheetId="11" r:id="rId6"/>
    <sheet name="додаток 6" sheetId="13" r:id="rId7"/>
  </sheets>
  <definedNames>
    <definedName name="_GoBack" localSheetId="6">'додаток 6'!#REF!</definedName>
    <definedName name="_xlnm._FilterDatabase" localSheetId="5" hidden="1">'додаток 5'!$A$11:$K$29</definedName>
    <definedName name="_xlnm._FilterDatabase" localSheetId="6" hidden="1">'додаток 6'!#REF!</definedName>
    <definedName name="Z_4134F9E6_CF9E_4A49_850C_1F731C080E56_.wvu.FilterData" localSheetId="6" hidden="1">'додаток 6'!#REF!</definedName>
    <definedName name="Z_48EF5860_4203_47F1_8497_6BEAE9FC7DAC_.wvu.Cols" localSheetId="6" hidden="1">'додаток 6'!#REF!</definedName>
    <definedName name="Z_48EF5860_4203_47F1_8497_6BEAE9FC7DAC_.wvu.PrintArea" localSheetId="6" hidden="1">'додаток 6'!$A$1:$J$5</definedName>
    <definedName name="Z_48EF5860_4203_47F1_8497_6BEAE9FC7DAC_.wvu.PrintTitles" localSheetId="6" hidden="1">'додаток 6'!$D:$E,'додаток 6'!#REF!</definedName>
    <definedName name="Z_551629F7_4581_4912_A753_0835C6C2D9BD_.wvu.FilterData" localSheetId="6" hidden="1">'додаток 6'!#REF!</definedName>
    <definedName name="Z_645DBF78_DAE8_4CAE_8219_7FF3EFDFB5BA_.wvu.FilterData" localSheetId="6" hidden="1">'додаток 6'!#REF!</definedName>
    <definedName name="Z_65D178E8_DF42_4214_99F5_CF8FCD607BB8_.wvu.FilterData" localSheetId="6" hidden="1">'додаток 6'!#REF!</definedName>
    <definedName name="Z_6A652033_5812_4588_A17B_4D9C9F9FDF7C_.wvu.FilterData" localSheetId="6" hidden="1">'додаток 6'!#REF!</definedName>
    <definedName name="Z_6FA7B857_9611_4412_81C3_2CAF0A17D3AF_.wvu.Cols" localSheetId="6" hidden="1">'додаток 6'!#REF!</definedName>
    <definedName name="Z_6FA7B857_9611_4412_81C3_2CAF0A17D3AF_.wvu.FilterData" localSheetId="6" hidden="1">'додаток 6'!#REF!</definedName>
    <definedName name="Z_6FA7B857_9611_4412_81C3_2CAF0A17D3AF_.wvu.PrintArea" localSheetId="6" hidden="1">'додаток 6'!$A$1:$J$5</definedName>
    <definedName name="Z_77A0729A_C395_4BFC_9659_D39A4A425FA5_.wvu.FilterData" localSheetId="6" hidden="1">'додаток 6'!#REF!</definedName>
    <definedName name="Z_780E2717_2640_43FD_86AE_C846A582C5DD_.wvu.FilterData" localSheetId="6" hidden="1">'додаток 6'!#REF!</definedName>
    <definedName name="Z_86B31117_C88E_4986_BCBA_29DF55432B14_.wvu.PrintArea" localSheetId="6" hidden="1">'додаток 6'!$A$1:$J$5</definedName>
    <definedName name="Z_8A20EBF9_B406_4CB8_A635_B13476222C2B_.wvu.FilterData" localSheetId="6" hidden="1">'додаток 6'!#REF!</definedName>
    <definedName name="Z_8A20EBF9_B406_4CB8_A635_B13476222C2B_.wvu.PrintArea" localSheetId="6" hidden="1">'додаток 6'!$A$1:$J$5</definedName>
    <definedName name="Z_8A20EBF9_B406_4CB8_A635_B13476222C2B_.wvu.PrintTitles" localSheetId="6" hidden="1">'додаток 6'!#REF!</definedName>
    <definedName name="Z_96E2A35E_4A48_419F_9E38_8CEFA5D27C66_.wvu.Cols" localSheetId="6" hidden="1">'додаток 6'!#REF!</definedName>
    <definedName name="Z_96E2A35E_4A48_419F_9E38_8CEFA5D27C66_.wvu.PrintArea" localSheetId="6" hidden="1">'додаток 6'!$A$1:$J$5</definedName>
    <definedName name="Z_96E2A35E_4A48_419F_9E38_8CEFA5D27C66_.wvu.PrintTitles" localSheetId="6" hidden="1">'додаток 6'!$D:$E,'додаток 6'!#REF!</definedName>
    <definedName name="Z_9A5FF428_5748_421C_A0F9_E4B9AD073817_.wvu.FilterData" localSheetId="6" hidden="1">'додаток 6'!#REF!</definedName>
    <definedName name="Z_A8F9DE8D_21A1_4D9A_91FB_BD8F45B82EA4_.wvu.FilterData" localSheetId="6" hidden="1">'додаток 6'!#REF!</definedName>
    <definedName name="Z_ABBD498D_3D2F_4E62_985A_EF1DC4D9DC47_.wvu.Cols" localSheetId="6" hidden="1">'додаток 6'!#REF!</definedName>
    <definedName name="Z_ABBD498D_3D2F_4E62_985A_EF1DC4D9DC47_.wvu.PrintArea" localSheetId="6" hidden="1">'додаток 6'!$A$1:$J$5</definedName>
    <definedName name="Z_ABBD498D_3D2F_4E62_985A_EF1DC4D9DC47_.wvu.PrintTitles" localSheetId="6" hidden="1">'додаток 6'!$D:$E,'додаток 6'!#REF!</definedName>
    <definedName name="Z_B5F492D1_35AA_4CD9_A7ED_2DED767630CA_.wvu.FilterData" localSheetId="6" hidden="1">'додаток 6'!#REF!</definedName>
    <definedName name="Z_BF6970B1_3831_44D3_B8FC_D0CB3736CFB6_.wvu.FilterData" localSheetId="6" hidden="1">'додаток 6'!#REF!</definedName>
    <definedName name="Z_BF6970B1_3831_44D3_B8FC_D0CB3736CFB6_.wvu.PrintArea" localSheetId="6" hidden="1">'додаток 6'!$A$1:$J$5</definedName>
    <definedName name="Z_BF6970B1_3831_44D3_B8FC_D0CB3736CFB6_.wvu.PrintTitles" localSheetId="6" hidden="1">'додаток 6'!#REF!</definedName>
    <definedName name="Z_CC5D1478_95D2_4EAA_8CFB_E0FD1E9BB021_.wvu.FilterData" localSheetId="6" hidden="1">'додаток 6'!#REF!</definedName>
    <definedName name="Z_D712F871_6858_44B8_AA22_8F2C734047E2_.wvu.Cols" localSheetId="6" hidden="1">'додаток 6'!#REF!</definedName>
    <definedName name="Z_D712F871_6858_44B8_AA22_8F2C734047E2_.wvu.PrintArea" localSheetId="6" hidden="1">'додаток 6'!$A$1:$J$5</definedName>
    <definedName name="Z_D712F871_6858_44B8_AA22_8F2C734047E2_.wvu.PrintTitles" localSheetId="6" hidden="1">'додаток 6'!$D:$E,'додаток 6'!#REF!</definedName>
    <definedName name="Z_E02D48B6_D0D9_4E6E_B70D_8E13580A6528_.wvu.Cols" localSheetId="6" hidden="1">'додаток 6'!#REF!</definedName>
    <definedName name="Z_E02D48B6_D0D9_4E6E_B70D_8E13580A6528_.wvu.PrintArea" localSheetId="6" hidden="1">'додаток 6'!$A$1:$J$5</definedName>
    <definedName name="Z_E02D48B6_D0D9_4E6E_B70D_8E13580A6528_.wvu.PrintTitles" localSheetId="6" hidden="1">'додаток 6'!$D:$E,'додаток 6'!#REF!</definedName>
    <definedName name="Z_E15EADA5_4F54_476B_B965_717A90DA1388_.wvu.FilterData" localSheetId="6" hidden="1">'додаток 6'!#REF!</definedName>
    <definedName name="Z_EDEA44EC_DE65_4278_B5FD_81FEF0BAA146_.wvu.FilterData" localSheetId="6" hidden="1">'додаток 6'!#REF!</definedName>
    <definedName name="Z_FA1ECF13_8B8F_43A0_968A_00D464911B1D_.wvu.FilterData" localSheetId="6" hidden="1">'додаток 6'!#REF!</definedName>
    <definedName name="_xlnm.Print_Titles" localSheetId="5">'додаток 5'!$9:$11</definedName>
    <definedName name="_xlnm.Print_Titles" localSheetId="6">'додаток 6'!#REF!</definedName>
    <definedName name="_xlnm.Print_Area" localSheetId="3">'додаток 4'!$A$1:$C$30</definedName>
    <definedName name="_xlnm.Print_Area" localSheetId="5">'додаток 5'!$A$1:$J$205</definedName>
    <definedName name="_xlnm.Print_Area" localSheetId="6">'додаток 6'!$A$1:$O$33</definedName>
    <definedName name="_xlnm.Print_Area" localSheetId="4">'продовж додаток 4'!$A$1:$D$182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H76" i="11" l="1"/>
  <c r="H78" i="11"/>
  <c r="H114" i="11"/>
  <c r="H193" i="11" l="1"/>
  <c r="I197" i="11"/>
  <c r="G197" i="11" s="1"/>
  <c r="H67" i="11"/>
  <c r="I183" i="11" l="1"/>
  <c r="G183" i="11"/>
  <c r="D19" i="6"/>
  <c r="D135" i="6" s="1"/>
  <c r="D18" i="6" l="1"/>
  <c r="H112" i="11" l="1"/>
  <c r="J112" i="11"/>
  <c r="I115" i="11"/>
  <c r="F27" i="17"/>
  <c r="E27" i="17"/>
  <c r="D27" i="17"/>
  <c r="C27" i="17"/>
  <c r="C17" i="17" l="1"/>
  <c r="D17" i="17"/>
  <c r="E17" i="17"/>
  <c r="F17" i="17"/>
  <c r="C17" i="5" l="1"/>
  <c r="G182" i="11" l="1"/>
  <c r="H66" i="11" l="1"/>
  <c r="H65" i="11" s="1"/>
  <c r="H120" i="11"/>
  <c r="H40" i="11" l="1"/>
  <c r="H43" i="11"/>
  <c r="H46" i="11"/>
  <c r="C28" i="5" l="1"/>
  <c r="C27" i="5" s="1"/>
  <c r="D171" i="6" l="1"/>
  <c r="D15" i="6"/>
  <c r="D12" i="6"/>
  <c r="D10" i="6"/>
  <c r="H181" i="11" l="1"/>
  <c r="H180" i="11" s="1"/>
  <c r="D175" i="6"/>
  <c r="D176" i="6"/>
  <c r="D172" i="6"/>
  <c r="G181" i="11" l="1"/>
  <c r="D174" i="6"/>
  <c r="H19" i="11" l="1"/>
  <c r="G23" i="11"/>
  <c r="I108" i="11"/>
  <c r="H54" i="11"/>
  <c r="H64" i="11"/>
  <c r="G68" i="11"/>
  <c r="G69" i="11"/>
  <c r="G66" i="11"/>
  <c r="G67" i="11"/>
  <c r="G61" i="11"/>
  <c r="G60" i="11"/>
  <c r="H15" i="11"/>
  <c r="I15" i="11"/>
  <c r="J15" i="11"/>
  <c r="G16" i="11"/>
  <c r="I63" i="11" l="1"/>
  <c r="G63" i="11" s="1"/>
  <c r="I14" i="11" l="1"/>
  <c r="I12" i="11" s="1"/>
  <c r="J14" i="11"/>
  <c r="J12" i="11" s="1"/>
  <c r="J54" i="11" l="1"/>
  <c r="I114" i="11" l="1"/>
  <c r="G114" i="11" s="1"/>
  <c r="I55" i="11" l="1"/>
  <c r="G55" i="11" s="1"/>
  <c r="G56" i="11"/>
  <c r="G57" i="11"/>
  <c r="I58" i="11"/>
  <c r="G58" i="11" s="1"/>
  <c r="I59" i="11"/>
  <c r="G59" i="11" s="1"/>
  <c r="C26" i="5" l="1"/>
  <c r="C21" i="5" l="1"/>
  <c r="G28" i="11" l="1"/>
  <c r="I62" i="11" l="1"/>
  <c r="G62" i="11" s="1"/>
  <c r="I167" i="11" l="1"/>
  <c r="I166" i="11" s="1"/>
  <c r="J167" i="11"/>
  <c r="J166" i="11" s="1"/>
  <c r="J165" i="11" s="1"/>
  <c r="I165" i="11"/>
  <c r="J65" i="11" l="1"/>
  <c r="J111" i="11" l="1"/>
  <c r="H74" i="11"/>
  <c r="I194" i="11" l="1"/>
  <c r="G194" i="11" s="1"/>
  <c r="G193" i="11" s="1"/>
  <c r="J193" i="11"/>
  <c r="J192" i="11"/>
  <c r="H192" i="11"/>
  <c r="H190" i="11" s="1"/>
  <c r="J190" i="11"/>
  <c r="J180" i="11"/>
  <c r="J179" i="11" s="1"/>
  <c r="J177" i="11" s="1"/>
  <c r="I180" i="11"/>
  <c r="G180" i="11" s="1"/>
  <c r="H179" i="11"/>
  <c r="H177" i="11" s="1"/>
  <c r="G176" i="11"/>
  <c r="H175" i="11"/>
  <c r="G175" i="11" s="1"/>
  <c r="G172" i="11"/>
  <c r="H171" i="11"/>
  <c r="G171" i="11" s="1"/>
  <c r="G168" i="11"/>
  <c r="H167" i="11"/>
  <c r="G167" i="11" s="1"/>
  <c r="I164" i="11"/>
  <c r="G164" i="11" s="1"/>
  <c r="G163" i="11"/>
  <c r="J162" i="11"/>
  <c r="J160" i="11" s="1"/>
  <c r="H162" i="11"/>
  <c r="H160" i="11"/>
  <c r="G158" i="11"/>
  <c r="H157" i="11"/>
  <c r="G157" i="11" s="1"/>
  <c r="J155" i="11"/>
  <c r="I155" i="11"/>
  <c r="G154" i="11"/>
  <c r="H153" i="11"/>
  <c r="G153" i="11" s="1"/>
  <c r="J151" i="11"/>
  <c r="I151" i="11"/>
  <c r="G150" i="11"/>
  <c r="J149" i="11"/>
  <c r="I149" i="11"/>
  <c r="I148" i="11" s="1"/>
  <c r="I146" i="11" s="1"/>
  <c r="H149" i="11"/>
  <c r="H148" i="11" s="1"/>
  <c r="J148" i="11"/>
  <c r="J146" i="11" s="1"/>
  <c r="I145" i="11"/>
  <c r="G145" i="11" s="1"/>
  <c r="I144" i="11"/>
  <c r="G144" i="11" s="1"/>
  <c r="I143" i="11"/>
  <c r="G143" i="11" s="1"/>
  <c r="G140" i="11"/>
  <c r="J139" i="11"/>
  <c r="J138" i="11" s="1"/>
  <c r="J136" i="11" s="1"/>
  <c r="I139" i="11"/>
  <c r="H139" i="11"/>
  <c r="H138" i="11"/>
  <c r="I135" i="11"/>
  <c r="G135" i="11"/>
  <c r="J134" i="11"/>
  <c r="J133" i="11" s="1"/>
  <c r="J131" i="11" s="1"/>
  <c r="I134" i="11"/>
  <c r="I133" i="11" s="1"/>
  <c r="I131" i="11" s="1"/>
  <c r="H134" i="11"/>
  <c r="H133" i="11" s="1"/>
  <c r="I130" i="11"/>
  <c r="G130" i="11"/>
  <c r="H129" i="11"/>
  <c r="G129" i="11" s="1"/>
  <c r="I125" i="11"/>
  <c r="I124" i="11" s="1"/>
  <c r="J124" i="11"/>
  <c r="H124" i="11"/>
  <c r="J123" i="11"/>
  <c r="J121" i="11" s="1"/>
  <c r="H123" i="11"/>
  <c r="H121" i="11" s="1"/>
  <c r="G120" i="11"/>
  <c r="G119" i="11" s="1"/>
  <c r="G118" i="11" s="1"/>
  <c r="H119" i="11"/>
  <c r="H118" i="11" s="1"/>
  <c r="H116" i="11"/>
  <c r="G116" i="11" s="1"/>
  <c r="I113" i="11"/>
  <c r="G113" i="11" s="1"/>
  <c r="G112" i="11" s="1"/>
  <c r="J109" i="11"/>
  <c r="H111" i="11"/>
  <c r="G108" i="11"/>
  <c r="J107" i="11"/>
  <c r="J106" i="11" s="1"/>
  <c r="J104" i="11" s="1"/>
  <c r="I107" i="11"/>
  <c r="I106" i="11" s="1"/>
  <c r="H107" i="11"/>
  <c r="H106" i="11" s="1"/>
  <c r="H104" i="11" s="1"/>
  <c r="G107" i="11"/>
  <c r="I103" i="11"/>
  <c r="G103" i="11" s="1"/>
  <c r="G102" i="11" s="1"/>
  <c r="G101" i="11" s="1"/>
  <c r="J102" i="11"/>
  <c r="J101" i="11" s="1"/>
  <c r="I101" i="11" s="1"/>
  <c r="I102" i="11"/>
  <c r="H102" i="11"/>
  <c r="H101" i="11" s="1"/>
  <c r="I100" i="11"/>
  <c r="G100" i="11"/>
  <c r="I99" i="11"/>
  <c r="G99" i="11"/>
  <c r="I98" i="11"/>
  <c r="G98" i="11"/>
  <c r="I97" i="11"/>
  <c r="G97" i="11"/>
  <c r="I96" i="11"/>
  <c r="G96" i="11" s="1"/>
  <c r="I95" i="11"/>
  <c r="G95" i="11" s="1"/>
  <c r="I94" i="11"/>
  <c r="G94" i="11" s="1"/>
  <c r="J93" i="11"/>
  <c r="H93" i="11"/>
  <c r="H92" i="11" s="1"/>
  <c r="H90" i="11" s="1"/>
  <c r="J92" i="11"/>
  <c r="G89" i="11"/>
  <c r="H88" i="11"/>
  <c r="G88" i="11" s="1"/>
  <c r="J87" i="11"/>
  <c r="J85" i="11" s="1"/>
  <c r="I87" i="11"/>
  <c r="I85" i="11" s="1"/>
  <c r="G83" i="11"/>
  <c r="H82" i="11"/>
  <c r="G82" i="11" s="1"/>
  <c r="G77" i="11"/>
  <c r="G78" i="11"/>
  <c r="I76" i="11"/>
  <c r="G76" i="11" s="1"/>
  <c r="G75" i="11"/>
  <c r="J74" i="11"/>
  <c r="J73" i="11" s="1"/>
  <c r="J71" i="11" s="1"/>
  <c r="J53" i="11"/>
  <c r="H53" i="11"/>
  <c r="H51" i="11" s="1"/>
  <c r="G50" i="11"/>
  <c r="H49" i="11"/>
  <c r="G49" i="11"/>
  <c r="H48" i="11"/>
  <c r="G48" i="11"/>
  <c r="G41" i="11"/>
  <c r="G46" i="11"/>
  <c r="G45" i="11"/>
  <c r="G44" i="11"/>
  <c r="G43" i="11"/>
  <c r="G42" i="11"/>
  <c r="G40" i="11"/>
  <c r="J39" i="11"/>
  <c r="J38" i="11" s="1"/>
  <c r="J36" i="11" s="1"/>
  <c r="I39" i="11"/>
  <c r="H39" i="11"/>
  <c r="G39" i="11" s="1"/>
  <c r="I38" i="11"/>
  <c r="I36" i="11" s="1"/>
  <c r="I35" i="11"/>
  <c r="G35" i="11" s="1"/>
  <c r="I34" i="11"/>
  <c r="G34" i="11" s="1"/>
  <c r="I33" i="11"/>
  <c r="G33" i="11" s="1"/>
  <c r="G32" i="11"/>
  <c r="I31" i="11"/>
  <c r="G31" i="11" s="1"/>
  <c r="G29" i="11"/>
  <c r="J27" i="11"/>
  <c r="I27" i="11" s="1"/>
  <c r="I26" i="11" s="1"/>
  <c r="I24" i="11" s="1"/>
  <c r="H27" i="11"/>
  <c r="G22" i="11"/>
  <c r="G21" i="11"/>
  <c r="J19" i="11"/>
  <c r="I19" i="11" s="1"/>
  <c r="J18" i="11"/>
  <c r="G17" i="11"/>
  <c r="G15" i="11" s="1"/>
  <c r="H14" i="11"/>
  <c r="H12" i="11" s="1"/>
  <c r="H128" i="11" l="1"/>
  <c r="G139" i="11"/>
  <c r="J90" i="11"/>
  <c r="H174" i="11"/>
  <c r="G125" i="11"/>
  <c r="I112" i="11"/>
  <c r="I111" i="11" s="1"/>
  <c r="I138" i="11"/>
  <c r="I136" i="11" s="1"/>
  <c r="G124" i="11"/>
  <c r="I123" i="11"/>
  <c r="I162" i="11"/>
  <c r="I160" i="11" s="1"/>
  <c r="G160" i="11" s="1"/>
  <c r="G134" i="11"/>
  <c r="H152" i="11"/>
  <c r="I104" i="11"/>
  <c r="G104" i="11" s="1"/>
  <c r="G106" i="11"/>
  <c r="G133" i="11"/>
  <c r="H131" i="11"/>
  <c r="G131" i="11" s="1"/>
  <c r="H136" i="11"/>
  <c r="I93" i="11"/>
  <c r="H166" i="11"/>
  <c r="G20" i="11"/>
  <c r="I65" i="11"/>
  <c r="G65" i="11"/>
  <c r="I54" i="11"/>
  <c r="I18" i="11"/>
  <c r="G14" i="11"/>
  <c r="G12" i="11" s="1"/>
  <c r="G27" i="11"/>
  <c r="G148" i="11"/>
  <c r="H26" i="11"/>
  <c r="H24" i="11" s="1"/>
  <c r="J26" i="11"/>
  <c r="J24" i="11" s="1"/>
  <c r="H38" i="11"/>
  <c r="I74" i="11"/>
  <c r="G74" i="11" s="1"/>
  <c r="H81" i="11"/>
  <c r="H87" i="11"/>
  <c r="H109" i="11"/>
  <c r="H146" i="11"/>
  <c r="G146" i="11" s="1"/>
  <c r="G149" i="11"/>
  <c r="H156" i="11"/>
  <c r="H170" i="11"/>
  <c r="H73" i="11"/>
  <c r="H71" i="11" s="1"/>
  <c r="J64" i="11"/>
  <c r="J51" i="11" s="1"/>
  <c r="J198" i="11" s="1"/>
  <c r="I193" i="11"/>
  <c r="I192" i="11" s="1"/>
  <c r="I190" i="11" s="1"/>
  <c r="G26" i="11" l="1"/>
  <c r="H126" i="11"/>
  <c r="G126" i="11" s="1"/>
  <c r="G128" i="11"/>
  <c r="G174" i="11"/>
  <c r="H173" i="11"/>
  <c r="G173" i="11" s="1"/>
  <c r="I109" i="11"/>
  <c r="G111" i="11"/>
  <c r="G136" i="11"/>
  <c r="G162" i="11"/>
  <c r="G138" i="11"/>
  <c r="G152" i="11"/>
  <c r="H151" i="11"/>
  <c r="G151" i="11" s="1"/>
  <c r="I121" i="11"/>
  <c r="G121" i="11" s="1"/>
  <c r="G123" i="11"/>
  <c r="G166" i="11"/>
  <c r="H165" i="11"/>
  <c r="G165" i="11" s="1"/>
  <c r="G93" i="11"/>
  <c r="I92" i="11"/>
  <c r="G109" i="11"/>
  <c r="H18" i="11"/>
  <c r="G19" i="11"/>
  <c r="G18" i="11" s="1"/>
  <c r="G54" i="11"/>
  <c r="I53" i="11"/>
  <c r="G53" i="11" s="1"/>
  <c r="G24" i="11"/>
  <c r="I73" i="11"/>
  <c r="I71" i="11" s="1"/>
  <c r="I179" i="11"/>
  <c r="G179" i="11" s="1"/>
  <c r="G170" i="11"/>
  <c r="H169" i="11"/>
  <c r="G169" i="11" s="1"/>
  <c r="G156" i="11"/>
  <c r="H155" i="11"/>
  <c r="G155" i="11" s="1"/>
  <c r="G81" i="11"/>
  <c r="H79" i="11"/>
  <c r="G79" i="11" s="1"/>
  <c r="H85" i="11"/>
  <c r="G87" i="11"/>
  <c r="G85" i="11" s="1"/>
  <c r="G38" i="11"/>
  <c r="H36" i="11"/>
  <c r="G73" i="11"/>
  <c r="G71" i="11" s="1"/>
  <c r="G192" i="11"/>
  <c r="G190" i="11" s="1"/>
  <c r="I64" i="11"/>
  <c r="G64" i="11" s="1"/>
  <c r="I90" i="11" l="1"/>
  <c r="G90" i="11" s="1"/>
  <c r="G92" i="11"/>
  <c r="H198" i="11"/>
  <c r="G36" i="11"/>
  <c r="I177" i="11"/>
  <c r="I51" i="11"/>
  <c r="I198" i="11" l="1"/>
  <c r="G198" i="11" s="1"/>
  <c r="G177" i="11"/>
  <c r="G51" i="11"/>
  <c r="C29" i="5" l="1"/>
</calcChain>
</file>

<file path=xl/sharedStrings.xml><?xml version="1.0" encoding="utf-8"?>
<sst xmlns="http://schemas.openxmlformats.org/spreadsheetml/2006/main" count="1007" uniqueCount="489">
  <si>
    <t>Додаток 1</t>
  </si>
  <si>
    <t>(грн)</t>
  </si>
  <si>
    <t>Код</t>
  </si>
  <si>
    <t>Найменування згідно з Класифікацією доходів бюджету</t>
  </si>
  <si>
    <t>Усього</t>
  </si>
  <si>
    <t>Загальний фонд</t>
  </si>
  <si>
    <t>Спеціальний фонд</t>
  </si>
  <si>
    <t>усього</t>
  </si>
  <si>
    <t>у тому числі бюджет розвитку</t>
  </si>
  <si>
    <t>Податкові надходження</t>
  </si>
  <si>
    <t>Податки на доходи, податки на прибуток, податки на збільшення ринкової вартості</t>
  </si>
  <si>
    <t>Податок та збір на доходи фізичних осіб</t>
  </si>
  <si>
    <t>Податок на доходи фізичних осіб, що сплачується податковими агентами, із доходів платника податку у вигляді заробітної плати</t>
  </si>
  <si>
    <t>Податок на доходи фізичних осіб, що сплачується податковими агентами, із доходів платника податку інших ніж заробітна плата</t>
  </si>
  <si>
    <t>Податок на доходи фізичних осіб, що сплачується фізичними особами за результатами річного декларування</t>
  </si>
  <si>
    <t>Податок на доходи фізичних осіб у вигляді мінімального податкового зобов`язання, що підлягає сплаті фізичними особами</t>
  </si>
  <si>
    <t>Податок на прибуток підприємств</t>
  </si>
  <si>
    <t>Податок на прибуток підприємств та фінансових установ комунальної власності</t>
  </si>
  <si>
    <t>Внутрішні податки на товари та послуги</t>
  </si>
  <si>
    <t>Акцизний податок з вироблених в Україні підакцизних товарів (продукції)</t>
  </si>
  <si>
    <t>Пальне</t>
  </si>
  <si>
    <t>Акцизний податок з ввезених на митну територію України підакцизних товарів (продукції)</t>
  </si>
  <si>
    <t>Акцизний податок з реалізації суб`єктами господарювання роздрібної торгівлі підакцизних товарів</t>
  </si>
  <si>
    <t>Акцизний податок з реалізації виробниками та/або імпортерами, у тому числі в роздрібній торгівлі тютюнових виробів, тютюну та промислових замінників тютюну, рідин, що використовуються в електронних сигаретах, що оподатковується згідно з підпунктом 213.1.14 пункту 213.1 статті 213 Податкового кодексу України</t>
  </si>
  <si>
    <t>Акцизний податок з реалізації суб`єктами господарювання роздрібної торгівлі підакцизних товарів (крім тих, що оподатковуються згідно з підпунктом 213.1.14 пункту 213.1 статті 213 Податкового кодексу України)</t>
  </si>
  <si>
    <t>Місцеві податки та збори, що сплачуються (перераховуються) згідно з Податковим кодексом України</t>
  </si>
  <si>
    <t>Податок на майно</t>
  </si>
  <si>
    <t>Податок на нерухоме майно, відмінне від земельної ділянки, сплачений юридичними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</si>
  <si>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житлової нерухомості</t>
  </si>
  <si>
    <t>Податок на нерухоме майно, відмінне від земельної ділянки, сплачений фізичними особами, які є власниками об`єктів нежитлової нерухомості</t>
  </si>
  <si>
    <t>Податок на нерухоме майно, відмінне від земельної ділянки, сплачений юридичними особами, які є власниками об`єктів нежитлової нерухомості</t>
  </si>
  <si>
    <t>Земельний податок з юридичних осіб</t>
  </si>
  <si>
    <t>Орендна плата з юридичних осіб</t>
  </si>
  <si>
    <t>Земельний податок з фізичних осіб</t>
  </si>
  <si>
    <t>Орендна плата з фізичних осіб</t>
  </si>
  <si>
    <t>Єдиний податок</t>
  </si>
  <si>
    <t>Єдиний податок з юридичних осіб</t>
  </si>
  <si>
    <t>Єдиний податок з фізичних осіб</t>
  </si>
  <si>
    <t>Єдиний податок з сільськогосподарських товаровиробників, у яких частка сільськогосподарського товаровиробництва за попередній податковий (звітний) рік дорівнює або перевищує 75 відсотків</t>
  </si>
  <si>
    <t>Інші податки та збори</t>
  </si>
  <si>
    <t>Екологічний податок</t>
  </si>
  <si>
    <t>Екологічний податок, який справляється за викиди в атмосферне повітря забруднюючих речовин стаціонарними джерелами забруднення (за винятком викидів в атмосферне повітря двоокису вуглецю)</t>
  </si>
  <si>
    <t>Надходження від скидів забруднюючих речовин безпосередньо у водні об`єкти</t>
  </si>
  <si>
    <t>Надходження від розміщення відходів у спеціально відведених для цього місцях чи на об`єктах, крім розміщення окремих видів відходів як вторинної сировини</t>
  </si>
  <si>
    <t>Неподаткові надходження</t>
  </si>
  <si>
    <t>Адміністративні збори та платежі, доходи від некомерційної господарської діяльності</t>
  </si>
  <si>
    <t>Плата за надання адміністративних послуг</t>
  </si>
  <si>
    <t>Адміністративний збір, що справляється відповідно до Закону України `Про державну реєстрацію юридичних осіб, фізичних осіб - підприємців та громадських формувань`</t>
  </si>
  <si>
    <t>Плата за надання інших адміністративних послуг</t>
  </si>
  <si>
    <t>Адміністративний збір за державну реєстрацію речових прав на нерухоме майно та їх обтяжень</t>
  </si>
  <si>
    <t>Державне мито</t>
  </si>
  <si>
    <t>Державне мито, що сплачується за місцем розгляду та оформлення документів, у тому числі за оформлення документів на спадщину і дарування</t>
  </si>
  <si>
    <t>Інші неподаткові надходження</t>
  </si>
  <si>
    <t>Інші надходження</t>
  </si>
  <si>
    <t>Власні надходження бюджетних установ</t>
  </si>
  <si>
    <t>Надходження від плати за послуги, що надаються бюджетними установами згідно із законодавством</t>
  </si>
  <si>
    <t>Плата за послуги, що надаються бюджетними установами згідно з їх основною діяльністю</t>
  </si>
  <si>
    <t>Плата за оренду майна бюджетних установ, що здійснюється відповідно до Закону України `Про оренду державного та комунального майна`</t>
  </si>
  <si>
    <t>Усього доходів (без урахування міжбюджетних трансфертів)</t>
  </si>
  <si>
    <t>Офіційні трансферти</t>
  </si>
  <si>
    <t>Від органів державного управління</t>
  </si>
  <si>
    <t>Дотації з державного бюджету місцевим бюджетам</t>
  </si>
  <si>
    <t>Базова дотація</t>
  </si>
  <si>
    <t>Освітня субвенція з державного бюджету місцевим бюджетам</t>
  </si>
  <si>
    <t>Субвенція з державного бюджету місцевим бюджетам на здійснення доплат педагогічним працівникам закладів загальної середньої освіти</t>
  </si>
  <si>
    <t>Субвенції з місцевих бюджетів іншим місцевим бюджетам</t>
  </si>
  <si>
    <t>Інші субвенції з місцевого бюджету</t>
  </si>
  <si>
    <t>Разом доходів</t>
  </si>
  <si>
    <t>X</t>
  </si>
  <si>
    <t>0450600000</t>
  </si>
  <si>
    <t>(код бюджету)</t>
  </si>
  <si>
    <t>Додаток 2</t>
  </si>
  <si>
    <t>Найменування згідно з Класифікацією фінансування бюджету</t>
  </si>
  <si>
    <t>Фінансування за типом кредитора</t>
  </si>
  <si>
    <t>Внутрішнє фінансування</t>
  </si>
  <si>
    <t>Фінансування за рахунок зміни залишків коштів бюджетів</t>
  </si>
  <si>
    <t>Кошти, що передаються із загального фонду бюджету до бюджету розвитку (спеціального фонду)</t>
  </si>
  <si>
    <t>Загальне фінансування</t>
  </si>
  <si>
    <t>Фінансування за типом боргового зобов’язання</t>
  </si>
  <si>
    <t>Додаток 3</t>
  </si>
  <si>
    <t>РОЗПОДІЛ</t>
  </si>
  <si>
    <t>(грн.)</t>
  </si>
  <si>
    <t>Код Програмної класифікації видатків та кредитування місцевого бюджету</t>
  </si>
  <si>
    <t>Код Типової програмної класифікації видатків та кредитування місцевого бюджету</t>
  </si>
  <si>
    <t>Код Функціональної класифікації видатків та кредитування бюджету</t>
  </si>
  <si>
    <t>Найменування головного розпорядника коштів місцевого бюджету/ відповідального виконавця, найменування бюджетної програми згідно з Типовою програмною класифікацією видатків та кредитування місцевого бюджету</t>
  </si>
  <si>
    <t>Разом</t>
  </si>
  <si>
    <t>видатки споживання</t>
  </si>
  <si>
    <t>з них</t>
  </si>
  <si>
    <t>видатки розвитку</t>
  </si>
  <si>
    <t>оплата праці</t>
  </si>
  <si>
    <t>комунальні послуги та енергоносії</t>
  </si>
  <si>
    <t>0200000</t>
  </si>
  <si>
    <t>Виконавчий комітет Зеленодольської міської ради</t>
  </si>
  <si>
    <t>0210000</t>
  </si>
  <si>
    <t>0210150</t>
  </si>
  <si>
    <t>0150</t>
  </si>
  <si>
    <t>0111</t>
  </si>
  <si>
    <t>Організаційне, інформаційно-аналітичне та матеріально-технічне забезпечення діяльності обласної ради, районної ради, районної у місті ради (у разі її створення), міської, селищної, сільської рад</t>
  </si>
  <si>
    <t>0212111</t>
  </si>
  <si>
    <t>2111</t>
  </si>
  <si>
    <t>0726</t>
  </si>
  <si>
    <t>Первинна медична допомога населенню, що надається центрами первинної медичної (медико-санітарної) допомоги</t>
  </si>
  <si>
    <t>0213050</t>
  </si>
  <si>
    <t>3050</t>
  </si>
  <si>
    <t>1070</t>
  </si>
  <si>
    <t>Пільгове медичне обслуговування осіб, які постраждали внаслідок Чорнобильської катастрофи</t>
  </si>
  <si>
    <t>0213160</t>
  </si>
  <si>
    <t>3160</t>
  </si>
  <si>
    <t>1010</t>
  </si>
  <si>
    <t>Надання соціальних гарантій фізичним особам, які надають соціальні послуги громадянам похилого віку, особам з інвалідністю, дітям з інвалідністю, хворим, які не здатні до самообслуговування і потребують сторонньої допомоги</t>
  </si>
  <si>
    <t>0213242</t>
  </si>
  <si>
    <t>3242</t>
  </si>
  <si>
    <t>1090</t>
  </si>
  <si>
    <t>Інші заходи у сфері соціального захисту і соціального забезпечення</t>
  </si>
  <si>
    <t>0216013</t>
  </si>
  <si>
    <t>6013</t>
  </si>
  <si>
    <t>0620</t>
  </si>
  <si>
    <t>Забезпечення діяльності водопровідно-каналізаційного господарства</t>
  </si>
  <si>
    <t>0216014</t>
  </si>
  <si>
    <t>6014</t>
  </si>
  <si>
    <t>Забезпечення збору та вивезення сміття і відходів</t>
  </si>
  <si>
    <t>0216030</t>
  </si>
  <si>
    <t>6030</t>
  </si>
  <si>
    <t>Організація благоустрою населених пунктів</t>
  </si>
  <si>
    <t>0216071</t>
  </si>
  <si>
    <t>6071</t>
  </si>
  <si>
    <t>0640</t>
  </si>
  <si>
    <t>0216090</t>
  </si>
  <si>
    <t>6090</t>
  </si>
  <si>
    <t>Інша діяльність у сфері житлово-комунального господарства</t>
  </si>
  <si>
    <t>0216091</t>
  </si>
  <si>
    <t>6091</t>
  </si>
  <si>
    <t>0217130</t>
  </si>
  <si>
    <t>7130</t>
  </si>
  <si>
    <t>0421</t>
  </si>
  <si>
    <t>Здійснення заходів із землеустрою</t>
  </si>
  <si>
    <t>0217461</t>
  </si>
  <si>
    <t>7461</t>
  </si>
  <si>
    <t>0456</t>
  </si>
  <si>
    <t>Утримання та розвиток автомобільних доріг та дорожньої інфраструктури за рахунок коштів місцевого бюджету</t>
  </si>
  <si>
    <t>0217680</t>
  </si>
  <si>
    <t>7680</t>
  </si>
  <si>
    <t>0490</t>
  </si>
  <si>
    <t>Членські внески до асоціацій органів місцевого самоврядування</t>
  </si>
  <si>
    <t>0218110</t>
  </si>
  <si>
    <t>8110</t>
  </si>
  <si>
    <t>0320</t>
  </si>
  <si>
    <t>Заходи із запобігання та ліквідації надзвичайних ситуацій та наслідків стихійного лиха</t>
  </si>
  <si>
    <t>0218120</t>
  </si>
  <si>
    <t>8120</t>
  </si>
  <si>
    <t>Заходи з організації рятування на водах</t>
  </si>
  <si>
    <t>0218230</t>
  </si>
  <si>
    <t>8230</t>
  </si>
  <si>
    <t>0380</t>
  </si>
  <si>
    <t>Інші заходи громадського порядку та безпеки</t>
  </si>
  <si>
    <t>0218340</t>
  </si>
  <si>
    <t>8340</t>
  </si>
  <si>
    <t>0540</t>
  </si>
  <si>
    <t>Природоохоронні заходи за рахунок цільових фондів</t>
  </si>
  <si>
    <t>0219770</t>
  </si>
  <si>
    <t>9770</t>
  </si>
  <si>
    <t>0180</t>
  </si>
  <si>
    <t>0219800</t>
  </si>
  <si>
    <t>0600000</t>
  </si>
  <si>
    <t>0610000</t>
  </si>
  <si>
    <t>0610160</t>
  </si>
  <si>
    <t>0160</t>
  </si>
  <si>
    <t>Керівництво і управління у відповідній сфері у містах (місті Києві), селищах, селах, територіальних громадах</t>
  </si>
  <si>
    <t>0611010</t>
  </si>
  <si>
    <t>0910</t>
  </si>
  <si>
    <t>Надання дошкільної освіти</t>
  </si>
  <si>
    <t>0611021</t>
  </si>
  <si>
    <t>1021</t>
  </si>
  <si>
    <t>0921</t>
  </si>
  <si>
    <t>Надання загальної середньої освіти закладами загальної середньої освіти за рахунок коштів місцевого бюджету</t>
  </si>
  <si>
    <t>0611070</t>
  </si>
  <si>
    <t>0960</t>
  </si>
  <si>
    <t>Надання позашкільної освіти закладами позашкільної освіти, заходи із позашкільної роботи з дітьми</t>
  </si>
  <si>
    <t>0611080</t>
  </si>
  <si>
    <t>1080</t>
  </si>
  <si>
    <t>Надання спеціалізованої освіти мистецькими школами</t>
  </si>
  <si>
    <t>0611141</t>
  </si>
  <si>
    <t>1141</t>
  </si>
  <si>
    <t>0990</t>
  </si>
  <si>
    <t>Забезпечення діяльності інших закладів у сфері освіти</t>
  </si>
  <si>
    <t>0611142</t>
  </si>
  <si>
    <t>1142</t>
  </si>
  <si>
    <t>Інші програми та заходи у сфері освіти</t>
  </si>
  <si>
    <t>1200</t>
  </si>
  <si>
    <t>0613131</t>
  </si>
  <si>
    <t>3131</t>
  </si>
  <si>
    <t>1040</t>
  </si>
  <si>
    <t>Здійснення заходів та реалізація проектів на виконання Державної цільової соціальної програми `Молодь України`</t>
  </si>
  <si>
    <t>0613133</t>
  </si>
  <si>
    <t>3133</t>
  </si>
  <si>
    <t>Забезпечення молодіжними центрами соціального становлення та розвитку молоді та інші заходи у сфері молодіжної політики</t>
  </si>
  <si>
    <t>0613140</t>
  </si>
  <si>
    <t>3140</t>
  </si>
  <si>
    <t>Оздоровлення та відпочинок дітей (крім заходів з оздоровлення дітей, що здійснюються за рахунок коштів на оздоровлення громадян, які постраждали внаслідок Чорнобильської катастрофи)</t>
  </si>
  <si>
    <t>0614030</t>
  </si>
  <si>
    <t>4030</t>
  </si>
  <si>
    <t>0824</t>
  </si>
  <si>
    <t>Забезпечення діяльності бібліотек</t>
  </si>
  <si>
    <t>0614060</t>
  </si>
  <si>
    <t>4060</t>
  </si>
  <si>
    <t>0828</t>
  </si>
  <si>
    <t>Забезпечення діяльності палаців i будинків культури, клубів, центрів дозвілля та iнших клубних закладів</t>
  </si>
  <si>
    <t>0615031</t>
  </si>
  <si>
    <t>5031</t>
  </si>
  <si>
    <t>0810</t>
  </si>
  <si>
    <t>Розвиток здібностей у дітей та молоді з фізичної культури та спорту комунальними дитячо- юнацькими спортивними школами</t>
  </si>
  <si>
    <t>3700000</t>
  </si>
  <si>
    <t>Фінансовий відділ Зеленодольської міської ради</t>
  </si>
  <si>
    <t>3710000</t>
  </si>
  <si>
    <t>3710160</t>
  </si>
  <si>
    <t>УСЬОГО</t>
  </si>
  <si>
    <t>Додаток 4</t>
  </si>
  <si>
    <t>1.Показники міжбюджетних трансфертів з інших бюджетів                               грн</t>
  </si>
  <si>
    <t>Код класифікації доходу бюджету/ Код бюджету</t>
  </si>
  <si>
    <t>Найменування трансферту/ Найменування бюджету-надавача міжбюджетного трансферту</t>
  </si>
  <si>
    <t>І. Трансферти до загального фонду бюджету</t>
  </si>
  <si>
    <t xml:space="preserve">Державний бюджет України </t>
  </si>
  <si>
    <t>Інші субвенції з місцевого бюджету (Субвенція з обласного бюджету місцевим бюджетам на пільгове медичне обслуговування осіб, які постраждали внаслідок Чорнобильської катастрофи)</t>
  </si>
  <si>
    <t>0410000000</t>
  </si>
  <si>
    <t>Обласний бюджет Дніпропетровської області</t>
  </si>
  <si>
    <t>ІІ. Трансферти до спеціального фонду бюджету</t>
  </si>
  <si>
    <t>Х</t>
  </si>
  <si>
    <t>УСЬОГО за розділами І, ІІ, у тому числі:</t>
  </si>
  <si>
    <t>загальний фонд</t>
  </si>
  <si>
    <t>спеціальний фонд</t>
  </si>
  <si>
    <t>2. Показники міжбюджетних трансфертів іншим бюджетам</t>
  </si>
  <si>
    <t>Код програмної класифікації видатків та кредитування місцевого бюджету/ Код бюджету</t>
  </si>
  <si>
    <t>Код типової програмної класифікації видатків та кредитування місцевого бюджету</t>
  </si>
  <si>
    <t>Найменування трансферту/ Найменування бюджету - отримувача міжбюджетного трансферту</t>
  </si>
  <si>
    <t>І. Трансферти із загального фонду бюджету</t>
  </si>
  <si>
    <t>х</t>
  </si>
  <si>
    <t>Інші субвенції з місцевого бюджету ( Вакулівська сільська територіальна громада на утримання Комунального закладу «Малий груповий будинок «Затишок» Вакулівської сільської ради Криворізького району Дніпропетровської області» )</t>
  </si>
  <si>
    <t>0450500000</t>
  </si>
  <si>
    <t>Бюджет Вакулівської сільської територіальної громади</t>
  </si>
  <si>
    <t xml:space="preserve">Інші субвенції з місцевого бюджету ( Солонянська селищна територіальна громада на  (на проведення інформаційно-методичних консультацій та психологічної підтримки педагогічним працівникам закладів освіти) </t>
  </si>
  <si>
    <t>0451300000</t>
  </si>
  <si>
    <t>Бюджет Солонянської селищної територіальної громади</t>
  </si>
  <si>
    <t>Обласний бюджет Дніпропетровської області)</t>
  </si>
  <si>
    <t>Державний бюджет</t>
  </si>
  <si>
    <t>ІІ. Трансферти із спеціального фонду бюджету</t>
  </si>
  <si>
    <t>Додаток 5</t>
  </si>
  <si>
    <t xml:space="preserve"> код бюджету</t>
  </si>
  <si>
    <t>Код Програмної класифікації видатків та кредитування місцевих бюджетів</t>
  </si>
  <si>
    <t>Код Типової програмної класифікації видатків та кредитування місцевих бюджетів</t>
  </si>
  <si>
    <t>Найменування головного розпорядника коштів місцевого бюджету / відповідального виконавця, найменування бюджетної програми/підпрограми згідно з Типовою програмною класифікацією видатків та кредитування місцевих бюджетів</t>
  </si>
  <si>
    <t>Найменування місцевої/регіональної програми</t>
  </si>
  <si>
    <t>Дата та номер документа, яким затверджено місцеву регіональну програму</t>
  </si>
  <si>
    <t>у тому числі:</t>
  </si>
  <si>
    <t>Відділ освіти, культури, спорту та молодіжної політики  Зеленодольської міської ради</t>
  </si>
  <si>
    <t xml:space="preserve">Здійснення заходів та реалізація проектів на виконання Державної цільової  програми "Молодь України" </t>
  </si>
  <si>
    <t>Інші заходи та заклади молодіжної політики</t>
  </si>
  <si>
    <t>Оздоровлення та відпочинок дітей(крім заходів з оздоровлення дітей, що здійснюються за рахунок коштів на оздоровлення громадян, які постраждали внаслідок Чорнобильської катастрофи0</t>
  </si>
  <si>
    <t>Виконавчий комітет міської ради</t>
  </si>
  <si>
    <t>СОЦІАЛЬНІ ПРОГРАМИ</t>
  </si>
  <si>
    <t>24.12.2024.№1719</t>
  </si>
  <si>
    <t>Надання соціальних гарантій фізичним особам,які надають соціальні посліги громадянам похилого віку, особам з інвалідністю, хворим, які не здатні до самообслуговування і потребують сторонньої допомоги.</t>
  </si>
  <si>
    <t>0214082</t>
  </si>
  <si>
    <t>4082</t>
  </si>
  <si>
    <t>0829</t>
  </si>
  <si>
    <t>Інші заходи в галузі культури і мистецтва</t>
  </si>
  <si>
    <t>0211200</t>
  </si>
  <si>
    <t>Надання освіти  за рахунок субвенції з державного бюджету місцевим бюджетам на надання державної підримки особам з особливими освітніми потребами</t>
  </si>
  <si>
    <t>0211061</t>
  </si>
  <si>
    <t>1061</t>
  </si>
  <si>
    <t>Надання загальної середньої освіти закладами загальної середньої освіти за рахунок залишку коштів за освітньою субвенцією на кінець бюджетного періоду (крім залишку коштів, що мають цільове призначення, виділених відповідно до рішень Кабінету Міністр</t>
  </si>
  <si>
    <t>Надання загальної середньої освіти закладами загальної середньої освіти</t>
  </si>
  <si>
    <t>0214030</t>
  </si>
  <si>
    <t>Будівництво об'єктів житлово-ко мунального господарства</t>
  </si>
  <si>
    <t>Інша діяльність у сфері  житлово-комунального господарства</t>
  </si>
  <si>
    <t xml:space="preserve">Програма забезпечення водою населення  Зеленодольської міської територіальної громади  на 2023 рік </t>
  </si>
  <si>
    <t>05.0.2023 №1261</t>
  </si>
  <si>
    <t>0216040</t>
  </si>
  <si>
    <t>6040</t>
  </si>
  <si>
    <t>Заходи, пов`язані з поліпшенням питної води</t>
  </si>
  <si>
    <t xml:space="preserve">Програма економічного і соціального розвитку Зеленодольської міської  територіальної громади на 2023 рік </t>
  </si>
  <si>
    <t>0217310</t>
  </si>
  <si>
    <t>7310</t>
  </si>
  <si>
    <t>0443</t>
  </si>
  <si>
    <t>Будівництво об'єктів житлово-комунального господарства</t>
  </si>
  <si>
    <t>0211021</t>
  </si>
  <si>
    <t>0211010</t>
  </si>
  <si>
    <t>0217321</t>
  </si>
  <si>
    <t>будівництво освітніх установ та закладів</t>
  </si>
  <si>
    <t>0214060</t>
  </si>
  <si>
    <t>Утриманя та розвиток автомобільних доріг та дорожньої інфраструктури за рахунок коштів місцевого бюджету</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</si>
  <si>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t>
  </si>
  <si>
    <t xml:space="preserve">Програма заходів з територіальної оборони в Зеленодольській міській територіальній громаді на 2024 рік </t>
  </si>
  <si>
    <t>24.12.2024.№</t>
  </si>
  <si>
    <t>0218240</t>
  </si>
  <si>
    <t>8240</t>
  </si>
  <si>
    <t>Заходи та роботи з територіальної оборони</t>
  </si>
  <si>
    <t xml:space="preserve">Програма
підтримки територіальної оборони Криворізького району на 2022-2023 роки
</t>
  </si>
  <si>
    <t xml:space="preserve"> Інші субвенції з місцевого бюджету</t>
  </si>
  <si>
    <t xml:space="preserve">Програма фінансової підтримки комунального підприємства «Зеленодольський міський водоканал»  на 2024 рік
</t>
  </si>
  <si>
    <t>27.02.2024 №</t>
  </si>
  <si>
    <t>0217693</t>
  </si>
  <si>
    <t>7693</t>
  </si>
  <si>
    <t>Інші заходи, пов`язані з економічною діяльністю</t>
  </si>
  <si>
    <t>0217670</t>
  </si>
  <si>
    <t>7670</t>
  </si>
  <si>
    <t>0492</t>
  </si>
  <si>
    <t>Внески до статутного капіталу суб`єктів господарювання</t>
  </si>
  <si>
    <t>Додаток 6</t>
  </si>
  <si>
    <t>Відшкодування різниці між розміром ціни (тарифу) на теплову енергію, у тому числі її виробництво, транспортування та постачання, комунальні послуги, що затверджувалися або погоджувалися рішенням місцевого органу виконавчої влади та органу місцевого самоврядування, та розміром економічно обґрунтованих витрат на їх виробництво (надання)</t>
  </si>
  <si>
    <t>Відділ освіти, культури, спорту та молодіжної політики Зеленодольської міської ради</t>
  </si>
  <si>
    <t>Рентна плата та плата за використання інших природних ресурсів</t>
  </si>
  <si>
    <t>Рентна плата за спеціальне використання лісових ресурсів</t>
  </si>
  <si>
    <t>Рентна плата за спеціальне використання лісових ресурсів (крім рентної плати за спеціальне використання лісових ресурсів в частині деревини, заготовленої в порядку рубок головного користування)</t>
  </si>
  <si>
    <t>Рентна плата за користування надрами загальнодержавного значення</t>
  </si>
  <si>
    <t>Доходи від власності та підприємницької діяльності</t>
  </si>
  <si>
    <t>Адміністративні штрафи та інші санкції</t>
  </si>
  <si>
    <t>,</t>
  </si>
  <si>
    <t>Рентна плата за користування надрами для видобування інших корисних копалин загальнодержавного значення (крім видобування корисних копалин, визначених як Активи природних ресурсів)</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</si>
  <si>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субвенції з державного бюджету</t>
  </si>
  <si>
    <t>Субвенція з державного бюджету місцевим бюджетам на покращення якості гарячого харчування та фінансування харчування учнів початкових класів закладів загальної середньої освіти</t>
  </si>
  <si>
    <t>Субвенції з державного бюджету місцевим бюджетам на надання державної підтримки особам з особливими освітніми потребами у 2025 році</t>
  </si>
  <si>
    <t>'Субвенція з місцевого бюджету державному бюджету на виконання програм соціально-економічного розвитку регіонів на виконання Програми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в тому числі :</t>
  </si>
  <si>
    <t>0217330</t>
  </si>
  <si>
    <t>Будівництво інших об'єктів комунальної власності</t>
  </si>
  <si>
    <t>Надходження від орендної плати за користування єдиним майновим комплексом та іншим державним майном</t>
  </si>
  <si>
    <t>Надходження від орендної плати за користування майновим комплексом та іншим майном, що перебуває в комунальній власності</t>
  </si>
  <si>
    <t>0213121</t>
  </si>
  <si>
    <t>3121</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</si>
  <si>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</si>
  <si>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Підготовка та реалізація публічних інвестиційних проектів / програм публічних інвестицій за рахунок коштів місцевого бюджету в галузі житлово-комунального господарства</t>
  </si>
  <si>
    <t>7330</t>
  </si>
  <si>
    <t>Підготовка та реалізація публічних інвестиційних проектів / програм публічних інвестицій за рахунок коштів місцевого бюджету в інших секторах економічної діяльності</t>
  </si>
  <si>
    <t>0614084</t>
  </si>
  <si>
    <t>4084</t>
  </si>
  <si>
    <t>Проектування, реставрація та охорона пам`яток культурної спадщини</t>
  </si>
  <si>
    <t>0619770</t>
  </si>
  <si>
    <t>Обсяги
 публічних інвестицій у розрізі публічних інвестиційних проєктів та програм публічних інвестицій 
у 2026 році</t>
  </si>
  <si>
    <t>№ з/п</t>
  </si>
  <si>
    <t>Найменування галузі (сектору) для публічного  інвестування / публічного інвестиційного проєкту /  програми публічних інвестицій</t>
  </si>
  <si>
    <t>Унікальний ідентифікатор проєкту / програми</t>
  </si>
  <si>
    <t>Найменування бюджетної програми згідно з Типовою програмною класифікацією видатків та кредитування місцевого бюджету</t>
  </si>
  <si>
    <t>Найменування відповідального головного  розпорядника коштів місцевого бюджету за галузь (сектор) / головного розпорядника коштів місцевого бюджету  / відповідального виконавця</t>
  </si>
  <si>
    <t>Період реалізації публічного інвестиційного проєкту / програми публічних інвестицій
(рік початку і завершення)</t>
  </si>
  <si>
    <t>Загальна вартість публічного інвестиційного проєкту / програми публічних інвестицій</t>
  </si>
  <si>
    <t>Обсяг бюджетних коштів, спрямованих на реалізацію публічного інвестиційного проєкту / програми публічних інвестицій у 2026 році</t>
  </si>
  <si>
    <t>у тому числі за рахунок:</t>
  </si>
  <si>
    <t>коштів місцевого бюджету</t>
  </si>
  <si>
    <t>міжбюджетних трансфертів з державного бюджету</t>
  </si>
  <si>
    <t xml:space="preserve">міжбюджетних трансфертів з інших місцевих бюджетів </t>
  </si>
  <si>
    <t>місцевих запозичень</t>
  </si>
  <si>
    <t>інших джерел</t>
  </si>
  <si>
    <t>7</t>
  </si>
  <si>
    <t>1</t>
  </si>
  <si>
    <t>Муніципальна інфраструктура та послуги</t>
  </si>
  <si>
    <t>1.1</t>
  </si>
  <si>
    <t>«Нове будівництво КТП-6/0,4кВ та ЛЕП-6кВ для електропостачання модульних котелень (резервне живлення) (інформація з обмеженим доступом), м. Зеленодольськ, Криворізький район, Дніпропетровська область»</t>
  </si>
  <si>
    <t>101225-8DD52120</t>
  </si>
  <si>
    <t>2026</t>
  </si>
  <si>
    <t>1.2</t>
  </si>
  <si>
    <t>Нове будівництво газопроводу для газопостачання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t>
  </si>
  <si>
    <t>261125-1D4BEBBE</t>
  </si>
  <si>
    <t>1.3</t>
  </si>
  <si>
    <t>Нове будівництво газопроводу до модульних котелень загальною потужністю 12,2 МВт (інформація з обмеженим доступом) м.Зеленодольськ, Криворізький район, Дніпропетровська область. Газопостачання зовнішнє. Внутрішньомайданчикові мережі.</t>
  </si>
  <si>
    <t>281125-F37D1969</t>
  </si>
  <si>
    <t>2</t>
  </si>
  <si>
    <t>Публічні послуги і повʼязана з ними цифровізація</t>
  </si>
  <si>
    <t>2.1</t>
  </si>
  <si>
    <t>Реконструкція приміщення ЦНАП за адресою: Дніпропетровська область, Криворізький район, м. Зеленодольськ, (інформація з обмеженим доступом)</t>
  </si>
  <si>
    <t>021225-11F74A1B</t>
  </si>
  <si>
    <t>Бюджет Софіївської селищної територіальної громади</t>
  </si>
  <si>
    <t>Інші субвенції з місцевого бюджету (Субвенція для удосконалення надання екстреної медичної допомоги  ("Комунальному некомерційному підприємству «Обласний центр екстреної медичної допомоги та медицини катастроф» Дніпропетровської обласної ради  ")</t>
  </si>
  <si>
    <t>Програма розвитку освіти Зеленодольської міської  територіальної громади
 на 2026 рік</t>
  </si>
  <si>
    <t xml:space="preserve">Програма центру активності громадян 
Зеленодольської міської територіальної громади на 2026-2027 рік </t>
  </si>
  <si>
    <t>Програма підтримки та розвитку молоді
              Зеленодольської міської територіальної громади на 2026-2027 рік.</t>
  </si>
  <si>
    <t xml:space="preserve">Програма
оздоровлення і відпочинку дітей Зеленодольської міської територіальної громади на 2026 рік </t>
  </si>
  <si>
    <t>Програма організації безоплатного поховання померлих (загиблих) військовослужбовців, учасників бойових дій та учасників інших підрозділів, які загинули під час виконання бойового завдання із забезпечення національної безпеки і оборони, внаслідок російської агресії в Україні на території Зеленодольської міської територіальної громади  на 2026 рік</t>
  </si>
  <si>
    <t xml:space="preserve">Програми соціального захисту населення Зеленодольської міської  територіальної громади на 2026 рік  </t>
  </si>
  <si>
    <t xml:space="preserve">           Програма виплати компенсації фізичним особам, які надають соціальні послуги, на 2026 рік </t>
  </si>
  <si>
    <t xml:space="preserve">Програма економічного і соціального розвитку Зеленодольської міської  територіальної громади на 2026 рік </t>
  </si>
  <si>
    <t>Здійснення соціальної роботи та надання соціальних послуг центрами соціальних служб та центрами надання соціальних послуг особам/сім’ям, які належать до вразливих груп населення та/або перебувають у складних життєвих обставинах</t>
  </si>
  <si>
    <t>Проектування, реставрація та охорона пам'яток культурної спадщини</t>
  </si>
  <si>
    <t>Програми
«Охорона та збереження культурної спадщини у Зеленодольській міській територіальній громаді на 2026-2027 роки»</t>
  </si>
  <si>
    <t>24.12.2024.№1746</t>
  </si>
  <si>
    <t>Програма  утримання та ремонту автомобільних доріг загального користування  місцевого значення та  доріг комунальної власності Зеленодольської міської  територіальної громади на 2026 рік</t>
  </si>
  <si>
    <t xml:space="preserve">Програма проведення заходів із землеустрою на території  Зеленодольської міської територіальної громади на 2026 рік </t>
  </si>
  <si>
    <t xml:space="preserve">Програма розвитку житлово-комунального господарства та благоустрою Зеленодольської міської територіальної громади  на 2026 рік </t>
  </si>
  <si>
    <t xml:space="preserve">Програма фінансової підтримки комунального підприємства «Зеленодольський міський водоканал»  на 2026 рік
</t>
  </si>
  <si>
    <t>ПРОГРАМА
заходів з організації  рятування на водах Зеленодольської міської територіальної громади на 2026 рік</t>
  </si>
  <si>
    <t>Програма охорони навколишнього природного середовища  Зеленодольської міської територіальної громади на 2026 рік</t>
  </si>
  <si>
    <t>Програми про надання субвенцій з місцевого бюджету обласному бюджету              на 2026 рік</t>
  </si>
  <si>
    <t xml:space="preserve">Програми про надання субвенцій з місцевого бюджету державному бюджету                     на 2026 рік
</t>
  </si>
  <si>
    <r>
      <t>П</t>
    </r>
    <r>
      <rPr>
        <b/>
        <sz val="12"/>
        <color theme="1"/>
        <rFont val="Times New Roman"/>
        <family val="1"/>
        <charset val="204"/>
      </rPr>
      <t>рограма профілактики злочинності і правопорушень на території Зеленодольської міської територіальної громади на 2026 рік</t>
    </r>
  </si>
  <si>
    <t>ПРОГРАМА                                                                                                             відшкодування різниці в тарифах на централізоване водопостачання та централізоване водовідведення комунальному підприємству "Зеленодольський міський водоканал" на 2025-2026 рік зі змінами</t>
  </si>
  <si>
    <t>Програма розвитку та фінансової підтримки комунального некомерційного підприємства "Зеленодольський центр первинної медико-санітарної допомоги" Зеленодольської міської ради на 2025-2027 роки зі змінами</t>
  </si>
  <si>
    <t>24.12.2024.№1741</t>
  </si>
  <si>
    <t>Розподіл витрат бюджету Зеленодольської міської  територіальної громади на реалізацію міських програм у 2026 році</t>
  </si>
  <si>
    <t xml:space="preserve">Міжбюджетні трансферти на 2026 рік </t>
  </si>
  <si>
    <t>видатків міського бюджету на 2026 рік</t>
  </si>
  <si>
    <t>ФІНАНСУВАННЯ
міського бюджету на 2026 рік</t>
  </si>
  <si>
    <t>ДОХОДИ
міського бюджету на 2026 рік</t>
  </si>
  <si>
    <t>Продовження додатку 4</t>
  </si>
  <si>
    <t>Секретар ради</t>
  </si>
  <si>
    <t>Ольга ЦИЦЮРА</t>
  </si>
  <si>
    <t>0452500000</t>
  </si>
  <si>
    <t>Інші субвенції з місцевого бюджету (Субвенція з обласного бюджету бюджетам територіальних громад на виконання доручень виборців депутатами обласної ради у 2026 році )</t>
  </si>
  <si>
    <t>Додаткова дотація з державного бюджету місцевим бюджетам на функціонування територій, на яких ведуться бойові дії</t>
  </si>
  <si>
    <t xml:space="preserve">Інші субвенції з місцевого бюджету ( субвенція з бюджету Зеленодольської міської територіальної громади  бюджету Софіївської селищної  територіальної громади на утримання КЗ «Центр надання соціальних послуг» Софіївської селищної ради  ) </t>
  </si>
  <si>
    <t>24.12.2025.№2191</t>
  </si>
  <si>
    <t>24.12.2025.№2192</t>
  </si>
  <si>
    <t>24.12.2025.№2193</t>
  </si>
  <si>
    <t>24.12.2025.№2194</t>
  </si>
  <si>
    <t>24.12.2025.№2195</t>
  </si>
  <si>
    <t>24.12.2025.№2196</t>
  </si>
  <si>
    <t>24.12.2025.№2197</t>
  </si>
  <si>
    <t>24.12.2025.№2202</t>
  </si>
  <si>
    <t>24.12.2025.№2201</t>
  </si>
  <si>
    <t>24.12.2025.№2200</t>
  </si>
  <si>
    <t>24.12.2025.№2199</t>
  </si>
  <si>
    <t>24.12.2025.№2205</t>
  </si>
  <si>
    <t>24.12.2025.№2198</t>
  </si>
  <si>
    <t>24.12.2025.№2204</t>
  </si>
  <si>
    <t>24.12.2025.№2206</t>
  </si>
  <si>
    <t>24.12.2025.№2209</t>
  </si>
  <si>
    <t>24.12.2025.№2208</t>
  </si>
  <si>
    <t>24.12.2025.№2207</t>
  </si>
  <si>
    <t>24.12.2025.№2210</t>
  </si>
  <si>
    <t>Програма удосконалення роботи екстренної
медичної допомоги на території Зеленодольської міської 
територіальної громади на 2026 рік</t>
  </si>
  <si>
    <t>Програма підтримки ветеранів війни, військовослужбовців, членів їх сімей та членів сімей загиблих (померлих) ветеранів війни, членів сімей загиблих (померлих) Захисників і Захисниць України Зеленодольської міської територіальної громади на 2026 рік</t>
  </si>
  <si>
    <t>На початок періоду</t>
  </si>
  <si>
    <t>На кінець періоду</t>
  </si>
  <si>
    <t>Інші розрахунки</t>
  </si>
  <si>
    <t>Субвенції з державного бюджету місцевим бюджетам</t>
  </si>
  <si>
    <t>0611031</t>
  </si>
  <si>
    <t>1031</t>
  </si>
  <si>
    <t>Надання загальної середньої освіти закладами загальної середньої освіти за рахунок освітньої субвенції</t>
  </si>
  <si>
    <t>до рішення сесії</t>
  </si>
  <si>
    <t>Інші заходи та заклади у сфері соціального захисту і соціального забезпечення</t>
  </si>
  <si>
    <t>9800</t>
  </si>
  <si>
    <t>Субвенція з місцевого бюджету державному бюджету на виконання програм соціально-економічного розвитку регіонів</t>
  </si>
  <si>
    <t>0611600</t>
  </si>
  <si>
    <t>1600</t>
  </si>
  <si>
    <t>Здійснення доплат педагогічним працівникам закладів загальної середньої освіти за рахунок субвенції з державного бюджету місцевим бюджетам</t>
  </si>
  <si>
    <t xml:space="preserve">Субвенція з місцевого бюджету державному бюджету на виконання програм  соціально-економічного розвитку регіонів </t>
  </si>
  <si>
    <t>військова частина А0536 Збройних сил України для придбання інверторів, генераторів, супутникових модемів Starlink, ноутбуків, телевізорів для бойових підрозділів військової частини</t>
  </si>
  <si>
    <t>військова частина А1619 Збройних сил України  для здійснення ремонту автомобільної техніки батальйону матеріального забезпечення та закупівлі необхідних для ремонту запчастин</t>
  </si>
  <si>
    <t>військова частина А4638 Збройних сил України для закупівлі безпілотних літальних апаратів, засобів радіоелектронної боротьби, наземних роботизованих комплексів</t>
  </si>
  <si>
    <t>військова частина А4741 Збройних сил України  на закупівлю  безпілотних літальних апаратів (БПЛА)</t>
  </si>
  <si>
    <t>Субвенція з місцевого бюджету на 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 за рахунок відповідної су</t>
  </si>
  <si>
    <t>0213193</t>
  </si>
  <si>
    <t>3193</t>
  </si>
  <si>
    <t>1030</t>
  </si>
  <si>
    <t>Забезпечення діяльності фахівців із супроводу ветеранів війни та демобілізованих осіб та окремі заходи з підтримки осіб, які захищали незалежність, суверенітет та територіальну цілісність України</t>
  </si>
  <si>
    <t>27.01.2026 №2241</t>
  </si>
  <si>
    <t>Програма підтримки
військових частин  Збройних Сил України, 
Національної гвардії України, Державної спеціальної служби транспорту Міністерства оборони України на 2026 рік</t>
  </si>
  <si>
    <t>військова частина 3005 Національної гвардії України для закупівлі запасних частин</t>
  </si>
  <si>
    <t>військова частина А3283  Збройних сил України для придбання транспортного засобу з типом кузова "пікап"</t>
  </si>
  <si>
    <t xml:space="preserve">військова частина А4548  Збройних сил України для придбання Volkswagen Crafter 35 Kasten L5H3 </t>
  </si>
  <si>
    <t>військова частина А4714  Збройних сил України для матеріально-технічного забезпечення підрозділів,що виконують бойові завдання та придбання автомобільної техніки</t>
  </si>
  <si>
    <t>військова частина А4458  Збройних сил України для закупівлі автомобіля високої прохідності типу пікап</t>
  </si>
  <si>
    <t>військова частина А7382  Збройних сил України  для закупівлі наземних станцій керування до безпілотних літальних апаратів</t>
  </si>
  <si>
    <t>Передача коштів із спеціального до загального фонду бюджету</t>
  </si>
  <si>
    <t xml:space="preserve">ПРОГРАМА                                                                                                                                                  підтримки діяльності  Служби безпеки України на 2026 рік  </t>
  </si>
  <si>
    <t>Фінансування за активними операціями</t>
  </si>
  <si>
    <t>Зміни обсягів бюджетних коштів</t>
  </si>
  <si>
    <t>Субвенція з місцевого бюджету державному бюджету на виконання програм соціально-економічного розвитку регіонів  на виконання Програми підтримки діяльності Служби безпеки України  ( для підтримки УСБУ у Дніпропетровській області)</t>
  </si>
  <si>
    <t>Субвенція з державного бюджету місцевим бюджетам на надання державної підтримки особам з особливими освітніми потребами</t>
  </si>
  <si>
    <t>0611200</t>
  </si>
  <si>
    <t>Проведення (надання) додаткових психолого- педагогічних і корекційно-розвиткових занять (послуг) за рахунок субвенції з державного бюджету місцевим бюджетам на надання державної підтримки особам з особливими освітніми потребами</t>
  </si>
  <si>
    <t>військова частина А1108  Збройних сил України для придбання запасних частин до автомобільної техніки загальновійськового та спеціального призначення або закупівлі автомобільної техніки</t>
  </si>
  <si>
    <t>військова частина А0284  Збройних сил України для придбання запасних частин та комплектуючих до озброєння та військової техніки,їх ремонту та технічного обслуговування , придбання FPV дронів та комплектів ініціації для FPV дронів,комплектуючих до FPV дронів, додаткового обладнання для покращення роботи пілотів дронів(коптерів),а також щогли,окуляри,виносні антени, ретранслятори, додаткові комплекти батарей для дронів,засобів зв'язку</t>
  </si>
  <si>
    <t>військова частина А4122  Збройних сил України для придбання матеріально-технічних засобів: майна інженерної служби, продовольчої служби, служби інфраструктурного забезпечення,засобів та витратних матеріалів до них та інше</t>
  </si>
  <si>
    <t>військова частина Т0760 Державної спеціальної служби транспорту  для всебічного абезпечення матеріально-технічних потреб військової частини</t>
  </si>
  <si>
    <t>військова частина А4122  Збройних сил України для придбання квадрокоптерів типу Мavic та Autel,розвідувальних БПЛА,засобів РЕБ,FPV дронів та FPV крил та інше</t>
  </si>
  <si>
    <t>24.02.2026 №2286</t>
  </si>
  <si>
    <t>Внески до статутного капіталу суб'єктів господарювання</t>
  </si>
  <si>
    <t>Інші субвенції з місцевого бюджету (Субвенція з місцевого бюджету обласному бюджету на виконання заходів регіональної Програми забезпечення громадського порядку та громадської безпеки на території Дніпропетровської області  на період до 2028 року ")</t>
  </si>
  <si>
    <t>військова частина А7049  Збройних сил України для закупівлі мобільного командного пункту (автоматизоване робоче місце), планшетів, 3d принтерів, зарядних станцій</t>
  </si>
  <si>
    <t>військова частина А4706  Збройних сил України на закупівлю автомобілля</t>
  </si>
  <si>
    <t>військова частина А1823  Збройних сил України на закупівлю запчастин для військової частини</t>
  </si>
  <si>
    <t>військова частина А1619  Збройних сил України для закупівлі генератора дизельний 60 кВт</t>
  </si>
  <si>
    <t>військова частина 2197  Державної прикордонної служби України на придбання комплектуючих до засобів радіоелектронної розвідки</t>
  </si>
  <si>
    <t>військова частина А7269  Збройних сил України для придбання зарядних станцій та комплектів резервного та автономного живлення для військової частини</t>
  </si>
  <si>
    <t>військова частина А1962  Збройних сил України ддля покращення матеріально-технічної бази військової частини</t>
  </si>
  <si>
    <t>військова частина А5047  Збройних сил України для закупівлі обладнання відділення зв’язку ддя комплектування автоматизованих робочих місць операторів та для закупівлі спеціалізованої інженерної техніки</t>
  </si>
  <si>
    <t xml:space="preserve">субвенція  державному бюджету на виконання програм соціально-економічного розвитку регіонів на виконання Програми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на території Зеленодольської міської територіальної громади 20 державній пожежно - рятувальній частині 3 державного пожежно-рятувального загону Головного управління ДСНС України у Дніпропетровській області на придбання паливно-мастильних матеріалів (бензин А-95, дизельне паливо, оливи, технічні рідини);закупівля запасних частин для обслуговування транспортних засобів;послуги з ремонту транспортних засобів; з вантажного  шиномонтажу; з розробки технічного звіту, щодо обстеження будівельних конструкцій вежі металевої;ремонт в приміщеннях підрозділу: спортивна кімната - (гумове покриття, спортивний інвентар); фасад підрозділу – (придбання банеру, емблем, стендів, тощо);учбовий клас - (дошка магнітно-маркерна (фліпчарт), стенди, плакати (з питань охорони праці, надання домедичної допомоги тощо);актова зала - (стіл офісний (письмовий), требуна, стільці напівм'які або крісла клубні (жорсткі); гараж та пост ТО (вішалки, дзеркала заднього огляду розміром не менше 1,0х0,4м,  стелажі (різного призначення), лежак автослюсаря підкатний, верстат сверлильний, верстат заточний, обладнання і інструмент для різного призначення (акумуляторний гайковерт, головки торцеві ударні, домкрати); меблів для приміщень (столів, стільців, шаф, тумбочок тощо);придбання будівельних та конструкційних матеріалів (гіпсокартон стіновий, профілі металеві та засоби  кріплення), елементи електричних схем, кабелів та супутньої продукції електричного обладнання, столярних виробів (двері металопластикові), конструкційні матеріали,  радіатори біметалеві, комплектуючі   для підключення радіаторів системи опалення, труби поліпропіленові та комплектуючі до них, кахель для підлоги, підлогове покриття, плінтуса, фарби для різного призначення, клейові та штукатурні суміші, металевопрофільні труби                                                                                                                                                                                                                                                                               </t>
  </si>
  <si>
    <t xml:space="preserve">ПРОГРАМА
цивільного захисту населення і території від надзвичайних ситуацій техногенного, природного та військового характеру, забезпечення пожежної безпеки Зеленодольської міської територіальної громади на 2026-2028 роки
</t>
  </si>
  <si>
    <t xml:space="preserve">                                                                                                                                             до рішення сесії</t>
  </si>
  <si>
    <t>№ 2354   від  6 квітня 2026 року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</si>
</sst>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_ ;[Red]\-#,##0.00\ "/>
    <numFmt numFmtId="165" formatCode="#,##0.0"/>
  </numFmts>
  <fonts count="31" x14ac:knownFonts="1">
    <font>
      <sz val="10"/>
      <color theme="1"/>
      <name val="Calibri"/>
      <family val="2"/>
      <charset val="204"/>
      <scheme val="minor"/>
    </font>
    <font>
      <sz val="11"/>
      <color theme="1"/>
      <name val="Calibri"/>
      <family val="2"/>
      <charset val="204"/>
      <scheme val="minor"/>
    </font>
    <font>
      <sz val="10"/>
      <color theme="1"/>
      <name val="Calibri"/>
      <family val="2"/>
      <charset val="204"/>
      <scheme val="minor"/>
    </font>
    <font>
      <sz val="10"/>
      <name val="Times New Roman"/>
      <family val="1"/>
      <charset val="204"/>
    </font>
    <font>
      <sz val="12"/>
      <color theme="1"/>
      <name val="Times New Roman"/>
      <family val="1"/>
      <charset val="204"/>
    </font>
    <font>
      <sz val="12"/>
      <name val="Times New Roman"/>
      <family val="1"/>
      <charset val="204"/>
    </font>
    <font>
      <sz val="10"/>
      <name val="Arial"/>
      <family val="2"/>
      <charset val="204"/>
    </font>
    <font>
      <sz val="11"/>
      <color theme="1"/>
      <name val="Calibri"/>
      <family val="2"/>
      <charset val="204"/>
      <scheme val="minor"/>
    </font>
    <font>
      <sz val="10"/>
      <color indexed="8"/>
      <name val="Arial"/>
      <family val="2"/>
      <charset val="204"/>
    </font>
    <font>
      <sz val="11"/>
      <color indexed="10"/>
      <name val="Calibri"/>
      <family val="2"/>
      <charset val="204"/>
    </font>
    <font>
      <b/>
      <sz val="12"/>
      <name val="Times New Roman"/>
      <family val="1"/>
      <charset val="204"/>
    </font>
    <font>
      <b/>
      <sz val="12"/>
      <color theme="1"/>
      <name val="Times New Roman"/>
      <family val="1"/>
      <charset val="204"/>
    </font>
    <font>
      <i/>
      <sz val="12"/>
      <color theme="1"/>
      <name val="Times New Roman"/>
      <family val="1"/>
      <charset val="204"/>
    </font>
    <font>
      <sz val="12"/>
      <color theme="1"/>
      <name val="Calibri"/>
      <family val="2"/>
      <charset val="204"/>
      <scheme val="minor"/>
    </font>
    <font>
      <b/>
      <sz val="12"/>
      <color theme="1"/>
      <name val="Calibri"/>
      <family val="2"/>
      <charset val="204"/>
      <scheme val="minor"/>
    </font>
    <font>
      <u/>
      <sz val="12"/>
      <color theme="1"/>
      <name val="Times New Roman"/>
      <family val="1"/>
      <charset val="204"/>
    </font>
    <font>
      <b/>
      <sz val="10"/>
      <color theme="1"/>
      <name val="Calibri"/>
      <family val="2"/>
      <charset val="204"/>
      <scheme val="minor"/>
    </font>
    <font>
      <sz val="8"/>
      <color theme="1"/>
      <name val="Calibri"/>
      <family val="2"/>
      <charset val="204"/>
      <scheme val="minor"/>
    </font>
    <font>
      <sz val="8"/>
      <name val="Calibri"/>
      <family val="2"/>
      <charset val="204"/>
      <scheme val="minor"/>
    </font>
    <font>
      <b/>
      <i/>
      <sz val="12"/>
      <color theme="1"/>
      <name val="Times New Roman"/>
      <family val="1"/>
      <charset val="204"/>
    </font>
    <font>
      <b/>
      <u/>
      <sz val="12"/>
      <color theme="1"/>
      <name val="Times New Roman"/>
      <family val="1"/>
      <charset val="204"/>
    </font>
    <font>
      <sz val="10"/>
      <color theme="1"/>
      <name val="Times New Roman"/>
      <family val="1"/>
      <charset val="204"/>
    </font>
    <font>
      <sz val="10"/>
      <name val="Arial"/>
      <family val="2"/>
      <charset val="204"/>
    </font>
    <font>
      <sz val="10"/>
      <name val="Arial Cyr"/>
      <charset val="204"/>
    </font>
    <font>
      <b/>
      <sz val="10"/>
      <color theme="1"/>
      <name val="Times New Roman"/>
      <family val="1"/>
      <charset val="204"/>
    </font>
    <font>
      <sz val="12"/>
      <color indexed="8"/>
      <name val="Times New Roman"/>
      <family val="1"/>
      <charset val="204"/>
    </font>
    <font>
      <sz val="14"/>
      <color theme="1"/>
      <name val="Times New Roman"/>
      <family val="1"/>
      <charset val="204"/>
    </font>
    <font>
      <b/>
      <sz val="14"/>
      <color theme="1"/>
      <name val="Times New Roman"/>
      <family val="1"/>
      <charset val="204"/>
    </font>
    <font>
      <sz val="11"/>
      <color theme="1"/>
      <name val="Times New Roman"/>
      <family val="1"/>
      <charset val="204"/>
    </font>
    <font>
      <b/>
      <sz val="10"/>
      <name val="Times New Roman"/>
      <family val="1"/>
      <charset val="204"/>
    </font>
    <font>
      <sz val="9"/>
      <color theme="1"/>
      <name val="Calibri"/>
      <family val="2"/>
      <charset val="204"/>
      <scheme val="minor"/>
    </font>
  </fonts>
  <fills count="5">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rgb="FFFFFF00"/>
        <bgColor indexed="64"/>
      </patternFill>
    </fill>
  </fills>
  <borders count="2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top/>
      <bottom style="thin">
        <color rgb="FF000000"/>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style="thin">
        <color indexed="64"/>
      </right>
      <top style="thin">
        <color rgb="FF000000"/>
      </top>
      <bottom style="thin">
        <color indexed="64"/>
      </bottom>
      <diagonal/>
    </border>
    <border>
      <left/>
      <right/>
      <top style="thin">
        <color indexed="64"/>
      </top>
      <bottom/>
      <diagonal/>
    </border>
  </borders>
  <cellStyleXfs count="19">
    <xf numFmtId="0" fontId="0" fillId="0" borderId="0"/>
    <xf numFmtId="0" fontId="2" fillId="0" borderId="0"/>
    <xf numFmtId="0" fontId="3" fillId="0" borderId="0"/>
    <xf numFmtId="0" fontId="6" fillId="0" borderId="0"/>
    <xf numFmtId="0" fontId="6" fillId="0" borderId="0"/>
    <xf numFmtId="0" fontId="3" fillId="0" borderId="0"/>
    <xf numFmtId="0" fontId="3" fillId="0" borderId="0"/>
    <xf numFmtId="0" fontId="2" fillId="0" borderId="0"/>
    <xf numFmtId="0" fontId="7" fillId="0" borderId="0"/>
    <xf numFmtId="0" fontId="7" fillId="0" borderId="0"/>
    <xf numFmtId="0" fontId="7" fillId="0" borderId="0"/>
    <xf numFmtId="0" fontId="3" fillId="0" borderId="0"/>
    <xf numFmtId="0" fontId="6" fillId="0" borderId="0"/>
    <xf numFmtId="0" fontId="8" fillId="0" borderId="0"/>
    <xf numFmtId="0" fontId="9" fillId="0" borderId="0" applyNumberFormat="0" applyFill="0" applyBorder="0" applyAlignment="0" applyProtection="0"/>
    <xf numFmtId="0" fontId="22" fillId="0" borderId="0"/>
    <xf numFmtId="0" fontId="23" fillId="0" borderId="0"/>
    <xf numFmtId="0" fontId="1" fillId="0" borderId="0"/>
    <xf numFmtId="0" fontId="6" fillId="0" borderId="0"/>
  </cellStyleXfs>
  <cellXfs count="413">
    <xf numFmtId="0" fontId="0" fillId="0" borderId="0" xfId="0"/>
    <xf numFmtId="0" fontId="11" fillId="0" borderId="2" xfId="0" applyFont="1" applyBorder="1" applyAlignment="1">
      <alignment horizontal="center" vertical="center" wrapText="1"/>
    </xf>
    <xf numFmtId="0" fontId="4" fillId="0" borderId="2" xfId="0" applyFont="1" applyBorder="1" applyAlignment="1">
      <alignment wrapText="1"/>
    </xf>
    <xf numFmtId="0" fontId="5" fillId="0" borderId="2" xfId="13" quotePrefix="1" applyFont="1" applyBorder="1" applyAlignment="1">
      <alignment horizontal="left" vertical="center" wrapText="1"/>
    </xf>
    <xf numFmtId="0" fontId="13" fillId="0" borderId="0" xfId="0" applyFont="1"/>
    <xf numFmtId="0" fontId="11" fillId="0" borderId="2" xfId="1" applyFont="1" applyBorder="1" applyAlignment="1">
      <alignment horizontal="left" wrapText="1"/>
    </xf>
    <xf numFmtId="0" fontId="11" fillId="0" borderId="2" xfId="1" quotePrefix="1" applyFont="1" applyBorder="1" applyAlignment="1">
      <alignment horizontal="left" wrapText="1"/>
    </xf>
    <xf numFmtId="0" fontId="4" fillId="0" borderId="0" xfId="0" applyFont="1"/>
    <xf numFmtId="0" fontId="4" fillId="0" borderId="0" xfId="0" applyFont="1" applyAlignment="1">
      <alignment horizontal="right"/>
    </xf>
    <xf numFmtId="0" fontId="4" fillId="0" borderId="0" xfId="0" applyFont="1" applyAlignment="1">
      <alignment horizontal="center"/>
    </xf>
    <xf numFmtId="0" fontId="4" fillId="0" borderId="2" xfId="0" applyFont="1" applyBorder="1" applyAlignment="1">
      <alignment horizontal="center" vertical="center" wrapText="1"/>
    </xf>
    <xf numFmtId="0" fontId="4" fillId="0" borderId="2" xfId="0" applyFont="1" applyBorder="1" applyAlignment="1">
      <alignment horizontal="center" vertical="center"/>
    </xf>
    <xf numFmtId="0" fontId="11" fillId="0" borderId="0" xfId="0" applyFont="1"/>
    <xf numFmtId="0" fontId="14" fillId="0" borderId="0" xfId="0" applyFont="1"/>
    <xf numFmtId="0" fontId="11" fillId="0" borderId="2" xfId="0" quotePrefix="1" applyFont="1" applyBorder="1" applyAlignment="1">
      <alignment horizontal="left" wrapText="1"/>
    </xf>
    <xf numFmtId="0" fontId="11" fillId="0" borderId="2" xfId="0" applyFont="1" applyBorder="1" applyAlignment="1">
      <alignment wrapText="1"/>
    </xf>
    <xf numFmtId="0" fontId="4" fillId="0" borderId="2" xfId="0" quotePrefix="1" applyFont="1" applyBorder="1" applyAlignment="1">
      <alignment horizontal="left" wrapText="1"/>
    </xf>
    <xf numFmtId="0" fontId="4" fillId="0" borderId="2" xfId="0" applyFont="1" applyBorder="1" applyAlignment="1">
      <alignment horizontal="left" wrapText="1"/>
    </xf>
    <xf numFmtId="0" fontId="11" fillId="0" borderId="2" xfId="0" applyFont="1" applyBorder="1" applyAlignment="1">
      <alignment horizontal="left" wrapText="1"/>
    </xf>
    <xf numFmtId="164" fontId="4" fillId="0" borderId="0" xfId="0" applyNumberFormat="1" applyFont="1"/>
    <xf numFmtId="164" fontId="13" fillId="0" borderId="0" xfId="0" applyNumberFormat="1" applyFont="1"/>
    <xf numFmtId="0" fontId="4" fillId="0" borderId="2" xfId="0" quotePrefix="1" applyFont="1" applyBorder="1" applyAlignment="1">
      <alignment wrapText="1"/>
    </xf>
    <xf numFmtId="164" fontId="14" fillId="0" borderId="0" xfId="0" applyNumberFormat="1" applyFont="1"/>
    <xf numFmtId="0" fontId="11" fillId="0" borderId="2" xfId="0" applyFont="1" applyBorder="1" applyAlignment="1">
      <alignment horizontal="center" wrapText="1"/>
    </xf>
    <xf numFmtId="164" fontId="11" fillId="0" borderId="0" xfId="0" applyNumberFormat="1" applyFont="1"/>
    <xf numFmtId="4" fontId="4" fillId="0" borderId="0" xfId="0" applyNumberFormat="1" applyFont="1" applyAlignment="1">
      <alignment horizontal="center" vertical="center" wrapText="1"/>
    </xf>
    <xf numFmtId="0" fontId="4" fillId="3" borderId="0" xfId="0" applyFont="1" applyFill="1"/>
    <xf numFmtId="0" fontId="4" fillId="3" borderId="0" xfId="2" applyFont="1" applyFill="1"/>
    <xf numFmtId="4" fontId="4" fillId="3" borderId="0" xfId="0" applyNumberFormat="1" applyFont="1" applyFill="1" applyAlignment="1">
      <alignment vertical="center" wrapText="1"/>
    </xf>
    <xf numFmtId="0" fontId="11" fillId="3" borderId="0" xfId="0" quotePrefix="1" applyFont="1" applyFill="1" applyAlignment="1">
      <alignment horizontal="center" vertical="center" wrapText="1"/>
    </xf>
    <xf numFmtId="4" fontId="11" fillId="3" borderId="0" xfId="0" quotePrefix="1" applyNumberFormat="1" applyFont="1" applyFill="1" applyAlignment="1">
      <alignment horizontal="center" vertical="center" wrapText="1"/>
    </xf>
    <xf numFmtId="0" fontId="4" fillId="3" borderId="0" xfId="0" applyFont="1" applyFill="1" applyAlignment="1">
      <alignment horizontal="center" wrapText="1"/>
    </xf>
    <xf numFmtId="0" fontId="11" fillId="3" borderId="0" xfId="0" applyFont="1" applyFill="1"/>
    <xf numFmtId="0" fontId="17" fillId="0" borderId="0" xfId="0" applyFont="1"/>
    <xf numFmtId="0" fontId="0" fillId="0" borderId="1" xfId="0" quotePrefix="1" applyBorder="1" applyAlignment="1">
      <alignment horizontal="center"/>
    </xf>
    <xf numFmtId="0" fontId="0" fillId="0" borderId="0" xfId="0" applyAlignment="1">
      <alignment horizontal="center"/>
    </xf>
    <xf numFmtId="0" fontId="0" fillId="0" borderId="0" xfId="0" applyAlignment="1">
      <alignment horizontal="right"/>
    </xf>
    <xf numFmtId="164" fontId="4" fillId="3" borderId="2" xfId="0" applyNumberFormat="1" applyFont="1" applyFill="1" applyBorder="1" applyAlignment="1">
      <alignment wrapText="1"/>
    </xf>
    <xf numFmtId="0" fontId="4" fillId="0" borderId="2" xfId="13" quotePrefix="1" applyFont="1" applyBorder="1" applyAlignment="1">
      <alignment horizontal="left" vertical="center" wrapText="1"/>
    </xf>
    <xf numFmtId="0" fontId="4" fillId="3" borderId="2" xfId="13" quotePrefix="1" applyFont="1" applyFill="1" applyBorder="1" applyAlignment="1">
      <alignment horizontal="left" vertical="center" wrapText="1"/>
    </xf>
    <xf numFmtId="0" fontId="4" fillId="0" borderId="2" xfId="13" quotePrefix="1" applyFont="1" applyBorder="1" applyAlignment="1">
      <alignment horizontal="left" wrapText="1"/>
    </xf>
    <xf numFmtId="0" fontId="4" fillId="3" borderId="2" xfId="13" applyFont="1" applyFill="1" applyBorder="1" applyAlignment="1">
      <alignment horizontal="left" vertical="center" wrapText="1"/>
    </xf>
    <xf numFmtId="4" fontId="0" fillId="0" borderId="0" xfId="0" applyNumberFormat="1"/>
    <xf numFmtId="0" fontId="4" fillId="4" borderId="2" xfId="0" quotePrefix="1" applyFont="1" applyFill="1" applyBorder="1" applyAlignment="1">
      <alignment horizontal="left" wrapText="1"/>
    </xf>
    <xf numFmtId="0" fontId="4" fillId="4" borderId="2" xfId="13" quotePrefix="1" applyFont="1" applyFill="1" applyBorder="1" applyAlignment="1">
      <alignment horizontal="left" vertical="center" wrapText="1"/>
    </xf>
    <xf numFmtId="49" fontId="11"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4" fontId="11" fillId="3" borderId="2" xfId="0" applyNumberFormat="1" applyFont="1" applyFill="1" applyBorder="1" applyAlignment="1">
      <alignment horizontal="right" vertical="center" wrapText="1"/>
    </xf>
    <xf numFmtId="3" fontId="11" fillId="3" borderId="5" xfId="0" applyNumberFormat="1" applyFont="1" applyFill="1" applyBorder="1" applyAlignment="1">
      <alignment horizontal="right" vertical="center" wrapText="1"/>
    </xf>
    <xf numFmtId="0" fontId="4" fillId="3" borderId="2" xfId="0" quotePrefix="1" applyFont="1" applyFill="1" applyBorder="1" applyAlignment="1">
      <alignment horizontal="left" wrapText="1"/>
    </xf>
    <xf numFmtId="0" fontId="4" fillId="3" borderId="2" xfId="13" quotePrefix="1" applyFont="1" applyFill="1" applyBorder="1" applyAlignment="1">
      <alignment horizontal="left" wrapText="1"/>
    </xf>
    <xf numFmtId="164" fontId="4" fillId="3" borderId="2" xfId="0" applyNumberFormat="1" applyFont="1" applyFill="1" applyBorder="1" applyAlignment="1">
      <alignment horizontal="right" wrapText="1"/>
    </xf>
    <xf numFmtId="4" fontId="4" fillId="3" borderId="0" xfId="0" applyNumberFormat="1" applyFont="1" applyFill="1"/>
    <xf numFmtId="0" fontId="11" fillId="3" borderId="2" xfId="0" quotePrefix="1" applyFont="1" applyFill="1" applyBorder="1" applyAlignment="1">
      <alignment horizontal="center" vertical="center" wrapText="1"/>
    </xf>
    <xf numFmtId="4" fontId="11" fillId="3" borderId="2" xfId="0" quotePrefix="1" applyNumberFormat="1" applyFont="1" applyFill="1" applyBorder="1" applyAlignment="1">
      <alignment vertical="center" wrapText="1"/>
    </xf>
    <xf numFmtId="49" fontId="11" fillId="3" borderId="2" xfId="11" applyNumberFormat="1" applyFont="1" applyFill="1" applyBorder="1" applyAlignment="1">
      <alignment horizontal="center" vertical="center" wrapText="1"/>
    </xf>
    <xf numFmtId="0" fontId="5" fillId="3" borderId="0" xfId="6" applyFont="1" applyFill="1" applyAlignment="1">
      <alignment horizontal="center" vertical="top"/>
    </xf>
    <xf numFmtId="0" fontId="5" fillId="3" borderId="0" xfId="6" applyFont="1" applyFill="1" applyAlignment="1">
      <alignment vertical="top"/>
    </xf>
    <xf numFmtId="49" fontId="5" fillId="3" borderId="0" xfId="6" applyNumberFormat="1" applyFont="1" applyFill="1" applyAlignment="1">
      <alignment horizontal="center" vertical="center"/>
    </xf>
    <xf numFmtId="0" fontId="5" fillId="3" borderId="0" xfId="6" applyFont="1" applyFill="1"/>
    <xf numFmtId="0" fontId="5" fillId="3" borderId="0" xfId="6" applyFont="1" applyFill="1" applyAlignment="1">
      <alignment vertical="center"/>
    </xf>
    <xf numFmtId="3" fontId="5" fillId="3" borderId="0" xfId="6" applyNumberFormat="1" applyFont="1" applyFill="1" applyAlignment="1">
      <alignment vertical="top"/>
    </xf>
    <xf numFmtId="165" fontId="5" fillId="3" borderId="0" xfId="6" applyNumberFormat="1" applyFont="1" applyFill="1" applyAlignment="1">
      <alignment horizontal="center" vertical="center"/>
    </xf>
    <xf numFmtId="4" fontId="11" fillId="3" borderId="2" xfId="0" quotePrefix="1" applyNumberFormat="1" applyFont="1" applyFill="1" applyBorder="1" applyAlignment="1">
      <alignment horizontal="center" vertical="center" wrapText="1"/>
    </xf>
    <xf numFmtId="4" fontId="11" fillId="3" borderId="2" xfId="0" applyNumberFormat="1" applyFont="1" applyFill="1" applyBorder="1" applyAlignment="1">
      <alignment horizontal="center" vertical="center" wrapText="1"/>
    </xf>
    <xf numFmtId="4" fontId="4" fillId="3" borderId="2" xfId="0" quotePrefix="1" applyNumberFormat="1" applyFont="1" applyFill="1" applyBorder="1" applyAlignment="1">
      <alignment vertical="center" wrapText="1"/>
    </xf>
    <xf numFmtId="4" fontId="4" fillId="3" borderId="2" xfId="0" quotePrefix="1" applyNumberFormat="1" applyFont="1" applyFill="1" applyBorder="1" applyAlignment="1">
      <alignment horizontal="center" vertical="center" wrapText="1"/>
    </xf>
    <xf numFmtId="0" fontId="5" fillId="3" borderId="0" xfId="6" applyFont="1" applyFill="1" applyAlignment="1">
      <alignment horizontal="center"/>
    </xf>
    <xf numFmtId="3" fontId="5" fillId="3" borderId="0" xfId="6" applyNumberFormat="1" applyFont="1" applyFill="1" applyAlignment="1">
      <alignment horizontal="right" vertical="center"/>
    </xf>
    <xf numFmtId="0" fontId="5" fillId="3" borderId="0" xfId="6" applyFont="1" applyFill="1" applyAlignment="1">
      <alignment horizontal="right"/>
    </xf>
    <xf numFmtId="49" fontId="4" fillId="3" borderId="2" xfId="0" applyNumberFormat="1" applyFont="1" applyFill="1" applyBorder="1" applyAlignment="1">
      <alignment horizontal="center" vertical="center" wrapText="1"/>
    </xf>
    <xf numFmtId="0" fontId="4" fillId="3" borderId="2" xfId="0" applyFont="1" applyFill="1" applyBorder="1" applyAlignment="1">
      <alignment vertical="center" wrapText="1"/>
    </xf>
    <xf numFmtId="4" fontId="4" fillId="3" borderId="2" xfId="0" applyNumberFormat="1" applyFont="1" applyFill="1" applyBorder="1" applyAlignment="1">
      <alignment horizontal="right" vertical="center" wrapText="1"/>
    </xf>
    <xf numFmtId="3" fontId="4" fillId="3" borderId="2" xfId="0" applyNumberFormat="1" applyFont="1" applyFill="1" applyBorder="1" applyAlignment="1">
      <alignment horizontal="right" vertical="center" wrapText="1"/>
    </xf>
    <xf numFmtId="3" fontId="4" fillId="3" borderId="12" xfId="0" applyNumberFormat="1" applyFont="1" applyFill="1" applyBorder="1" applyAlignment="1">
      <alignment horizontal="right" vertical="center" wrapText="1"/>
    </xf>
    <xf numFmtId="49" fontId="4" fillId="3" borderId="2" xfId="11" quotePrefix="1" applyNumberFormat="1" applyFont="1" applyFill="1" applyBorder="1" applyAlignment="1">
      <alignment horizontal="center" vertical="center" wrapText="1"/>
    </xf>
    <xf numFmtId="49" fontId="4" fillId="3" borderId="2" xfId="11" applyNumberFormat="1" applyFont="1" applyFill="1" applyBorder="1" applyAlignment="1">
      <alignment horizontal="center" vertical="center" wrapText="1"/>
    </xf>
    <xf numFmtId="0" fontId="4" fillId="3" borderId="2" xfId="0" applyFont="1" applyFill="1" applyBorder="1" applyAlignment="1">
      <alignment horizontal="center" wrapText="1"/>
    </xf>
    <xf numFmtId="3" fontId="4" fillId="3" borderId="2" xfId="11" applyNumberFormat="1" applyFont="1" applyFill="1" applyBorder="1" applyAlignment="1">
      <alignment horizontal="right" vertical="center" wrapText="1"/>
    </xf>
    <xf numFmtId="3" fontId="4" fillId="3" borderId="2" xfId="11" applyNumberFormat="1" applyFont="1" applyFill="1" applyBorder="1" applyAlignment="1">
      <alignment horizontal="right" vertical="center"/>
    </xf>
    <xf numFmtId="3" fontId="4" fillId="3" borderId="5" xfId="11" applyNumberFormat="1" applyFont="1" applyFill="1" applyBorder="1" applyAlignment="1">
      <alignment horizontal="right" vertical="center"/>
    </xf>
    <xf numFmtId="0" fontId="11" fillId="3" borderId="2" xfId="13" applyFont="1" applyFill="1" applyBorder="1" applyAlignment="1">
      <alignment horizontal="left" vertical="center" wrapText="1"/>
    </xf>
    <xf numFmtId="3" fontId="4" fillId="3" borderId="13" xfId="0" applyNumberFormat="1" applyFont="1" applyFill="1" applyBorder="1" applyAlignment="1">
      <alignment horizontal="right" vertical="center" wrapText="1"/>
    </xf>
    <xf numFmtId="3" fontId="4" fillId="3" borderId="5" xfId="0" applyNumberFormat="1" applyFont="1" applyFill="1" applyBorder="1" applyAlignment="1">
      <alignment horizontal="right" vertical="center" wrapText="1"/>
    </xf>
    <xf numFmtId="0" fontId="4" fillId="3" borderId="2" xfId="0" applyFont="1" applyFill="1" applyBorder="1" applyAlignment="1">
      <alignment horizontal="center" vertical="center" wrapText="1"/>
    </xf>
    <xf numFmtId="0" fontId="11" fillId="3" borderId="2" xfId="11" applyFont="1" applyFill="1" applyBorder="1" applyAlignment="1">
      <alignment horizontal="center" vertical="center"/>
    </xf>
    <xf numFmtId="3" fontId="4" fillId="3" borderId="14" xfId="11" applyNumberFormat="1" applyFont="1" applyFill="1" applyBorder="1" applyAlignment="1">
      <alignment horizontal="right" vertical="center"/>
    </xf>
    <xf numFmtId="4" fontId="4" fillId="3" borderId="2" xfId="11" applyNumberFormat="1" applyFont="1" applyFill="1" applyBorder="1" applyAlignment="1">
      <alignment horizontal="right" vertical="center" wrapText="1"/>
    </xf>
    <xf numFmtId="4" fontId="4" fillId="3" borderId="2" xfId="11" applyNumberFormat="1" applyFont="1" applyFill="1" applyBorder="1" applyAlignment="1">
      <alignment horizontal="right" vertical="center"/>
    </xf>
    <xf numFmtId="0" fontId="4" fillId="3" borderId="2" xfId="11" applyFont="1" applyFill="1" applyBorder="1" applyAlignment="1">
      <alignment horizontal="center" vertical="center" wrapText="1"/>
    </xf>
    <xf numFmtId="0" fontId="20" fillId="3" borderId="2" xfId="11" applyFont="1" applyFill="1" applyBorder="1" applyAlignment="1">
      <alignment horizontal="center" vertical="center" wrapText="1"/>
    </xf>
    <xf numFmtId="49" fontId="12" fillId="3" borderId="2" xfId="0" applyNumberFormat="1" applyFont="1" applyFill="1" applyBorder="1" applyAlignment="1">
      <alignment horizontal="center" vertical="center" wrapText="1"/>
    </xf>
    <xf numFmtId="0" fontId="12" fillId="3" borderId="2" xfId="0" applyFont="1" applyFill="1" applyBorder="1" applyAlignment="1">
      <alignment vertical="center" wrapText="1"/>
    </xf>
    <xf numFmtId="3" fontId="11" fillId="3" borderId="2" xfId="0" applyNumberFormat="1" applyFont="1" applyFill="1" applyBorder="1" applyAlignment="1">
      <alignment horizontal="right" vertical="center" wrapText="1"/>
    </xf>
    <xf numFmtId="0" fontId="14" fillId="3" borderId="0" xfId="0" applyFont="1" applyFill="1"/>
    <xf numFmtId="49" fontId="11" fillId="3" borderId="2" xfId="11" quotePrefix="1" applyNumberFormat="1" applyFont="1" applyFill="1" applyBorder="1" applyAlignment="1">
      <alignment horizontal="center" vertical="center" wrapText="1"/>
    </xf>
    <xf numFmtId="0" fontId="11" fillId="3" borderId="2" xfId="11" applyFont="1" applyFill="1" applyBorder="1" applyAlignment="1">
      <alignment horizontal="center" vertical="center" wrapText="1"/>
    </xf>
    <xf numFmtId="4" fontId="11" fillId="3" borderId="2" xfId="11" applyNumberFormat="1" applyFont="1" applyFill="1" applyBorder="1" applyAlignment="1">
      <alignment horizontal="right" vertical="center" wrapText="1"/>
    </xf>
    <xf numFmtId="4" fontId="11" fillId="3" borderId="2" xfId="11" applyNumberFormat="1" applyFont="1" applyFill="1" applyBorder="1" applyAlignment="1">
      <alignment horizontal="right" vertical="center"/>
    </xf>
    <xf numFmtId="0" fontId="21" fillId="3" borderId="0" xfId="0" applyFont="1" applyFill="1"/>
    <xf numFmtId="164" fontId="14" fillId="3" borderId="0" xfId="0" applyNumberFormat="1" applyFont="1" applyFill="1"/>
    <xf numFmtId="49" fontId="11" fillId="3" borderId="10" xfId="0" applyNumberFormat="1" applyFont="1" applyFill="1" applyBorder="1" applyAlignment="1">
      <alignment horizontal="center" vertical="center" wrapText="1"/>
    </xf>
    <xf numFmtId="0" fontId="11" fillId="3" borderId="10" xfId="0" applyFont="1" applyFill="1" applyBorder="1" applyAlignment="1">
      <alignment horizontal="center" vertical="center" wrapText="1"/>
    </xf>
    <xf numFmtId="0" fontId="4" fillId="3" borderId="10" xfId="0" applyFont="1" applyFill="1" applyBorder="1" applyAlignment="1">
      <alignment horizontal="center" vertical="center" wrapText="1"/>
    </xf>
    <xf numFmtId="4" fontId="11" fillId="3" borderId="10" xfId="0" applyNumberFormat="1" applyFont="1" applyFill="1" applyBorder="1" applyAlignment="1">
      <alignment horizontal="right" vertical="center" wrapText="1"/>
    </xf>
    <xf numFmtId="49" fontId="12" fillId="3" borderId="10" xfId="0" applyNumberFormat="1" applyFont="1" applyFill="1" applyBorder="1" applyAlignment="1">
      <alignment horizontal="center" vertical="center" wrapText="1"/>
    </xf>
    <xf numFmtId="0" fontId="12" fillId="3" borderId="10" xfId="0" applyFont="1" applyFill="1" applyBorder="1" applyAlignment="1">
      <alignment horizontal="center" vertical="center" wrapText="1"/>
    </xf>
    <xf numFmtId="3" fontId="12" fillId="3" borderId="10" xfId="0" applyNumberFormat="1" applyFont="1" applyFill="1" applyBorder="1" applyAlignment="1">
      <alignment horizontal="right" vertical="center" wrapText="1"/>
    </xf>
    <xf numFmtId="49" fontId="11" fillId="3" borderId="2" xfId="11" quotePrefix="1" applyNumberFormat="1" applyFont="1" applyFill="1" applyBorder="1" applyAlignment="1">
      <alignment vertical="center" wrapText="1"/>
    </xf>
    <xf numFmtId="0" fontId="4" fillId="3" borderId="2" xfId="11" applyFont="1" applyFill="1" applyBorder="1" applyAlignment="1">
      <alignment horizontal="center" vertical="center"/>
    </xf>
    <xf numFmtId="4" fontId="11" fillId="3" borderId="2" xfId="12" applyNumberFormat="1" applyFont="1" applyFill="1" applyBorder="1" applyAlignment="1">
      <alignment horizontal="right" vertical="center" wrapText="1"/>
    </xf>
    <xf numFmtId="49" fontId="11" fillId="3" borderId="2" xfId="11" applyNumberFormat="1" applyFont="1" applyFill="1" applyBorder="1" applyAlignment="1">
      <alignment vertical="center" wrapText="1"/>
    </xf>
    <xf numFmtId="0" fontId="12" fillId="3" borderId="2" xfId="0" applyFont="1" applyFill="1" applyBorder="1" applyAlignment="1">
      <alignment horizontal="center" vertical="center" wrapText="1"/>
    </xf>
    <xf numFmtId="4" fontId="12" fillId="3" borderId="2" xfId="0" applyNumberFormat="1" applyFont="1" applyFill="1" applyBorder="1" applyAlignment="1">
      <alignment horizontal="right" vertical="center" wrapText="1"/>
    </xf>
    <xf numFmtId="3" fontId="12" fillId="3" borderId="2" xfId="0" applyNumberFormat="1" applyFont="1" applyFill="1" applyBorder="1" applyAlignment="1">
      <alignment horizontal="right" vertical="center" wrapText="1"/>
    </xf>
    <xf numFmtId="3" fontId="12" fillId="3" borderId="8" xfId="0" applyNumberFormat="1" applyFont="1" applyFill="1" applyBorder="1" applyAlignment="1">
      <alignment horizontal="right" vertical="center" wrapText="1"/>
    </xf>
    <xf numFmtId="3" fontId="19" fillId="3" borderId="2" xfId="0" applyNumberFormat="1" applyFont="1" applyFill="1" applyBorder="1" applyAlignment="1">
      <alignment horizontal="right" vertical="center" wrapText="1"/>
    </xf>
    <xf numFmtId="3" fontId="19" fillId="3" borderId="8" xfId="0" applyNumberFormat="1" applyFont="1" applyFill="1" applyBorder="1" applyAlignment="1">
      <alignment horizontal="right" vertical="center" wrapText="1"/>
    </xf>
    <xf numFmtId="0" fontId="12" fillId="3" borderId="2" xfId="11" applyFont="1" applyFill="1" applyBorder="1" applyAlignment="1">
      <alignment horizontal="center" vertical="center"/>
    </xf>
    <xf numFmtId="49" fontId="12" fillId="3" borderId="2" xfId="0" quotePrefix="1" applyNumberFormat="1" applyFont="1" applyFill="1" applyBorder="1" applyAlignment="1">
      <alignment horizontal="center" vertical="center" wrapText="1"/>
    </xf>
    <xf numFmtId="49" fontId="12" fillId="3" borderId="2" xfId="11" applyNumberFormat="1" applyFont="1" applyFill="1" applyBorder="1" applyAlignment="1">
      <alignment vertical="center" wrapText="1"/>
    </xf>
    <xf numFmtId="3" fontId="11" fillId="3" borderId="8" xfId="0" applyNumberFormat="1" applyFont="1" applyFill="1" applyBorder="1" applyAlignment="1">
      <alignment horizontal="right" vertical="center" wrapText="1"/>
    </xf>
    <xf numFmtId="3" fontId="11" fillId="3" borderId="2" xfId="12" applyNumberFormat="1" applyFont="1" applyFill="1" applyBorder="1" applyAlignment="1">
      <alignment horizontal="right" vertical="center" wrapText="1"/>
    </xf>
    <xf numFmtId="3" fontId="11" fillId="3" borderId="5" xfId="12" applyNumberFormat="1" applyFont="1" applyFill="1" applyBorder="1" applyAlignment="1">
      <alignment horizontal="right" vertical="center" wrapText="1"/>
    </xf>
    <xf numFmtId="4" fontId="12" fillId="3" borderId="2" xfId="0" quotePrefix="1" applyNumberFormat="1" applyFont="1" applyFill="1" applyBorder="1" applyAlignment="1">
      <alignment vertical="center" wrapText="1"/>
    </xf>
    <xf numFmtId="0" fontId="12" fillId="3" borderId="8" xfId="0" applyFont="1" applyFill="1" applyBorder="1" applyAlignment="1">
      <alignment horizontal="center" vertical="center" wrapText="1"/>
    </xf>
    <xf numFmtId="3" fontId="4" fillId="3" borderId="2" xfId="12" applyNumberFormat="1" applyFont="1" applyFill="1" applyBorder="1" applyAlignment="1">
      <alignment horizontal="right" vertical="center" wrapText="1"/>
    </xf>
    <xf numFmtId="3" fontId="4" fillId="3" borderId="5" xfId="12" applyNumberFormat="1" applyFont="1" applyFill="1" applyBorder="1" applyAlignment="1">
      <alignment horizontal="right" vertical="center" wrapText="1"/>
    </xf>
    <xf numFmtId="49" fontId="4" fillId="3" borderId="2" xfId="11" applyNumberFormat="1" applyFont="1" applyFill="1" applyBorder="1" applyAlignment="1">
      <alignment vertical="center" wrapText="1"/>
    </xf>
    <xf numFmtId="3" fontId="12" fillId="3" borderId="11" xfId="0" applyNumberFormat="1" applyFont="1" applyFill="1" applyBorder="1" applyAlignment="1">
      <alignment horizontal="right" vertical="center" wrapText="1"/>
    </xf>
    <xf numFmtId="4" fontId="11" fillId="3" borderId="11" xfId="0" applyNumberFormat="1" applyFont="1" applyFill="1" applyBorder="1" applyAlignment="1">
      <alignment horizontal="right" vertical="center" wrapText="1"/>
    </xf>
    <xf numFmtId="4" fontId="12" fillId="3" borderId="8" xfId="0" applyNumberFormat="1" applyFont="1" applyFill="1" applyBorder="1" applyAlignment="1">
      <alignment horizontal="right" vertical="center" wrapText="1"/>
    </xf>
    <xf numFmtId="4" fontId="11" fillId="3" borderId="5" xfId="12" applyNumberFormat="1" applyFont="1" applyFill="1" applyBorder="1" applyAlignment="1">
      <alignment horizontal="right" vertical="center" wrapText="1"/>
    </xf>
    <xf numFmtId="0" fontId="4" fillId="3" borderId="2" xfId="0" quotePrefix="1" applyFont="1" applyFill="1" applyBorder="1" applyAlignment="1">
      <alignment horizontal="center" vertical="center" wrapText="1"/>
    </xf>
    <xf numFmtId="4" fontId="4" fillId="3" borderId="2" xfId="14" quotePrefix="1" applyNumberFormat="1" applyFont="1" applyFill="1" applyBorder="1" applyAlignment="1">
      <alignment vertical="center" wrapText="1"/>
    </xf>
    <xf numFmtId="4" fontId="4" fillId="3" borderId="2" xfId="12"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wrapText="1"/>
    </xf>
    <xf numFmtId="3" fontId="11" fillId="3" borderId="2" xfId="11" applyNumberFormat="1" applyFont="1" applyFill="1" applyBorder="1" applyAlignment="1">
      <alignment horizontal="right" vertical="center"/>
    </xf>
    <xf numFmtId="0" fontId="4" fillId="3" borderId="2" xfId="4" applyFont="1" applyFill="1" applyBorder="1" applyAlignment="1">
      <alignment vertical="center" wrapText="1"/>
    </xf>
    <xf numFmtId="3" fontId="12" fillId="3" borderId="5" xfId="0" applyNumberFormat="1" applyFont="1" applyFill="1" applyBorder="1" applyAlignment="1">
      <alignment horizontal="right" vertical="center" wrapText="1"/>
    </xf>
    <xf numFmtId="4" fontId="4" fillId="3" borderId="2" xfId="0" applyNumberFormat="1" applyFont="1" applyFill="1" applyBorder="1" applyAlignment="1">
      <alignment vertical="center" wrapText="1"/>
    </xf>
    <xf numFmtId="3" fontId="11" fillId="3" borderId="5" xfId="11" applyNumberFormat="1" applyFont="1" applyFill="1" applyBorder="1" applyAlignment="1">
      <alignment horizontal="right" vertical="center"/>
    </xf>
    <xf numFmtId="0" fontId="4" fillId="3" borderId="2" xfId="0" applyFont="1" applyFill="1" applyBorder="1" applyAlignment="1">
      <alignment wrapText="1"/>
    </xf>
    <xf numFmtId="3" fontId="4" fillId="3" borderId="13" xfId="11" applyNumberFormat="1" applyFont="1" applyFill="1" applyBorder="1" applyAlignment="1">
      <alignment horizontal="right" vertical="center"/>
    </xf>
    <xf numFmtId="4" fontId="4" fillId="3" borderId="5" xfId="11" applyNumberFormat="1" applyFont="1" applyFill="1" applyBorder="1" applyAlignment="1">
      <alignment horizontal="right" vertical="center"/>
    </xf>
    <xf numFmtId="4" fontId="11" fillId="3" borderId="5" xfId="0" applyNumberFormat="1" applyFont="1" applyFill="1" applyBorder="1" applyAlignment="1">
      <alignment horizontal="right" vertical="center" wrapText="1"/>
    </xf>
    <xf numFmtId="4" fontId="12" fillId="3" borderId="5" xfId="0" applyNumberFormat="1" applyFont="1" applyFill="1" applyBorder="1" applyAlignment="1">
      <alignment horizontal="right" vertical="center" wrapText="1"/>
    </xf>
    <xf numFmtId="4" fontId="11" fillId="3" borderId="8" xfId="0" applyNumberFormat="1" applyFont="1" applyFill="1" applyBorder="1" applyAlignment="1">
      <alignment horizontal="right" vertical="center" wrapText="1"/>
    </xf>
    <xf numFmtId="4" fontId="4" fillId="3" borderId="15" xfId="11" applyNumberFormat="1" applyFont="1" applyFill="1" applyBorder="1" applyAlignment="1">
      <alignment horizontal="right" vertical="center"/>
    </xf>
    <xf numFmtId="4" fontId="11" fillId="3" borderId="5" xfId="11" applyNumberFormat="1" applyFont="1" applyFill="1" applyBorder="1" applyAlignment="1">
      <alignment horizontal="right" vertical="center"/>
    </xf>
    <xf numFmtId="4" fontId="12" fillId="3" borderId="11" xfId="0" applyNumberFormat="1" applyFont="1" applyFill="1" applyBorder="1" applyAlignment="1">
      <alignment horizontal="right" vertical="center" wrapText="1"/>
    </xf>
    <xf numFmtId="4" fontId="12" fillId="3" borderId="9" xfId="0" applyNumberFormat="1" applyFont="1" applyFill="1" applyBorder="1" applyAlignment="1">
      <alignment horizontal="right" vertical="center" wrapText="1"/>
    </xf>
    <xf numFmtId="0" fontId="4" fillId="3" borderId="2" xfId="0" applyFont="1" applyFill="1" applyBorder="1"/>
    <xf numFmtId="4" fontId="4" fillId="3" borderId="13" xfId="11" applyNumberFormat="1" applyFont="1" applyFill="1" applyBorder="1" applyAlignment="1">
      <alignment horizontal="right" vertical="center"/>
    </xf>
    <xf numFmtId="4" fontId="4" fillId="3" borderId="16" xfId="11" applyNumberFormat="1" applyFont="1" applyFill="1" applyBorder="1" applyAlignment="1">
      <alignment horizontal="right" vertical="center"/>
    </xf>
    <xf numFmtId="4" fontId="11" fillId="3" borderId="0" xfId="11" applyNumberFormat="1" applyFont="1" applyFill="1" applyAlignment="1">
      <alignment horizontal="right" vertical="center"/>
    </xf>
    <xf numFmtId="4" fontId="11" fillId="3" borderId="9" xfId="0" applyNumberFormat="1" applyFont="1" applyFill="1" applyBorder="1" applyAlignment="1">
      <alignment horizontal="right" vertical="center" wrapText="1"/>
    </xf>
    <xf numFmtId="4" fontId="12" fillId="3" borderId="10" xfId="0" applyNumberFormat="1" applyFont="1" applyFill="1" applyBorder="1" applyAlignment="1">
      <alignment horizontal="right" vertical="center" wrapText="1"/>
    </xf>
    <xf numFmtId="49" fontId="11" fillId="3" borderId="2" xfId="0" quotePrefix="1" applyNumberFormat="1" applyFont="1" applyFill="1" applyBorder="1" applyAlignment="1">
      <alignment horizontal="center" vertical="center" wrapText="1"/>
    </xf>
    <xf numFmtId="0" fontId="11" fillId="0" borderId="0" xfId="0" applyFont="1" applyAlignment="1">
      <alignment horizontal="left"/>
    </xf>
    <xf numFmtId="4" fontId="10" fillId="0" borderId="0" xfId="16" applyNumberFormat="1" applyFont="1" applyAlignment="1">
      <alignment horizontal="right" vertical="center" wrapText="1"/>
    </xf>
    <xf numFmtId="49" fontId="4" fillId="3" borderId="0" xfId="0" applyNumberFormat="1" applyFont="1" applyFill="1"/>
    <xf numFmtId="49" fontId="11" fillId="3" borderId="0" xfId="0" applyNumberFormat="1" applyFont="1" applyFill="1"/>
    <xf numFmtId="49" fontId="11" fillId="3" borderId="0" xfId="0" applyNumberFormat="1" applyFont="1" applyFill="1" applyAlignment="1">
      <alignment horizontal="center" vertical="center"/>
    </xf>
    <xf numFmtId="4" fontId="11" fillId="3" borderId="0" xfId="0" applyNumberFormat="1" applyFont="1" applyFill="1"/>
    <xf numFmtId="0" fontId="12" fillId="3" borderId="0" xfId="0" applyFont="1" applyFill="1"/>
    <xf numFmtId="4" fontId="12" fillId="3" borderId="0" xfId="0" applyNumberFormat="1" applyFont="1" applyFill="1"/>
    <xf numFmtId="3" fontId="4" fillId="3" borderId="0" xfId="0" applyNumberFormat="1" applyFont="1" applyFill="1"/>
    <xf numFmtId="3" fontId="4" fillId="3" borderId="0" xfId="2" applyNumberFormat="1" applyFont="1" applyFill="1"/>
    <xf numFmtId="4" fontId="4" fillId="3" borderId="0" xfId="2" applyNumberFormat="1" applyFont="1" applyFill="1"/>
    <xf numFmtId="0" fontId="11" fillId="3" borderId="0" xfId="0" applyFont="1" applyFill="1" applyAlignment="1">
      <alignment horizontal="center" vertical="center" wrapText="1"/>
    </xf>
    <xf numFmtId="0" fontId="4" fillId="3" borderId="0" xfId="0" applyFont="1" applyFill="1" applyAlignment="1">
      <alignment horizontal="center" vertical="center" wrapText="1"/>
    </xf>
    <xf numFmtId="4" fontId="4" fillId="3" borderId="0" xfId="11" applyNumberFormat="1" applyFont="1" applyFill="1" applyAlignment="1">
      <alignment horizontal="right" vertical="center" wrapText="1"/>
    </xf>
    <xf numFmtId="4" fontId="4" fillId="3" borderId="0" xfId="12" applyNumberFormat="1" applyFont="1" applyFill="1" applyAlignment="1">
      <alignment horizontal="right" vertical="center" wrapText="1"/>
    </xf>
    <xf numFmtId="0" fontId="11" fillId="3" borderId="9" xfId="0" applyFont="1" applyFill="1" applyBorder="1" applyAlignment="1">
      <alignment horizontal="center" vertical="center" wrapText="1"/>
    </xf>
    <xf numFmtId="0" fontId="11" fillId="3" borderId="9" xfId="0" applyFont="1" applyFill="1" applyBorder="1" applyAlignment="1">
      <alignment vertical="center" wrapText="1"/>
    </xf>
    <xf numFmtId="164" fontId="11" fillId="3" borderId="9" xfId="0" applyNumberFormat="1" applyFont="1" applyFill="1" applyBorder="1" applyAlignment="1">
      <alignment horizontal="center" vertical="center" wrapText="1"/>
    </xf>
    <xf numFmtId="164" fontId="11" fillId="3" borderId="0" xfId="0" applyNumberFormat="1" applyFont="1" applyFill="1"/>
    <xf numFmtId="164" fontId="4" fillId="3" borderId="0" xfId="0" applyNumberFormat="1" applyFont="1" applyFill="1"/>
    <xf numFmtId="0" fontId="11" fillId="3" borderId="0" xfId="0" applyFont="1" applyFill="1" applyAlignment="1">
      <alignment horizontal="left"/>
    </xf>
    <xf numFmtId="164" fontId="11" fillId="3" borderId="0" xfId="0" applyNumberFormat="1" applyFont="1" applyFill="1" applyAlignment="1">
      <alignment horizontal="left"/>
    </xf>
    <xf numFmtId="0" fontId="11" fillId="0" borderId="0" xfId="0" applyFont="1" applyAlignment="1">
      <alignment horizontal="right"/>
    </xf>
    <xf numFmtId="3" fontId="5" fillId="3" borderId="0" xfId="6" applyNumberFormat="1" applyFont="1" applyFill="1" applyAlignment="1">
      <alignment horizontal="center" vertical="center"/>
    </xf>
    <xf numFmtId="165" fontId="5" fillId="3" borderId="0" xfId="6" applyNumberFormat="1" applyFont="1" applyFill="1" applyAlignment="1">
      <alignment horizontal="center"/>
    </xf>
    <xf numFmtId="0" fontId="3" fillId="0" borderId="0" xfId="6" applyAlignment="1">
      <alignment vertical="center" wrapText="1"/>
    </xf>
    <xf numFmtId="0" fontId="21" fillId="0" borderId="0" xfId="0" applyFont="1"/>
    <xf numFmtId="0" fontId="21" fillId="0" borderId="0" xfId="0" applyFont="1" applyAlignment="1">
      <alignment horizontal="center"/>
    </xf>
    <xf numFmtId="0" fontId="21" fillId="0" borderId="1" xfId="0" quotePrefix="1" applyFont="1" applyBorder="1" applyAlignment="1">
      <alignment horizontal="center"/>
    </xf>
    <xf numFmtId="0" fontId="21" fillId="0" borderId="0" xfId="0" applyFont="1" applyAlignment="1">
      <alignment horizontal="right"/>
    </xf>
    <xf numFmtId="0" fontId="21" fillId="0" borderId="2" xfId="0" applyFont="1" applyBorder="1" applyAlignment="1">
      <alignment vertical="center"/>
    </xf>
    <xf numFmtId="0" fontId="21" fillId="0" borderId="2" xfId="0" applyFont="1" applyBorder="1" applyAlignment="1">
      <alignment vertical="center" wrapText="1"/>
    </xf>
    <xf numFmtId="4" fontId="21" fillId="0" borderId="2" xfId="0" applyNumberFormat="1" applyFont="1" applyBorder="1" applyAlignment="1">
      <alignment vertical="center"/>
    </xf>
    <xf numFmtId="4" fontId="21" fillId="0" borderId="0" xfId="0" applyNumberFormat="1" applyFont="1"/>
    <xf numFmtId="0" fontId="24" fillId="0" borderId="0" xfId="0" applyFont="1" applyAlignment="1">
      <alignment horizontal="left"/>
    </xf>
    <xf numFmtId="0" fontId="11" fillId="3" borderId="17" xfId="0" quotePrefix="1" applyFont="1" applyFill="1" applyBorder="1" applyAlignment="1">
      <alignment horizontal="center" vertical="center" wrapText="1"/>
    </xf>
    <xf numFmtId="4" fontId="11" fillId="3" borderId="17" xfId="0" quotePrefix="1" applyNumberFormat="1" applyFont="1" applyFill="1" applyBorder="1" applyAlignment="1">
      <alignment horizontal="center" vertical="center" wrapText="1"/>
    </xf>
    <xf numFmtId="165" fontId="4" fillId="3" borderId="2" xfId="12" applyNumberFormat="1" applyFont="1" applyFill="1" applyBorder="1" applyAlignment="1">
      <alignment horizontal="right" vertical="center" wrapText="1"/>
    </xf>
    <xf numFmtId="4" fontId="5" fillId="3" borderId="0" xfId="0" applyNumberFormat="1" applyFont="1" applyFill="1"/>
    <xf numFmtId="0" fontId="5" fillId="3" borderId="0" xfId="0" applyFont="1" applyFill="1"/>
    <xf numFmtId="49" fontId="4" fillId="3" borderId="0" xfId="1" applyNumberFormat="1" applyFont="1" applyFill="1"/>
    <xf numFmtId="0" fontId="4" fillId="3" borderId="0" xfId="1" applyFont="1" applyFill="1"/>
    <xf numFmtId="0" fontId="3" fillId="3" borderId="0" xfId="6" applyFill="1" applyAlignment="1">
      <alignment vertical="center" wrapText="1"/>
    </xf>
    <xf numFmtId="0" fontId="13" fillId="3" borderId="0" xfId="1" applyFont="1" applyFill="1"/>
    <xf numFmtId="0" fontId="11" fillId="3" borderId="0" xfId="1" applyFont="1" applyFill="1"/>
    <xf numFmtId="3" fontId="5" fillId="3" borderId="0" xfId="2" applyNumberFormat="1" applyFont="1" applyFill="1" applyAlignment="1">
      <alignment vertical="top"/>
    </xf>
    <xf numFmtId="0" fontId="5" fillId="3" borderId="0" xfId="1" applyFont="1" applyFill="1"/>
    <xf numFmtId="0" fontId="13" fillId="3" borderId="0" xfId="0" applyFont="1" applyFill="1"/>
    <xf numFmtId="0" fontId="11" fillId="3" borderId="0" xfId="1" applyFont="1" applyFill="1" applyAlignment="1">
      <alignment horizontal="center" vertical="center"/>
    </xf>
    <xf numFmtId="0" fontId="4" fillId="3" borderId="0" xfId="1" applyFont="1" applyFill="1" applyAlignment="1">
      <alignment horizontal="center"/>
    </xf>
    <xf numFmtId="0" fontId="15" fillId="3" borderId="0" xfId="1" quotePrefix="1" applyFont="1" applyFill="1" applyAlignment="1">
      <alignment horizontal="center" wrapText="1"/>
    </xf>
    <xf numFmtId="0" fontId="4" fillId="3" borderId="0" xfId="1" applyFont="1" applyFill="1" applyAlignment="1">
      <alignment horizontal="center" wrapText="1"/>
    </xf>
    <xf numFmtId="0" fontId="4" fillId="3" borderId="2" xfId="1" applyFont="1" applyFill="1" applyBorder="1" applyAlignment="1">
      <alignment horizontal="center" vertical="center" wrapText="1"/>
    </xf>
    <xf numFmtId="0" fontId="4" fillId="3" borderId="2" xfId="1" applyFont="1" applyFill="1" applyBorder="1" applyAlignment="1">
      <alignment horizontal="center" vertical="center"/>
    </xf>
    <xf numFmtId="0" fontId="4" fillId="3" borderId="0" xfId="1" applyFont="1" applyFill="1" applyAlignment="1">
      <alignment horizontal="center" vertical="center"/>
    </xf>
    <xf numFmtId="0" fontId="11" fillId="3" borderId="2" xfId="1" applyFont="1" applyFill="1" applyBorder="1" applyAlignment="1">
      <alignment horizontal="center" wrapText="1"/>
    </xf>
    <xf numFmtId="0" fontId="4" fillId="3" borderId="2" xfId="1" applyFont="1" applyFill="1" applyBorder="1" applyAlignment="1">
      <alignment horizontal="left" wrapText="1"/>
    </xf>
    <xf numFmtId="164" fontId="4" fillId="3" borderId="2" xfId="1" applyNumberFormat="1" applyFont="1" applyFill="1" applyBorder="1"/>
    <xf numFmtId="0" fontId="11" fillId="3" borderId="2" xfId="1" applyFont="1" applyFill="1" applyBorder="1" applyAlignment="1">
      <alignment horizontal="left" wrapText="1"/>
    </xf>
    <xf numFmtId="164" fontId="11" fillId="3" borderId="2" xfId="1" applyNumberFormat="1" applyFont="1" applyFill="1" applyBorder="1"/>
    <xf numFmtId="0" fontId="11" fillId="3" borderId="2" xfId="1" quotePrefix="1" applyFont="1" applyFill="1" applyBorder="1" applyAlignment="1">
      <alignment horizontal="left" wrapText="1"/>
    </xf>
    <xf numFmtId="0" fontId="4" fillId="3" borderId="0" xfId="1" applyFont="1" applyFill="1" applyAlignment="1">
      <alignment horizontal="left" wrapText="1"/>
    </xf>
    <xf numFmtId="0" fontId="24" fillId="3" borderId="0" xfId="0" applyFont="1" applyFill="1" applyAlignment="1">
      <alignment horizontal="left"/>
    </xf>
    <xf numFmtId="0" fontId="19" fillId="0" borderId="2" xfId="0" quotePrefix="1" applyFont="1" applyBorder="1" applyAlignment="1">
      <alignment horizontal="left" wrapText="1"/>
    </xf>
    <xf numFmtId="0" fontId="19" fillId="0" borderId="2" xfId="0" quotePrefix="1" applyFont="1" applyBorder="1" applyAlignment="1">
      <alignment wrapText="1"/>
    </xf>
    <xf numFmtId="0" fontId="4" fillId="3" borderId="17" xfId="0" applyFont="1" applyFill="1" applyBorder="1" applyAlignment="1">
      <alignment horizontal="center" vertical="center" wrapText="1"/>
    </xf>
    <xf numFmtId="3" fontId="4" fillId="3" borderId="2" xfId="0" quotePrefix="1" applyNumberFormat="1" applyFont="1" applyFill="1" applyBorder="1" applyAlignment="1">
      <alignment horizontal="center" vertical="center" wrapText="1"/>
    </xf>
    <xf numFmtId="0" fontId="5" fillId="3" borderId="2" xfId="13" applyFont="1" applyFill="1" applyBorder="1" applyAlignment="1">
      <alignment horizontal="left" vertical="center" wrapText="1"/>
    </xf>
    <xf numFmtId="3" fontId="25" fillId="3" borderId="2" xfId="13" applyNumberFormat="1" applyFont="1" applyFill="1" applyBorder="1" applyAlignment="1">
      <alignment horizontal="center" vertical="center"/>
    </xf>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0" fillId="0" borderId="0" xfId="0"/>
    <xf numFmtId="4" fontId="13" fillId="0" borderId="0" xfId="0" applyNumberFormat="1" applyFont="1"/>
    <xf numFmtId="0" fontId="28" fillId="0" borderId="1" xfId="0" quotePrefix="1" applyFont="1" applyBorder="1" applyAlignment="1">
      <alignment horizontal="center"/>
    </xf>
    <xf numFmtId="0" fontId="28" fillId="0" borderId="0" xfId="0" applyFont="1" applyAlignment="1">
      <alignment horizontal="center"/>
    </xf>
    <xf numFmtId="0" fontId="28" fillId="0" borderId="0" xfId="0" applyFont="1"/>
    <xf numFmtId="0" fontId="28" fillId="0" borderId="0" xfId="0" applyFont="1" applyAlignment="1">
      <alignment horizontal="right"/>
    </xf>
    <xf numFmtId="4" fontId="21" fillId="2" borderId="2" xfId="0" applyNumberFormat="1" applyFont="1" applyFill="1" applyBorder="1" applyAlignment="1">
      <alignment vertical="center"/>
    </xf>
    <xf numFmtId="0" fontId="3" fillId="0" borderId="0" xfId="6" applyFont="1" applyAlignment="1">
      <alignment vertical="center" wrapText="1"/>
    </xf>
    <xf numFmtId="164" fontId="13" fillId="3" borderId="0" xfId="1" applyNumberFormat="1" applyFont="1" applyFill="1"/>
    <xf numFmtId="0" fontId="5" fillId="3" borderId="0" xfId="6" applyFont="1" applyFill="1" applyAlignment="1">
      <alignment horizontal="center" vertical="center"/>
    </xf>
    <xf numFmtId="0" fontId="4" fillId="3" borderId="2" xfId="0" quotePrefix="1" applyFont="1" applyFill="1" applyBorder="1" applyAlignment="1">
      <alignment wrapText="1"/>
    </xf>
    <xf numFmtId="0" fontId="3" fillId="0" borderId="0" xfId="16" applyFont="1" applyAlignment="1">
      <alignment horizontal="center" vertical="center" wrapText="1"/>
    </xf>
    <xf numFmtId="49" fontId="3" fillId="0" borderId="0" xfId="16" applyNumberFormat="1" applyFont="1" applyAlignment="1">
      <alignment horizontal="center" vertical="center" wrapText="1"/>
    </xf>
    <xf numFmtId="0" fontId="29" fillId="0" borderId="0" xfId="16" applyFont="1" applyAlignment="1">
      <alignment horizontal="center" vertical="center" wrapText="1"/>
    </xf>
    <xf numFmtId="4" fontId="29" fillId="0" borderId="0" xfId="16" applyNumberFormat="1" applyFont="1" applyAlignment="1">
      <alignment horizontal="right" vertical="center" wrapText="1"/>
    </xf>
    <xf numFmtId="49" fontId="3" fillId="0" borderId="2" xfId="16" applyNumberFormat="1" applyFont="1" applyBorder="1" applyAlignment="1">
      <alignment horizontal="center" vertical="center"/>
    </xf>
    <xf numFmtId="0" fontId="3" fillId="0" borderId="2" xfId="16" applyFont="1" applyBorder="1" applyAlignment="1">
      <alignment horizontal="center" vertical="center" wrapText="1"/>
    </xf>
    <xf numFmtId="49" fontId="3" fillId="0" borderId="2" xfId="16" applyNumberFormat="1" applyFont="1" applyBorder="1" applyAlignment="1">
      <alignment horizontal="center" vertical="center" wrapText="1"/>
    </xf>
    <xf numFmtId="0" fontId="3" fillId="0" borderId="2" xfId="18" applyFont="1" applyBorder="1" applyAlignment="1">
      <alignment horizontal="center" vertical="center"/>
    </xf>
    <xf numFmtId="0" fontId="3" fillId="0" borderId="2" xfId="18" applyFont="1" applyBorder="1" applyAlignment="1">
      <alignment horizontal="center" vertical="center" wrapText="1"/>
    </xf>
    <xf numFmtId="4" fontId="3" fillId="0" borderId="2" xfId="18" applyNumberFormat="1" applyFont="1" applyBorder="1" applyAlignment="1">
      <alignment horizontal="center" vertical="center"/>
    </xf>
    <xf numFmtId="4" fontId="3" fillId="0" borderId="2" xfId="18" applyNumberFormat="1" applyFont="1" applyBorder="1" applyAlignment="1">
      <alignment horizontal="right" vertical="center"/>
    </xf>
    <xf numFmtId="0" fontId="4" fillId="0" borderId="0" xfId="0" applyFont="1" applyAlignment="1">
      <alignment horizontal="center"/>
    </xf>
    <xf numFmtId="0" fontId="11" fillId="0" borderId="2" xfId="0" applyFont="1" applyBorder="1" applyAlignment="1">
      <alignment horizontal="center" wrapText="1"/>
    </xf>
    <xf numFmtId="0" fontId="11" fillId="3" borderId="2" xfId="0" applyFont="1" applyFill="1" applyBorder="1" applyAlignment="1">
      <alignment vertical="center" wrapText="1"/>
    </xf>
    <xf numFmtId="0" fontId="11" fillId="3" borderId="2" xfId="13" applyFont="1" applyFill="1" applyBorder="1" applyAlignment="1">
      <alignment horizontal="center" vertical="center" wrapText="1"/>
    </xf>
    <xf numFmtId="0" fontId="11" fillId="3" borderId="17" xfId="11" applyFont="1" applyFill="1" applyBorder="1" applyAlignment="1">
      <alignment horizontal="center" vertical="center" wrapText="1"/>
    </xf>
    <xf numFmtId="0" fontId="27" fillId="3" borderId="0" xfId="0" applyFont="1" applyFill="1" applyAlignment="1">
      <alignment horizontal="center" vertical="center" wrapText="1"/>
    </xf>
    <xf numFmtId="0" fontId="11" fillId="3" borderId="16" xfId="0" applyFont="1" applyFill="1" applyBorder="1" applyAlignment="1">
      <alignment horizontal="center" vertical="center" wrapText="1"/>
    </xf>
    <xf numFmtId="0" fontId="11" fillId="3" borderId="2" xfId="13" quotePrefix="1" applyFont="1" applyFill="1" applyBorder="1" applyAlignment="1">
      <alignment horizontal="left" vertical="center" wrapText="1"/>
    </xf>
    <xf numFmtId="0" fontId="11" fillId="3" borderId="3" xfId="11" applyFont="1" applyFill="1" applyBorder="1" applyAlignment="1">
      <alignment horizontal="center" vertical="center" wrapText="1"/>
    </xf>
    <xf numFmtId="0" fontId="11" fillId="3" borderId="20" xfId="0" applyFont="1" applyFill="1" applyBorder="1" applyAlignment="1">
      <alignment horizontal="center" vertical="center" wrapText="1"/>
    </xf>
    <xf numFmtId="0" fontId="12" fillId="3" borderId="18" xfId="0" applyFont="1" applyFill="1" applyBorder="1" applyAlignment="1">
      <alignment horizontal="center" vertical="center" wrapText="1"/>
    </xf>
    <xf numFmtId="0" fontId="4" fillId="3" borderId="3" xfId="11" applyFont="1" applyFill="1" applyBorder="1" applyAlignment="1">
      <alignment horizontal="center" vertical="center"/>
    </xf>
    <xf numFmtId="0" fontId="4" fillId="3" borderId="19" xfId="11" applyFont="1" applyFill="1" applyBorder="1" applyAlignment="1">
      <alignment horizontal="center" vertical="center"/>
    </xf>
    <xf numFmtId="4" fontId="11" fillId="3" borderId="16" xfId="0" applyNumberFormat="1" applyFont="1" applyFill="1" applyBorder="1" applyAlignment="1">
      <alignment horizontal="right" vertical="center" wrapText="1"/>
    </xf>
    <xf numFmtId="3" fontId="11" fillId="3" borderId="13" xfId="0" applyNumberFormat="1" applyFont="1" applyFill="1" applyBorder="1" applyAlignment="1">
      <alignment horizontal="right" vertical="center" wrapText="1"/>
    </xf>
    <xf numFmtId="4" fontId="11" fillId="3" borderId="17" xfId="11" applyNumberFormat="1" applyFont="1" applyFill="1" applyBorder="1" applyAlignment="1">
      <alignment horizontal="right" vertical="center" wrapText="1"/>
    </xf>
    <xf numFmtId="4" fontId="4" fillId="3" borderId="17" xfId="12" applyNumberFormat="1" applyFont="1" applyFill="1" applyBorder="1" applyAlignment="1">
      <alignment horizontal="right" vertic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4" fillId="3" borderId="7" xfId="0" applyFont="1" applyFill="1" applyBorder="1" applyAlignment="1">
      <alignment horizontal="center" vertical="center" wrapText="1"/>
    </xf>
    <xf numFmtId="4" fontId="4" fillId="3" borderId="2" xfId="13" applyNumberFormat="1" applyFont="1" applyFill="1" applyBorder="1" applyAlignment="1">
      <alignment horizontal="center" vertical="center"/>
    </xf>
    <xf numFmtId="0" fontId="11" fillId="0" borderId="2" xfId="0" quotePrefix="1" applyFont="1" applyBorder="1" applyAlignment="1">
      <alignment horizontal="center" wrapText="1"/>
    </xf>
    <xf numFmtId="0" fontId="4" fillId="0" borderId="2" xfId="0" quotePrefix="1" applyFont="1" applyBorder="1" applyAlignment="1">
      <alignment horizontal="center" wrapText="1"/>
    </xf>
    <xf numFmtId="0" fontId="4" fillId="4" borderId="2" xfId="0" quotePrefix="1" applyFont="1" applyFill="1" applyBorder="1" applyAlignment="1">
      <alignment horizontal="center" wrapText="1"/>
    </xf>
    <xf numFmtId="0" fontId="11" fillId="0" borderId="2" xfId="1" applyFont="1" applyBorder="1" applyAlignment="1">
      <alignment horizontal="center" wrapText="1"/>
    </xf>
    <xf numFmtId="0" fontId="19" fillId="0" borderId="2" xfId="0" quotePrefix="1" applyFont="1" applyBorder="1" applyAlignment="1">
      <alignment horizontal="center" wrapText="1"/>
    </xf>
    <xf numFmtId="0" fontId="4" fillId="3" borderId="2" xfId="0" quotePrefix="1" applyFont="1" applyFill="1" applyBorder="1" applyAlignment="1">
      <alignment horizontal="center" wrapText="1"/>
    </xf>
    <xf numFmtId="0" fontId="11" fillId="0" borderId="0" xfId="0" applyFont="1" applyAlignment="1">
      <alignment horizontal="center"/>
    </xf>
    <xf numFmtId="0" fontId="13" fillId="0" borderId="0" xfId="0" applyFont="1" applyAlignment="1">
      <alignment horizontal="center"/>
    </xf>
    <xf numFmtId="4" fontId="14" fillId="0" borderId="0" xfId="0" applyNumberFormat="1" applyFont="1"/>
    <xf numFmtId="0" fontId="0" fillId="0" borderId="0" xfId="0"/>
    <xf numFmtId="0" fontId="16" fillId="0" borderId="0" xfId="0" applyFont="1" applyAlignment="1">
      <alignment horizontal="left"/>
    </xf>
    <xf numFmtId="0" fontId="0" fillId="0" borderId="0" xfId="0"/>
    <xf numFmtId="0" fontId="16" fillId="0" borderId="0" xfId="0" applyFont="1" applyAlignment="1">
      <alignment horizontal="left"/>
    </xf>
    <xf numFmtId="4" fontId="11" fillId="0" borderId="0" xfId="0" applyNumberFormat="1" applyFont="1"/>
    <xf numFmtId="0" fontId="4" fillId="0" borderId="0" xfId="0" applyFont="1" applyAlignment="1">
      <alignment horizontal="center"/>
    </xf>
    <xf numFmtId="4" fontId="3" fillId="0" borderId="2" xfId="16" applyNumberFormat="1" applyFont="1" applyBorder="1" applyAlignment="1">
      <alignment horizontal="center" vertical="center" textRotation="90" wrapText="1"/>
    </xf>
    <xf numFmtId="0" fontId="21" fillId="3" borderId="0" xfId="0" applyFont="1" applyFill="1" applyAlignment="1">
      <alignment horizontal="left"/>
    </xf>
    <xf numFmtId="0" fontId="4" fillId="3" borderId="0" xfId="0" applyFont="1" applyFill="1" applyAlignment="1">
      <alignment horizontal="center"/>
    </xf>
    <xf numFmtId="0" fontId="4" fillId="3" borderId="2" xfId="0" applyFont="1" applyFill="1" applyBorder="1" applyAlignment="1">
      <alignment horizontal="center" vertical="center"/>
    </xf>
    <xf numFmtId="2" fontId="11" fillId="3" borderId="4" xfId="0" applyNumberFormat="1" applyFont="1" applyFill="1" applyBorder="1" applyAlignment="1">
      <alignment horizontal="center" wrapText="1"/>
    </xf>
    <xf numFmtId="164" fontId="4" fillId="3" borderId="5" xfId="0" applyNumberFormat="1" applyFont="1" applyFill="1" applyBorder="1" applyAlignment="1">
      <alignment wrapText="1"/>
    </xf>
    <xf numFmtId="164" fontId="11" fillId="3" borderId="2" xfId="0" applyNumberFormat="1" applyFont="1" applyFill="1" applyBorder="1" applyAlignment="1">
      <alignment wrapText="1"/>
    </xf>
    <xf numFmtId="164" fontId="19" fillId="3" borderId="2" xfId="0" applyNumberFormat="1" applyFont="1" applyFill="1" applyBorder="1" applyAlignment="1">
      <alignment wrapText="1"/>
    </xf>
    <xf numFmtId="3" fontId="4" fillId="3" borderId="2" xfId="13" applyNumberFormat="1" applyFont="1" applyFill="1" applyBorder="1" applyAlignment="1">
      <alignment horizontal="center" vertical="center"/>
    </xf>
    <xf numFmtId="164" fontId="11" fillId="3" borderId="2" xfId="0" applyNumberFormat="1" applyFont="1" applyFill="1" applyBorder="1"/>
    <xf numFmtId="4" fontId="4" fillId="3" borderId="0" xfId="0" applyNumberFormat="1" applyFont="1" applyFill="1" applyAlignment="1">
      <alignment horizontal="center" vertical="center" wrapText="1"/>
    </xf>
    <xf numFmtId="164" fontId="13" fillId="3" borderId="0" xfId="0" applyNumberFormat="1" applyFont="1" applyFill="1"/>
    <xf numFmtId="4" fontId="13" fillId="3" borderId="0" xfId="0" applyNumberFormat="1" applyFont="1" applyFill="1"/>
    <xf numFmtId="0" fontId="3" fillId="3" borderId="0" xfId="6" applyFont="1" applyFill="1" applyAlignment="1">
      <alignment vertical="center" wrapText="1"/>
    </xf>
    <xf numFmtId="0" fontId="26" fillId="3" borderId="2" xfId="0" applyFont="1" applyFill="1" applyBorder="1"/>
    <xf numFmtId="4" fontId="4" fillId="3" borderId="16" xfId="0" quotePrefix="1" applyNumberFormat="1" applyFont="1" applyFill="1" applyBorder="1" applyAlignment="1">
      <alignment vertical="center" wrapText="1"/>
    </xf>
    <xf numFmtId="4" fontId="11" fillId="3" borderId="16" xfId="11" applyNumberFormat="1" applyFont="1" applyFill="1" applyBorder="1" applyAlignment="1">
      <alignment horizontal="right" vertical="center" wrapText="1"/>
    </xf>
    <xf numFmtId="4" fontId="4" fillId="3" borderId="16" xfId="12" applyNumberFormat="1" applyFont="1" applyFill="1" applyBorder="1" applyAlignment="1">
      <alignment horizontal="right" vertical="center" wrapText="1"/>
    </xf>
    <xf numFmtId="49" fontId="12" fillId="3" borderId="9" xfId="0" applyNumberFormat="1" applyFont="1" applyFill="1" applyBorder="1" applyAlignment="1">
      <alignment horizontal="center" vertical="center" wrapText="1"/>
    </xf>
    <xf numFmtId="0" fontId="12" fillId="3" borderId="9" xfId="0" applyFont="1" applyFill="1" applyBorder="1" applyAlignment="1">
      <alignment horizontal="center" vertical="center" wrapText="1"/>
    </xf>
    <xf numFmtId="49" fontId="11" fillId="3" borderId="16" xfId="11" applyNumberFormat="1" applyFont="1" applyFill="1" applyBorder="1" applyAlignment="1">
      <alignment horizontal="center" vertical="center" wrapText="1"/>
    </xf>
    <xf numFmtId="0" fontId="4" fillId="3" borderId="21" xfId="0" applyFont="1" applyFill="1" applyBorder="1" applyAlignment="1">
      <alignment horizontal="center" vertical="center" wrapText="1"/>
    </xf>
    <xf numFmtId="0" fontId="12" fillId="3" borderId="2" xfId="11" applyFont="1" applyFill="1" applyBorder="1" applyAlignment="1">
      <alignment horizontal="left" vertical="center" wrapText="1"/>
    </xf>
    <xf numFmtId="0" fontId="3" fillId="0" borderId="0" xfId="6" applyFont="1" applyAlignment="1">
      <alignment horizontal="center" vertical="center" wrapText="1"/>
    </xf>
    <xf numFmtId="4" fontId="29" fillId="0" borderId="0" xfId="16" applyNumberFormat="1" applyFont="1" applyAlignment="1">
      <alignment horizontal="center" vertical="center" wrapText="1"/>
    </xf>
    <xf numFmtId="4" fontId="3" fillId="0" borderId="0" xfId="16" applyNumberFormat="1" applyFont="1" applyAlignment="1">
      <alignment horizontal="center" vertical="center" wrapText="1"/>
    </xf>
    <xf numFmtId="4" fontId="5" fillId="3" borderId="0" xfId="6" applyNumberFormat="1" applyFont="1" applyFill="1" applyAlignment="1">
      <alignment horizontal="center"/>
    </xf>
    <xf numFmtId="4" fontId="5" fillId="3" borderId="0" xfId="6" applyNumberFormat="1" applyFont="1" applyFill="1" applyAlignment="1">
      <alignment horizontal="center" vertical="center"/>
    </xf>
    <xf numFmtId="0" fontId="21" fillId="0" borderId="0" xfId="0" applyFont="1" applyAlignment="1">
      <alignment horizontal="left"/>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4" fontId="16" fillId="2" borderId="2" xfId="0" applyNumberFormat="1" applyFont="1" applyFill="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4" fontId="16" fillId="2" borderId="2" xfId="0" applyNumberFormat="1" applyFont="1" applyFill="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horizontal="center" vertical="center"/>
    </xf>
    <xf numFmtId="0" fontId="16" fillId="2" borderId="2" xfId="0" applyFont="1" applyFill="1" applyBorder="1" applyAlignment="1">
      <alignment vertical="center" wrapText="1"/>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2" xfId="0" quotePrefix="1" applyFont="1" applyBorder="1" applyAlignment="1">
      <alignment horizontal="center" vertical="center" wrapText="1"/>
    </xf>
    <xf numFmtId="0" fontId="16" fillId="0" borderId="2" xfId="0" applyFont="1" applyBorder="1" applyAlignment="1">
      <alignment horizontal="center" vertical="center" wrapText="1"/>
    </xf>
    <xf numFmtId="4" fontId="16" fillId="0" borderId="2" xfId="0" applyNumberFormat="1" applyFont="1" applyBorder="1" applyAlignment="1">
      <alignment horizontal="center" vertical="center" wrapText="1"/>
    </xf>
    <xf numFmtId="4" fontId="16" fillId="0" borderId="2" xfId="0" quotePrefix="1" applyNumberFormat="1" applyFont="1" applyBorder="1" applyAlignment="1">
      <alignment vertical="center" wrapText="1"/>
    </xf>
    <xf numFmtId="4" fontId="16" fillId="2" borderId="2" xfId="0" applyNumberFormat="1" applyFont="1" applyFill="1" applyBorder="1" applyAlignment="1">
      <alignment vertical="center" wrapText="1"/>
    </xf>
    <xf numFmtId="4" fontId="16" fillId="0" borderId="2" xfId="0" applyNumberFormat="1" applyFont="1" applyBorder="1" applyAlignment="1">
      <alignment vertical="center" wrapText="1"/>
    </xf>
    <xf numFmtId="0" fontId="0" fillId="0" borderId="2" xfId="0" quotePrefix="1" applyBorder="1" applyAlignment="1">
      <alignment horizontal="center" vertical="center" wrapText="1"/>
    </xf>
    <xf numFmtId="4" fontId="0" fillId="0" borderId="2" xfId="0" quotePrefix="1" applyNumberFormat="1" applyBorder="1" applyAlignment="1">
      <alignment horizontal="center" vertical="center" wrapText="1"/>
    </xf>
    <xf numFmtId="4" fontId="0" fillId="0" borderId="2" xfId="0" applyNumberFormat="1" applyBorder="1" applyAlignment="1">
      <alignment vertical="center" wrapText="1"/>
    </xf>
    <xf numFmtId="4" fontId="0" fillId="2" borderId="2" xfId="0" applyNumberFormat="1" applyFill="1" applyBorder="1" applyAlignment="1">
      <alignment vertical="center" wrapText="1"/>
    </xf>
    <xf numFmtId="0" fontId="16" fillId="2" borderId="2" xfId="0" applyFont="1" applyFill="1" applyBorder="1" applyAlignment="1">
      <alignment horizontal="center" vertical="center" wrapText="1"/>
    </xf>
    <xf numFmtId="0" fontId="16" fillId="2" borderId="2" xfId="0" quotePrefix="1" applyFont="1" applyFill="1" applyBorder="1" applyAlignment="1">
      <alignment horizontal="center" vertical="center" wrapText="1"/>
    </xf>
    <xf numFmtId="4" fontId="16" fillId="2" borderId="2" xfId="0" applyNumberFormat="1" applyFont="1" applyFill="1" applyBorder="1" applyAlignment="1">
      <alignment horizontal="center" vertical="center" wrapText="1"/>
    </xf>
    <xf numFmtId="4" fontId="16" fillId="2" borderId="2" xfId="0" quotePrefix="1" applyNumberFormat="1" applyFont="1" applyFill="1" applyBorder="1" applyAlignment="1">
      <alignment vertical="center" wrapText="1"/>
    </xf>
    <xf numFmtId="0" fontId="0" fillId="0" borderId="0" xfId="0"/>
    <xf numFmtId="0" fontId="16" fillId="0" borderId="0" xfId="0" applyFont="1" applyAlignment="1">
      <alignment horizontal="left"/>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16" fillId="0" borderId="2" xfId="0" applyFont="1" applyBorder="1" applyAlignment="1">
      <alignment vertical="center"/>
    </xf>
    <xf numFmtId="0" fontId="16" fillId="0" borderId="2" xfId="0" applyFont="1" applyBorder="1" applyAlignment="1">
      <alignment vertical="center" wrapText="1"/>
    </xf>
    <xf numFmtId="4" fontId="16" fillId="2" borderId="2" xfId="0" applyNumberFormat="1" applyFont="1" applyFill="1" applyBorder="1" applyAlignment="1">
      <alignment vertical="center"/>
    </xf>
    <xf numFmtId="4" fontId="16" fillId="0" borderId="2" xfId="0" applyNumberFormat="1" applyFont="1" applyBorder="1" applyAlignment="1">
      <alignment vertical="center"/>
    </xf>
    <xf numFmtId="0" fontId="0" fillId="0" borderId="2" xfId="0" applyBorder="1" applyAlignment="1">
      <alignment vertical="center"/>
    </xf>
    <xf numFmtId="0" fontId="0" fillId="0" borderId="2" xfId="0" applyBorder="1" applyAlignment="1">
      <alignment vertical="center" wrapText="1"/>
    </xf>
    <xf numFmtId="4" fontId="0" fillId="2" borderId="2" xfId="0" applyNumberFormat="1" applyFill="1" applyBorder="1" applyAlignment="1">
      <alignment vertical="center"/>
    </xf>
    <xf numFmtId="4" fontId="0" fillId="0" borderId="2" xfId="0" applyNumberFormat="1" applyBorder="1" applyAlignment="1">
      <alignment vertical="center"/>
    </xf>
    <xf numFmtId="0" fontId="16" fillId="2" borderId="2" xfId="0" applyFont="1" applyFill="1" applyBorder="1" applyAlignment="1">
      <alignment vertical="center"/>
    </xf>
    <xf numFmtId="0" fontId="16" fillId="2" borderId="2" xfId="0" applyFont="1" applyFill="1" applyBorder="1" applyAlignment="1">
      <alignment vertical="center" wrapText="1"/>
    </xf>
    <xf numFmtId="0" fontId="16" fillId="2" borderId="2" xfId="0" applyFont="1" applyFill="1" applyBorder="1" applyAlignment="1">
      <alignment horizontal="center" vertical="center"/>
    </xf>
    <xf numFmtId="0" fontId="24" fillId="0" borderId="0" xfId="0" applyFont="1" applyAlignment="1">
      <alignment horizontal="center" wrapText="1"/>
    </xf>
    <xf numFmtId="0" fontId="21" fillId="0" borderId="0" xfId="0" applyFont="1" applyAlignment="1">
      <alignment horizontal="center"/>
    </xf>
    <xf numFmtId="0" fontId="0" fillId="0" borderId="2" xfId="0" applyBorder="1" applyAlignment="1">
      <alignment horizontal="center" vertical="center" wrapText="1"/>
    </xf>
    <xf numFmtId="0" fontId="0" fillId="2" borderId="2" xfId="0" applyFill="1" applyBorder="1" applyAlignment="1">
      <alignment horizontal="center" vertical="center" wrapText="1"/>
    </xf>
    <xf numFmtId="0" fontId="30" fillId="0" borderId="2" xfId="0" applyFont="1" applyBorder="1" applyAlignment="1">
      <alignment horizontal="center" vertical="center" wrapText="1"/>
    </xf>
    <xf numFmtId="0" fontId="24" fillId="0" borderId="3" xfId="17" applyFont="1" applyBorder="1" applyAlignment="1">
      <alignment horizontal="center" vertical="center"/>
    </xf>
    <xf numFmtId="0" fontId="21" fillId="0" borderId="4" xfId="17" applyFont="1" applyBorder="1" applyAlignment="1"/>
    <xf numFmtId="0" fontId="21" fillId="0" borderId="5" xfId="17" applyFont="1" applyBorder="1" applyAlignment="1"/>
    <xf numFmtId="0" fontId="21" fillId="0" borderId="2" xfId="0" applyFont="1" applyBorder="1" applyAlignment="1">
      <alignment horizontal="center" vertical="center" wrapText="1"/>
    </xf>
    <xf numFmtId="0" fontId="21" fillId="2" borderId="2" xfId="0" applyFont="1" applyFill="1" applyBorder="1" applyAlignment="1">
      <alignment horizontal="center" vertical="center" wrapText="1"/>
    </xf>
    <xf numFmtId="0" fontId="17" fillId="0" borderId="2" xfId="0" applyFont="1" applyBorder="1" applyAlignment="1">
      <alignment horizontal="center" vertical="center" wrapText="1"/>
    </xf>
    <xf numFmtId="0" fontId="16" fillId="0" borderId="0" xfId="0" applyFont="1" applyAlignment="1">
      <alignment horizontal="center"/>
    </xf>
    <xf numFmtId="0" fontId="4" fillId="3" borderId="0" xfId="1" applyFont="1" applyFill="1" applyAlignment="1">
      <alignment horizontal="center"/>
    </xf>
    <xf numFmtId="0" fontId="11" fillId="3" borderId="2" xfId="1" applyFont="1" applyFill="1" applyBorder="1" applyAlignment="1">
      <alignment horizontal="center" wrapText="1"/>
    </xf>
    <xf numFmtId="0" fontId="21" fillId="3" borderId="0" xfId="0" applyFont="1" applyFill="1" applyAlignment="1">
      <alignment horizontal="right"/>
    </xf>
    <xf numFmtId="0" fontId="4" fillId="0" borderId="0" xfId="0" applyFont="1" applyAlignment="1">
      <alignment horizontal="center"/>
    </xf>
    <xf numFmtId="0" fontId="11" fillId="0" borderId="3" xfId="0" applyFont="1" applyBorder="1" applyAlignment="1">
      <alignment horizontal="center" wrapText="1"/>
    </xf>
    <xf numFmtId="0" fontId="11" fillId="0" borderId="4" xfId="0" applyFont="1" applyBorder="1" applyAlignment="1">
      <alignment horizontal="center" wrapText="1"/>
    </xf>
    <xf numFmtId="0" fontId="11" fillId="0" borderId="5" xfId="0" applyFont="1" applyBorder="1" applyAlignment="1">
      <alignment horizontal="center" wrapText="1"/>
    </xf>
    <xf numFmtId="0" fontId="11" fillId="0" borderId="2" xfId="0" applyFont="1" applyBorder="1" applyAlignment="1">
      <alignment horizontal="center" wrapText="1"/>
    </xf>
    <xf numFmtId="0" fontId="4" fillId="3" borderId="6" xfId="0" applyFont="1" applyFill="1" applyBorder="1" applyAlignment="1">
      <alignment horizontal="center" vertical="center" wrapText="1"/>
    </xf>
    <xf numFmtId="0" fontId="4" fillId="3" borderId="9" xfId="0" applyFont="1" applyFill="1" applyBorder="1" applyAlignment="1">
      <alignment horizontal="center" vertical="center" wrapText="1"/>
    </xf>
    <xf numFmtId="0" fontId="15" fillId="3" borderId="0" xfId="0" quotePrefix="1" applyFont="1" applyFill="1" applyAlignment="1">
      <alignment horizontal="center" vertical="center"/>
    </xf>
    <xf numFmtId="0" fontId="4" fillId="3" borderId="0" xfId="0" applyFont="1" applyFill="1" applyAlignment="1">
      <alignment horizontal="center" vertical="center"/>
    </xf>
    <xf numFmtId="0" fontId="4" fillId="3" borderId="7" xfId="0" applyFont="1" applyFill="1" applyBorder="1" applyAlignment="1">
      <alignment horizontal="center" vertical="center" wrapText="1"/>
    </xf>
    <xf numFmtId="0" fontId="4" fillId="3" borderId="8" xfId="0" applyFont="1" applyFill="1" applyBorder="1" applyAlignment="1">
      <alignment horizontal="center" vertical="center" wrapText="1"/>
    </xf>
    <xf numFmtId="0" fontId="10" fillId="0" borderId="0" xfId="16" applyFont="1" applyAlignment="1">
      <alignment horizontal="center" vertical="center" wrapText="1"/>
    </xf>
    <xf numFmtId="0" fontId="29" fillId="0" borderId="1" xfId="16" quotePrefix="1" applyFont="1" applyBorder="1" applyAlignment="1">
      <alignment horizontal="center" vertical="center" wrapText="1"/>
    </xf>
    <xf numFmtId="0" fontId="29" fillId="0" borderId="1" xfId="16" applyFont="1" applyBorder="1" applyAlignment="1">
      <alignment horizontal="center" vertical="center" wrapText="1"/>
    </xf>
    <xf numFmtId="0" fontId="3" fillId="0" borderId="22" xfId="16" applyFont="1" applyBorder="1" applyAlignment="1">
      <alignment horizontal="center" vertical="center"/>
    </xf>
    <xf numFmtId="4" fontId="3" fillId="0" borderId="2" xfId="16" applyNumberFormat="1" applyFont="1" applyBorder="1" applyAlignment="1">
      <alignment horizontal="center" vertical="center" textRotation="90" wrapText="1"/>
    </xf>
    <xf numFmtId="4" fontId="3" fillId="0" borderId="2" xfId="16" applyNumberFormat="1" applyFont="1" applyBorder="1" applyAlignment="1">
      <alignment horizontal="center" vertical="center" wrapText="1"/>
    </xf>
    <xf numFmtId="0" fontId="3" fillId="0" borderId="2" xfId="16" applyFont="1" applyBorder="1" applyAlignment="1">
      <alignment horizontal="center" vertical="center" wrapText="1"/>
    </xf>
    <xf numFmtId="0" fontId="3" fillId="0" borderId="2" xfId="16" applyFont="1" applyBorder="1" applyAlignment="1">
      <alignment horizontal="center" vertical="center" textRotation="90" wrapText="1"/>
    </xf>
    <xf numFmtId="49" fontId="3" fillId="0" borderId="2" xfId="16" applyNumberFormat="1" applyFont="1" applyBorder="1" applyAlignment="1">
      <alignment horizontal="center" vertical="center" textRotation="90" wrapText="1"/>
    </xf>
  </cellXfs>
  <cellStyles count="19">
    <cellStyle name="Normal_Доходи" xfId="3" xr:uid="{00000000-0005-0000-0000-000000000000}"/>
    <cellStyle name="Звичайний 2" xfId="1" xr:uid="{00000000-0005-0000-0000-000001000000}"/>
    <cellStyle name="Звичайний 2 2" xfId="15" xr:uid="{4FB625BA-B6EC-48C6-AB2F-10054A678C6C}"/>
    <cellStyle name="Звичайний 2 3" xfId="4" xr:uid="{00000000-0005-0000-0000-000002000000}"/>
    <cellStyle name="Звичайний 21" xfId="2" xr:uid="{00000000-0005-0000-0000-000003000000}"/>
    <cellStyle name="Звичайний 3" xfId="5" xr:uid="{00000000-0005-0000-0000-000004000000}"/>
    <cellStyle name="Звичайний 3 2" xfId="6" xr:uid="{00000000-0005-0000-0000-000005000000}"/>
    <cellStyle name="Звичайний 3 3" xfId="7" xr:uid="{00000000-0005-0000-0000-000006000000}"/>
    <cellStyle name="Звичайний 4" xfId="8" xr:uid="{00000000-0005-0000-0000-000007000000}"/>
    <cellStyle name="Звичайний 5" xfId="9" xr:uid="{00000000-0005-0000-0000-000008000000}"/>
    <cellStyle name="Звичайний 6" xfId="10" xr:uid="{00000000-0005-0000-0000-000009000000}"/>
    <cellStyle name="Обычный" xfId="0" builtinId="0"/>
    <cellStyle name="Обычный 2" xfId="17" xr:uid="{863EC124-5332-4A56-A450-291811B4D069}"/>
    <cellStyle name="Обычный 2 2" xfId="18" xr:uid="{63D5153F-18D8-436F-B9A6-63BE9261210D}"/>
    <cellStyle name="Обычный_Дод 7 РП 30.01.12" xfId="11" xr:uid="{00000000-0005-0000-0000-00000B000000}"/>
    <cellStyle name="Обычный_додаток 6 2026" xfId="16" xr:uid="{3302725A-CA6E-4362-8805-0DE7FE63DC1A}"/>
    <cellStyle name="Обычный_Додаток7 програми" xfId="12" xr:uid="{00000000-0005-0000-0000-00000D000000}"/>
    <cellStyle name="Обычный_розпод зал та перев 2007" xfId="13" xr:uid="{00000000-0005-0000-0000-00000E000000}"/>
    <cellStyle name="Текст попередження 2" xfId="14" xr:uid="{00000000-0005-0000-0000-00000F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93"/>
  <sheetViews>
    <sheetView topLeftCell="A67" workbookViewId="0">
      <selection activeCell="K85" sqref="K85"/>
    </sheetView>
  </sheetViews>
  <sheetFormatPr defaultRowHeight="12.75" x14ac:dyDescent="0.2"/>
  <cols>
    <col min="1" max="1" width="11.28515625" style="185" customWidth="1"/>
    <col min="2" max="2" width="45.28515625" style="185" customWidth="1"/>
    <col min="3" max="3" width="14.140625" style="185" customWidth="1"/>
    <col min="4" max="4" width="14" style="185" customWidth="1"/>
    <col min="5" max="5" width="14.140625" style="185" customWidth="1"/>
    <col min="6" max="6" width="14.7109375" style="185" customWidth="1"/>
    <col min="7" max="7" width="9.140625" style="185"/>
    <col min="8" max="9" width="12.28515625" style="185" bestFit="1" customWidth="1"/>
    <col min="10" max="16384" width="9.140625" style="185"/>
  </cols>
  <sheetData>
    <row r="1" spans="1:6" x14ac:dyDescent="0.2">
      <c r="E1" s="185" t="s">
        <v>0</v>
      </c>
    </row>
    <row r="2" spans="1:6" x14ac:dyDescent="0.2">
      <c r="E2" s="185" t="s">
        <v>436</v>
      </c>
    </row>
    <row r="3" spans="1:6" x14ac:dyDescent="0.2">
      <c r="E3" s="289" t="s">
        <v>488</v>
      </c>
    </row>
    <row r="5" spans="1:6" ht="25.5" customHeight="1" x14ac:dyDescent="0.2">
      <c r="A5" s="378" t="s">
        <v>400</v>
      </c>
      <c r="B5" s="379"/>
      <c r="C5" s="379"/>
      <c r="D5" s="379"/>
      <c r="E5" s="379"/>
      <c r="F5" s="379"/>
    </row>
    <row r="6" spans="1:6" ht="25.5" customHeight="1" x14ac:dyDescent="0.2">
      <c r="A6" s="187" t="s">
        <v>69</v>
      </c>
      <c r="B6" s="186"/>
      <c r="C6" s="186"/>
      <c r="D6" s="186"/>
      <c r="E6" s="186"/>
      <c r="F6" s="186"/>
    </row>
    <row r="7" spans="1:6" x14ac:dyDescent="0.2">
      <c r="A7" s="185" t="s">
        <v>70</v>
      </c>
      <c r="F7" s="188" t="s">
        <v>1</v>
      </c>
    </row>
    <row r="8" spans="1:6" ht="26.25" customHeight="1" x14ac:dyDescent="0.2">
      <c r="A8" s="380" t="s">
        <v>2</v>
      </c>
      <c r="B8" s="380" t="s">
        <v>3</v>
      </c>
      <c r="C8" s="381" t="s">
        <v>4</v>
      </c>
      <c r="D8" s="380" t="s">
        <v>5</v>
      </c>
      <c r="E8" s="380" t="s">
        <v>6</v>
      </c>
      <c r="F8" s="380"/>
    </row>
    <row r="9" spans="1:6" ht="24.75" customHeight="1" x14ac:dyDescent="0.2">
      <c r="A9" s="380"/>
      <c r="B9" s="380"/>
      <c r="C9" s="380"/>
      <c r="D9" s="380"/>
      <c r="E9" s="380" t="s">
        <v>7</v>
      </c>
      <c r="F9" s="382" t="s">
        <v>8</v>
      </c>
    </row>
    <row r="10" spans="1:6" x14ac:dyDescent="0.2">
      <c r="A10" s="380"/>
      <c r="B10" s="380"/>
      <c r="C10" s="380"/>
      <c r="D10" s="380"/>
      <c r="E10" s="380"/>
      <c r="F10" s="380"/>
    </row>
    <row r="11" spans="1:6" x14ac:dyDescent="0.2">
      <c r="A11" s="365">
        <v>1</v>
      </c>
      <c r="B11" s="365">
        <v>2</v>
      </c>
      <c r="C11" s="366">
        <v>3</v>
      </c>
      <c r="D11" s="365">
        <v>4</v>
      </c>
      <c r="E11" s="365">
        <v>5</v>
      </c>
      <c r="F11" s="365">
        <v>6</v>
      </c>
    </row>
    <row r="12" spans="1:6" x14ac:dyDescent="0.2">
      <c r="A12" s="367">
        <v>10000000</v>
      </c>
      <c r="B12" s="368" t="s">
        <v>9</v>
      </c>
      <c r="C12" s="369">
        <v>168735001</v>
      </c>
      <c r="D12" s="370">
        <v>149735001</v>
      </c>
      <c r="E12" s="370">
        <v>19000000</v>
      </c>
      <c r="F12" s="370">
        <v>0</v>
      </c>
    </row>
    <row r="13" spans="1:6" ht="25.5" x14ac:dyDescent="0.2">
      <c r="A13" s="367">
        <v>11000000</v>
      </c>
      <c r="B13" s="368" t="s">
        <v>10</v>
      </c>
      <c r="C13" s="369">
        <v>92111751</v>
      </c>
      <c r="D13" s="370">
        <v>92111751</v>
      </c>
      <c r="E13" s="370">
        <v>0</v>
      </c>
      <c r="F13" s="370">
        <v>0</v>
      </c>
    </row>
    <row r="14" spans="1:6" x14ac:dyDescent="0.2">
      <c r="A14" s="367">
        <v>11010000</v>
      </c>
      <c r="B14" s="368" t="s">
        <v>11</v>
      </c>
      <c r="C14" s="369">
        <v>92086751</v>
      </c>
      <c r="D14" s="370">
        <v>92086751</v>
      </c>
      <c r="E14" s="370">
        <v>0</v>
      </c>
      <c r="F14" s="370">
        <v>0</v>
      </c>
    </row>
    <row r="15" spans="1:6" ht="38.25" x14ac:dyDescent="0.2">
      <c r="A15" s="371">
        <v>11010100</v>
      </c>
      <c r="B15" s="372" t="s">
        <v>12</v>
      </c>
      <c r="C15" s="373">
        <v>80178891</v>
      </c>
      <c r="D15" s="374">
        <v>80178891</v>
      </c>
      <c r="E15" s="374">
        <v>0</v>
      </c>
      <c r="F15" s="374">
        <v>0</v>
      </c>
    </row>
    <row r="16" spans="1:6" ht="38.25" x14ac:dyDescent="0.2">
      <c r="A16" s="371">
        <v>11010400</v>
      </c>
      <c r="B16" s="372" t="s">
        <v>13</v>
      </c>
      <c r="C16" s="373">
        <v>9758245</v>
      </c>
      <c r="D16" s="374">
        <v>9758245</v>
      </c>
      <c r="E16" s="374">
        <v>0</v>
      </c>
      <c r="F16" s="374">
        <v>0</v>
      </c>
    </row>
    <row r="17" spans="1:6" ht="38.25" x14ac:dyDescent="0.2">
      <c r="A17" s="371">
        <v>11010500</v>
      </c>
      <c r="B17" s="372" t="s">
        <v>14</v>
      </c>
      <c r="C17" s="373">
        <v>541292</v>
      </c>
      <c r="D17" s="374">
        <v>541292</v>
      </c>
      <c r="E17" s="374">
        <v>0</v>
      </c>
      <c r="F17" s="374">
        <v>0</v>
      </c>
    </row>
    <row r="18" spans="1:6" ht="38.25" x14ac:dyDescent="0.2">
      <c r="A18" s="371">
        <v>11011300</v>
      </c>
      <c r="B18" s="372" t="s">
        <v>15</v>
      </c>
      <c r="C18" s="373">
        <v>1608323</v>
      </c>
      <c r="D18" s="374">
        <v>1608323</v>
      </c>
      <c r="E18" s="374">
        <v>0</v>
      </c>
      <c r="F18" s="374">
        <v>0</v>
      </c>
    </row>
    <row r="19" spans="1:6" x14ac:dyDescent="0.2">
      <c r="A19" s="367">
        <v>11020000</v>
      </c>
      <c r="B19" s="368" t="s">
        <v>16</v>
      </c>
      <c r="C19" s="369">
        <v>25000</v>
      </c>
      <c r="D19" s="370">
        <v>25000</v>
      </c>
      <c r="E19" s="370">
        <v>0</v>
      </c>
      <c r="F19" s="370">
        <v>0</v>
      </c>
    </row>
    <row r="20" spans="1:6" ht="25.5" x14ac:dyDescent="0.2">
      <c r="A20" s="371">
        <v>11020200</v>
      </c>
      <c r="B20" s="372" t="s">
        <v>17</v>
      </c>
      <c r="C20" s="373">
        <v>25000</v>
      </c>
      <c r="D20" s="374">
        <v>25000</v>
      </c>
      <c r="E20" s="374">
        <v>0</v>
      </c>
      <c r="F20" s="374">
        <v>0</v>
      </c>
    </row>
    <row r="21" spans="1:6" ht="25.5" x14ac:dyDescent="0.2">
      <c r="A21" s="367">
        <v>13000000</v>
      </c>
      <c r="B21" s="368" t="s">
        <v>311</v>
      </c>
      <c r="C21" s="369">
        <v>1100</v>
      </c>
      <c r="D21" s="370">
        <v>1100</v>
      </c>
      <c r="E21" s="370">
        <v>0</v>
      </c>
      <c r="F21" s="370">
        <v>0</v>
      </c>
    </row>
    <row r="22" spans="1:6" ht="25.5" x14ac:dyDescent="0.2">
      <c r="A22" s="367">
        <v>13010000</v>
      </c>
      <c r="B22" s="368" t="s">
        <v>312</v>
      </c>
      <c r="C22" s="369">
        <v>150</v>
      </c>
      <c r="D22" s="370">
        <v>150</v>
      </c>
      <c r="E22" s="370">
        <v>0</v>
      </c>
      <c r="F22" s="370">
        <v>0</v>
      </c>
    </row>
    <row r="23" spans="1:6" ht="63.75" x14ac:dyDescent="0.2">
      <c r="A23" s="371">
        <v>13010200</v>
      </c>
      <c r="B23" s="372" t="s">
        <v>313</v>
      </c>
      <c r="C23" s="373">
        <v>150</v>
      </c>
      <c r="D23" s="374">
        <v>150</v>
      </c>
      <c r="E23" s="374">
        <v>0</v>
      </c>
      <c r="F23" s="374">
        <v>0</v>
      </c>
    </row>
    <row r="24" spans="1:6" ht="25.5" x14ac:dyDescent="0.2">
      <c r="A24" s="367">
        <v>13030000</v>
      </c>
      <c r="B24" s="368" t="s">
        <v>314</v>
      </c>
      <c r="C24" s="369">
        <v>950</v>
      </c>
      <c r="D24" s="370">
        <v>950</v>
      </c>
      <c r="E24" s="370">
        <v>0</v>
      </c>
      <c r="F24" s="370">
        <v>0</v>
      </c>
    </row>
    <row r="25" spans="1:6" ht="63.75" x14ac:dyDescent="0.2">
      <c r="A25" s="371">
        <v>13030100</v>
      </c>
      <c r="B25" s="372" t="s">
        <v>318</v>
      </c>
      <c r="C25" s="373">
        <v>950</v>
      </c>
      <c r="D25" s="374">
        <v>950</v>
      </c>
      <c r="E25" s="374">
        <v>0</v>
      </c>
      <c r="F25" s="374">
        <v>0</v>
      </c>
    </row>
    <row r="26" spans="1:6" x14ac:dyDescent="0.2">
      <c r="A26" s="367">
        <v>14000000</v>
      </c>
      <c r="B26" s="368" t="s">
        <v>18</v>
      </c>
      <c r="C26" s="369">
        <v>8749364</v>
      </c>
      <c r="D26" s="370">
        <v>8749364</v>
      </c>
      <c r="E26" s="370">
        <v>0</v>
      </c>
      <c r="F26" s="370">
        <v>0</v>
      </c>
    </row>
    <row r="27" spans="1:6" ht="25.5" x14ac:dyDescent="0.2">
      <c r="A27" s="367">
        <v>14020000</v>
      </c>
      <c r="B27" s="368" t="s">
        <v>19</v>
      </c>
      <c r="C27" s="369">
        <v>333971</v>
      </c>
      <c r="D27" s="370">
        <v>333971</v>
      </c>
      <c r="E27" s="370">
        <v>0</v>
      </c>
      <c r="F27" s="370">
        <v>0</v>
      </c>
    </row>
    <row r="28" spans="1:6" x14ac:dyDescent="0.2">
      <c r="A28" s="371">
        <v>14021900</v>
      </c>
      <c r="B28" s="372" t="s">
        <v>20</v>
      </c>
      <c r="C28" s="373">
        <v>333971</v>
      </c>
      <c r="D28" s="374">
        <v>333971</v>
      </c>
      <c r="E28" s="374">
        <v>0</v>
      </c>
      <c r="F28" s="374">
        <v>0</v>
      </c>
    </row>
    <row r="29" spans="1:6" ht="25.5" x14ac:dyDescent="0.2">
      <c r="A29" s="367">
        <v>14030000</v>
      </c>
      <c r="B29" s="368" t="s">
        <v>21</v>
      </c>
      <c r="C29" s="369">
        <v>2766245</v>
      </c>
      <c r="D29" s="370">
        <v>2766245</v>
      </c>
      <c r="E29" s="370">
        <v>0</v>
      </c>
      <c r="F29" s="370">
        <v>0</v>
      </c>
    </row>
    <row r="30" spans="1:6" x14ac:dyDescent="0.2">
      <c r="A30" s="371">
        <v>14031900</v>
      </c>
      <c r="B30" s="372" t="s">
        <v>20</v>
      </c>
      <c r="C30" s="373">
        <v>2766245</v>
      </c>
      <c r="D30" s="374">
        <v>2766245</v>
      </c>
      <c r="E30" s="374">
        <v>0</v>
      </c>
      <c r="F30" s="374">
        <v>0</v>
      </c>
    </row>
    <row r="31" spans="1:6" ht="38.25" x14ac:dyDescent="0.2">
      <c r="A31" s="367">
        <v>14040000</v>
      </c>
      <c r="B31" s="368" t="s">
        <v>22</v>
      </c>
      <c r="C31" s="369">
        <v>5649148</v>
      </c>
      <c r="D31" s="370">
        <v>5649148</v>
      </c>
      <c r="E31" s="370">
        <v>0</v>
      </c>
      <c r="F31" s="370">
        <v>0</v>
      </c>
    </row>
    <row r="32" spans="1:6" ht="89.25" x14ac:dyDescent="0.2">
      <c r="A32" s="371">
        <v>14040100</v>
      </c>
      <c r="B32" s="372" t="s">
        <v>23</v>
      </c>
      <c r="C32" s="373">
        <v>3611079</v>
      </c>
      <c r="D32" s="374">
        <v>3611079</v>
      </c>
      <c r="E32" s="374">
        <v>0</v>
      </c>
      <c r="F32" s="374">
        <v>0</v>
      </c>
    </row>
    <row r="33" spans="1:6" ht="63.75" x14ac:dyDescent="0.2">
      <c r="A33" s="371">
        <v>14040200</v>
      </c>
      <c r="B33" s="372" t="s">
        <v>24</v>
      </c>
      <c r="C33" s="373">
        <v>2038069</v>
      </c>
      <c r="D33" s="374">
        <v>2038069</v>
      </c>
      <c r="E33" s="374">
        <v>0</v>
      </c>
      <c r="F33" s="374">
        <v>0</v>
      </c>
    </row>
    <row r="34" spans="1:6" ht="38.25" x14ac:dyDescent="0.2">
      <c r="A34" s="367">
        <v>18000000</v>
      </c>
      <c r="B34" s="368" t="s">
        <v>25</v>
      </c>
      <c r="C34" s="369">
        <v>48872786</v>
      </c>
      <c r="D34" s="370">
        <v>48872786</v>
      </c>
      <c r="E34" s="370">
        <v>0</v>
      </c>
      <c r="F34" s="370">
        <v>0</v>
      </c>
    </row>
    <row r="35" spans="1:6" x14ac:dyDescent="0.2">
      <c r="A35" s="367">
        <v>18010000</v>
      </c>
      <c r="B35" s="368" t="s">
        <v>26</v>
      </c>
      <c r="C35" s="369">
        <v>26238475</v>
      </c>
      <c r="D35" s="370">
        <v>26238475</v>
      </c>
      <c r="E35" s="370">
        <v>0</v>
      </c>
      <c r="F35" s="370">
        <v>0</v>
      </c>
    </row>
    <row r="36" spans="1:6" ht="38.25" x14ac:dyDescent="0.2">
      <c r="A36" s="371">
        <v>18010100</v>
      </c>
      <c r="B36" s="372" t="s">
        <v>27</v>
      </c>
      <c r="C36" s="373">
        <v>22180</v>
      </c>
      <c r="D36" s="374">
        <v>22180</v>
      </c>
      <c r="E36" s="374">
        <v>0</v>
      </c>
      <c r="F36" s="374">
        <v>0</v>
      </c>
    </row>
    <row r="37" spans="1:6" ht="38.25" x14ac:dyDescent="0.2">
      <c r="A37" s="371">
        <v>18010200</v>
      </c>
      <c r="B37" s="372" t="s">
        <v>28</v>
      </c>
      <c r="C37" s="373">
        <v>153019</v>
      </c>
      <c r="D37" s="374">
        <v>153019</v>
      </c>
      <c r="E37" s="374">
        <v>0</v>
      </c>
      <c r="F37" s="374">
        <v>0</v>
      </c>
    </row>
    <row r="38" spans="1:6" ht="38.25" x14ac:dyDescent="0.2">
      <c r="A38" s="371">
        <v>18010300</v>
      </c>
      <c r="B38" s="372" t="s">
        <v>29</v>
      </c>
      <c r="C38" s="373">
        <v>1174153</v>
      </c>
      <c r="D38" s="374">
        <v>1174153</v>
      </c>
      <c r="E38" s="374">
        <v>0</v>
      </c>
      <c r="F38" s="374">
        <v>0</v>
      </c>
    </row>
    <row r="39" spans="1:6" ht="38.25" x14ac:dyDescent="0.2">
      <c r="A39" s="371">
        <v>18010400</v>
      </c>
      <c r="B39" s="372" t="s">
        <v>30</v>
      </c>
      <c r="C39" s="373">
        <v>4058270</v>
      </c>
      <c r="D39" s="374">
        <v>4058270</v>
      </c>
      <c r="E39" s="374">
        <v>0</v>
      </c>
      <c r="F39" s="374">
        <v>0</v>
      </c>
    </row>
    <row r="40" spans="1:6" x14ac:dyDescent="0.2">
      <c r="A40" s="371">
        <v>18010500</v>
      </c>
      <c r="B40" s="372" t="s">
        <v>31</v>
      </c>
      <c r="C40" s="373">
        <v>4567874</v>
      </c>
      <c r="D40" s="374">
        <v>4567874</v>
      </c>
      <c r="E40" s="374">
        <v>0</v>
      </c>
      <c r="F40" s="374">
        <v>0</v>
      </c>
    </row>
    <row r="41" spans="1:6" x14ac:dyDescent="0.2">
      <c r="A41" s="371">
        <v>18010600</v>
      </c>
      <c r="B41" s="372" t="s">
        <v>32</v>
      </c>
      <c r="C41" s="373">
        <v>11130275</v>
      </c>
      <c r="D41" s="374">
        <v>11130275</v>
      </c>
      <c r="E41" s="374">
        <v>0</v>
      </c>
      <c r="F41" s="374">
        <v>0</v>
      </c>
    </row>
    <row r="42" spans="1:6" x14ac:dyDescent="0.2">
      <c r="A42" s="371">
        <v>18010700</v>
      </c>
      <c r="B42" s="372" t="s">
        <v>33</v>
      </c>
      <c r="C42" s="373">
        <v>3828232</v>
      </c>
      <c r="D42" s="374">
        <v>3828232</v>
      </c>
      <c r="E42" s="374">
        <v>0</v>
      </c>
      <c r="F42" s="374">
        <v>0</v>
      </c>
    </row>
    <row r="43" spans="1:6" x14ac:dyDescent="0.2">
      <c r="A43" s="371">
        <v>18010900</v>
      </c>
      <c r="B43" s="372" t="s">
        <v>34</v>
      </c>
      <c r="C43" s="373">
        <v>1304472</v>
      </c>
      <c r="D43" s="374">
        <v>1304472</v>
      </c>
      <c r="E43" s="374">
        <v>0</v>
      </c>
      <c r="F43" s="374">
        <v>0</v>
      </c>
    </row>
    <row r="44" spans="1:6" x14ac:dyDescent="0.2">
      <c r="A44" s="367">
        <v>18050000</v>
      </c>
      <c r="B44" s="368" t="s">
        <v>35</v>
      </c>
      <c r="C44" s="369">
        <v>22634311</v>
      </c>
      <c r="D44" s="370">
        <v>22634311</v>
      </c>
      <c r="E44" s="370">
        <v>0</v>
      </c>
      <c r="F44" s="370">
        <v>0</v>
      </c>
    </row>
    <row r="45" spans="1:6" x14ac:dyDescent="0.2">
      <c r="A45" s="371">
        <v>18050300</v>
      </c>
      <c r="B45" s="372" t="s">
        <v>36</v>
      </c>
      <c r="C45" s="373">
        <v>257352</v>
      </c>
      <c r="D45" s="374">
        <v>257352</v>
      </c>
      <c r="E45" s="374">
        <v>0</v>
      </c>
      <c r="F45" s="374">
        <v>0</v>
      </c>
    </row>
    <row r="46" spans="1:6" x14ac:dyDescent="0.2">
      <c r="A46" s="371">
        <v>18050400</v>
      </c>
      <c r="B46" s="372" t="s">
        <v>37</v>
      </c>
      <c r="C46" s="373">
        <v>16838061</v>
      </c>
      <c r="D46" s="374">
        <v>16838061</v>
      </c>
      <c r="E46" s="374">
        <v>0</v>
      </c>
      <c r="F46" s="374">
        <v>0</v>
      </c>
    </row>
    <row r="47" spans="1:6" ht="63.75" x14ac:dyDescent="0.2">
      <c r="A47" s="371">
        <v>18050500</v>
      </c>
      <c r="B47" s="372" t="s">
        <v>38</v>
      </c>
      <c r="C47" s="373">
        <v>5538898</v>
      </c>
      <c r="D47" s="374">
        <v>5538898</v>
      </c>
      <c r="E47" s="374">
        <v>0</v>
      </c>
      <c r="F47" s="374">
        <v>0</v>
      </c>
    </row>
    <row r="48" spans="1:6" x14ac:dyDescent="0.2">
      <c r="A48" s="367">
        <v>19000000</v>
      </c>
      <c r="B48" s="368" t="s">
        <v>39</v>
      </c>
      <c r="C48" s="369">
        <v>19000000</v>
      </c>
      <c r="D48" s="370">
        <v>0</v>
      </c>
      <c r="E48" s="370">
        <v>19000000</v>
      </c>
      <c r="F48" s="370">
        <v>0</v>
      </c>
    </row>
    <row r="49" spans="1:6" x14ac:dyDescent="0.2">
      <c r="A49" s="367">
        <v>19010000</v>
      </c>
      <c r="B49" s="368" t="s">
        <v>40</v>
      </c>
      <c r="C49" s="369">
        <v>19000000</v>
      </c>
      <c r="D49" s="370">
        <v>0</v>
      </c>
      <c r="E49" s="370">
        <v>19000000</v>
      </c>
      <c r="F49" s="370">
        <v>0</v>
      </c>
    </row>
    <row r="50" spans="1:6" ht="63.75" x14ac:dyDescent="0.2">
      <c r="A50" s="371">
        <v>19010100</v>
      </c>
      <c r="B50" s="372" t="s">
        <v>41</v>
      </c>
      <c r="C50" s="373">
        <v>18000000</v>
      </c>
      <c r="D50" s="374">
        <v>0</v>
      </c>
      <c r="E50" s="374">
        <v>18000000</v>
      </c>
      <c r="F50" s="374">
        <v>0</v>
      </c>
    </row>
    <row r="51" spans="1:6" ht="25.5" x14ac:dyDescent="0.2">
      <c r="A51" s="371">
        <v>19010200</v>
      </c>
      <c r="B51" s="372" t="s">
        <v>42</v>
      </c>
      <c r="C51" s="373">
        <v>50000</v>
      </c>
      <c r="D51" s="374">
        <v>0</v>
      </c>
      <c r="E51" s="374">
        <v>50000</v>
      </c>
      <c r="F51" s="374">
        <v>0</v>
      </c>
    </row>
    <row r="52" spans="1:6" ht="51" x14ac:dyDescent="0.2">
      <c r="A52" s="371">
        <v>19010300</v>
      </c>
      <c r="B52" s="372" t="s">
        <v>43</v>
      </c>
      <c r="C52" s="373">
        <v>950000</v>
      </c>
      <c r="D52" s="374">
        <v>0</v>
      </c>
      <c r="E52" s="374">
        <v>950000</v>
      </c>
      <c r="F52" s="374">
        <v>0</v>
      </c>
    </row>
    <row r="53" spans="1:6" x14ac:dyDescent="0.2">
      <c r="A53" s="367">
        <v>20000000</v>
      </c>
      <c r="B53" s="368" t="s">
        <v>44</v>
      </c>
      <c r="C53" s="369">
        <v>888666</v>
      </c>
      <c r="D53" s="370">
        <v>641832</v>
      </c>
      <c r="E53" s="370">
        <v>246834</v>
      </c>
      <c r="F53" s="370">
        <v>0</v>
      </c>
    </row>
    <row r="54" spans="1:6" x14ac:dyDescent="0.2">
      <c r="A54" s="367">
        <v>21000000</v>
      </c>
      <c r="B54" s="368" t="s">
        <v>315</v>
      </c>
      <c r="C54" s="369">
        <v>2096</v>
      </c>
      <c r="D54" s="370">
        <v>2096</v>
      </c>
      <c r="E54" s="370">
        <v>0</v>
      </c>
      <c r="F54" s="370">
        <v>0</v>
      </c>
    </row>
    <row r="55" spans="1:6" x14ac:dyDescent="0.2">
      <c r="A55" s="367">
        <v>21080000</v>
      </c>
      <c r="B55" s="368" t="s">
        <v>53</v>
      </c>
      <c r="C55" s="369">
        <v>2096</v>
      </c>
      <c r="D55" s="370">
        <v>2096</v>
      </c>
      <c r="E55" s="370">
        <v>0</v>
      </c>
      <c r="F55" s="370">
        <v>0</v>
      </c>
    </row>
    <row r="56" spans="1:6" x14ac:dyDescent="0.2">
      <c r="A56" s="371">
        <v>21081100</v>
      </c>
      <c r="B56" s="372" t="s">
        <v>316</v>
      </c>
      <c r="C56" s="373">
        <v>2096</v>
      </c>
      <c r="D56" s="374">
        <v>2096</v>
      </c>
      <c r="E56" s="374">
        <v>0</v>
      </c>
      <c r="F56" s="374">
        <v>0</v>
      </c>
    </row>
    <row r="57" spans="1:6" ht="25.5" x14ac:dyDescent="0.2">
      <c r="A57" s="367">
        <v>22000000</v>
      </c>
      <c r="B57" s="368" t="s">
        <v>45</v>
      </c>
      <c r="C57" s="369">
        <v>498736</v>
      </c>
      <c r="D57" s="370">
        <v>498736</v>
      </c>
      <c r="E57" s="370">
        <v>0</v>
      </c>
      <c r="F57" s="370">
        <v>0</v>
      </c>
    </row>
    <row r="58" spans="1:6" x14ac:dyDescent="0.2">
      <c r="A58" s="367">
        <v>22010000</v>
      </c>
      <c r="B58" s="368" t="s">
        <v>46</v>
      </c>
      <c r="C58" s="369">
        <v>439983</v>
      </c>
      <c r="D58" s="370">
        <v>439983</v>
      </c>
      <c r="E58" s="370">
        <v>0</v>
      </c>
      <c r="F58" s="370">
        <v>0</v>
      </c>
    </row>
    <row r="59" spans="1:6" ht="51" x14ac:dyDescent="0.2">
      <c r="A59" s="371">
        <v>22010300</v>
      </c>
      <c r="B59" s="372" t="s">
        <v>47</v>
      </c>
      <c r="C59" s="373">
        <v>36199</v>
      </c>
      <c r="D59" s="374">
        <v>36199</v>
      </c>
      <c r="E59" s="374">
        <v>0</v>
      </c>
      <c r="F59" s="374">
        <v>0</v>
      </c>
    </row>
    <row r="60" spans="1:6" x14ac:dyDescent="0.2">
      <c r="A60" s="371">
        <v>22012500</v>
      </c>
      <c r="B60" s="372" t="s">
        <v>48</v>
      </c>
      <c r="C60" s="373">
        <v>267376</v>
      </c>
      <c r="D60" s="374">
        <v>267376</v>
      </c>
      <c r="E60" s="374">
        <v>0</v>
      </c>
      <c r="F60" s="374">
        <v>0</v>
      </c>
    </row>
    <row r="61" spans="1:6" ht="25.5" x14ac:dyDescent="0.2">
      <c r="A61" s="371">
        <v>22012600</v>
      </c>
      <c r="B61" s="372" t="s">
        <v>49</v>
      </c>
      <c r="C61" s="373">
        <v>136408</v>
      </c>
      <c r="D61" s="374">
        <v>136408</v>
      </c>
      <c r="E61" s="374">
        <v>0</v>
      </c>
      <c r="F61" s="374">
        <v>0</v>
      </c>
    </row>
    <row r="62" spans="1:6" ht="38.25" x14ac:dyDescent="0.2">
      <c r="A62" s="367">
        <v>22080000</v>
      </c>
      <c r="B62" s="368" t="s">
        <v>325</v>
      </c>
      <c r="C62" s="369">
        <v>1158</v>
      </c>
      <c r="D62" s="370">
        <v>1158</v>
      </c>
      <c r="E62" s="370">
        <v>0</v>
      </c>
      <c r="F62" s="370">
        <v>0</v>
      </c>
    </row>
    <row r="63" spans="1:6" ht="38.25" x14ac:dyDescent="0.2">
      <c r="A63" s="371">
        <v>22080400</v>
      </c>
      <c r="B63" s="372" t="s">
        <v>326</v>
      </c>
      <c r="C63" s="373">
        <v>1158</v>
      </c>
      <c r="D63" s="374">
        <v>1158</v>
      </c>
      <c r="E63" s="374">
        <v>0</v>
      </c>
      <c r="F63" s="374">
        <v>0</v>
      </c>
    </row>
    <row r="64" spans="1:6" x14ac:dyDescent="0.2">
      <c r="A64" s="367">
        <v>22090000</v>
      </c>
      <c r="B64" s="368" t="s">
        <v>50</v>
      </c>
      <c r="C64" s="369">
        <v>57595</v>
      </c>
      <c r="D64" s="370">
        <v>57595</v>
      </c>
      <c r="E64" s="370">
        <v>0</v>
      </c>
      <c r="F64" s="370">
        <v>0</v>
      </c>
    </row>
    <row r="65" spans="1:8" ht="38.25" x14ac:dyDescent="0.2">
      <c r="A65" s="371">
        <v>22090100</v>
      </c>
      <c r="B65" s="372" t="s">
        <v>51</v>
      </c>
      <c r="C65" s="373">
        <v>57595</v>
      </c>
      <c r="D65" s="374">
        <v>57595</v>
      </c>
      <c r="E65" s="374">
        <v>0</v>
      </c>
      <c r="F65" s="374">
        <v>0</v>
      </c>
    </row>
    <row r="66" spans="1:8" x14ac:dyDescent="0.2">
      <c r="A66" s="367">
        <v>24000000</v>
      </c>
      <c r="B66" s="368" t="s">
        <v>52</v>
      </c>
      <c r="C66" s="369">
        <v>141000</v>
      </c>
      <c r="D66" s="370">
        <v>141000</v>
      </c>
      <c r="E66" s="370">
        <v>0</v>
      </c>
      <c r="F66" s="370">
        <v>0</v>
      </c>
    </row>
    <row r="67" spans="1:8" x14ac:dyDescent="0.2">
      <c r="A67" s="367">
        <v>24060000</v>
      </c>
      <c r="B67" s="368" t="s">
        <v>53</v>
      </c>
      <c r="C67" s="369">
        <v>141000</v>
      </c>
      <c r="D67" s="370">
        <v>141000</v>
      </c>
      <c r="E67" s="370">
        <v>0</v>
      </c>
      <c r="F67" s="370">
        <v>0</v>
      </c>
    </row>
    <row r="68" spans="1:8" x14ac:dyDescent="0.2">
      <c r="A68" s="371">
        <v>24060300</v>
      </c>
      <c r="B68" s="372" t="s">
        <v>53</v>
      </c>
      <c r="C68" s="373">
        <v>141000</v>
      </c>
      <c r="D68" s="374">
        <v>141000</v>
      </c>
      <c r="E68" s="374">
        <v>0</v>
      </c>
      <c r="F68" s="374">
        <v>0</v>
      </c>
    </row>
    <row r="69" spans="1:8" x14ac:dyDescent="0.2">
      <c r="A69" s="367">
        <v>25000000</v>
      </c>
      <c r="B69" s="368" t="s">
        <v>54</v>
      </c>
      <c r="C69" s="369">
        <v>246834</v>
      </c>
      <c r="D69" s="370">
        <v>0</v>
      </c>
      <c r="E69" s="370">
        <v>246834</v>
      </c>
      <c r="F69" s="370">
        <v>0</v>
      </c>
    </row>
    <row r="70" spans="1:8" ht="25.5" x14ac:dyDescent="0.2">
      <c r="A70" s="367">
        <v>25010000</v>
      </c>
      <c r="B70" s="368" t="s">
        <v>55</v>
      </c>
      <c r="C70" s="369">
        <v>246834</v>
      </c>
      <c r="D70" s="370">
        <v>0</v>
      </c>
      <c r="E70" s="370">
        <v>246834</v>
      </c>
      <c r="F70" s="370">
        <v>0</v>
      </c>
    </row>
    <row r="71" spans="1:8" ht="25.5" x14ac:dyDescent="0.2">
      <c r="A71" s="371">
        <v>25010100</v>
      </c>
      <c r="B71" s="372" t="s">
        <v>56</v>
      </c>
      <c r="C71" s="373">
        <v>169200</v>
      </c>
      <c r="D71" s="374">
        <v>0</v>
      </c>
      <c r="E71" s="374">
        <v>169200</v>
      </c>
      <c r="F71" s="374">
        <v>0</v>
      </c>
    </row>
    <row r="72" spans="1:8" ht="38.25" x14ac:dyDescent="0.2">
      <c r="A72" s="371">
        <v>25010300</v>
      </c>
      <c r="B72" s="372" t="s">
        <v>57</v>
      </c>
      <c r="C72" s="373">
        <v>77634</v>
      </c>
      <c r="D72" s="374">
        <v>0</v>
      </c>
      <c r="E72" s="374">
        <v>77634</v>
      </c>
      <c r="F72" s="374">
        <v>0</v>
      </c>
    </row>
    <row r="73" spans="1:8" ht="25.5" x14ac:dyDescent="0.2">
      <c r="A73" s="375"/>
      <c r="B73" s="376" t="s">
        <v>58</v>
      </c>
      <c r="C73" s="369">
        <v>169623667</v>
      </c>
      <c r="D73" s="369">
        <v>150376833</v>
      </c>
      <c r="E73" s="369">
        <v>19246834</v>
      </c>
      <c r="F73" s="369">
        <v>0</v>
      </c>
    </row>
    <row r="74" spans="1:8" x14ac:dyDescent="0.2">
      <c r="A74" s="367">
        <v>40000000</v>
      </c>
      <c r="B74" s="368" t="s">
        <v>59</v>
      </c>
      <c r="C74" s="369">
        <v>55962852</v>
      </c>
      <c r="D74" s="370">
        <v>55962852</v>
      </c>
      <c r="E74" s="370">
        <v>0</v>
      </c>
      <c r="F74" s="370">
        <v>0</v>
      </c>
    </row>
    <row r="75" spans="1:8" x14ac:dyDescent="0.2">
      <c r="A75" s="367">
        <v>41000000</v>
      </c>
      <c r="B75" s="368" t="s">
        <v>60</v>
      </c>
      <c r="C75" s="369">
        <v>55962852</v>
      </c>
      <c r="D75" s="370">
        <v>55962852</v>
      </c>
      <c r="E75" s="370">
        <v>0</v>
      </c>
      <c r="F75" s="370">
        <v>0</v>
      </c>
    </row>
    <row r="76" spans="1:8" x14ac:dyDescent="0.2">
      <c r="A76" s="367">
        <v>41020000</v>
      </c>
      <c r="B76" s="368" t="s">
        <v>61</v>
      </c>
      <c r="C76" s="369">
        <v>18249000</v>
      </c>
      <c r="D76" s="370">
        <v>18249000</v>
      </c>
      <c r="E76" s="370">
        <v>0</v>
      </c>
      <c r="F76" s="370">
        <v>0</v>
      </c>
    </row>
    <row r="77" spans="1:8" x14ac:dyDescent="0.2">
      <c r="A77" s="371">
        <v>41020100</v>
      </c>
      <c r="B77" s="372" t="s">
        <v>62</v>
      </c>
      <c r="C77" s="373">
        <v>9834400</v>
      </c>
      <c r="D77" s="374">
        <v>9834400</v>
      </c>
      <c r="E77" s="374">
        <v>0</v>
      </c>
      <c r="F77" s="374">
        <v>0</v>
      </c>
    </row>
    <row r="78" spans="1:8" ht="38.25" x14ac:dyDescent="0.2">
      <c r="A78" s="371">
        <v>41020300</v>
      </c>
      <c r="B78" s="372" t="s">
        <v>406</v>
      </c>
      <c r="C78" s="373">
        <v>8414600</v>
      </c>
      <c r="D78" s="374">
        <v>8414600</v>
      </c>
      <c r="E78" s="374">
        <v>0</v>
      </c>
      <c r="F78" s="374">
        <v>0</v>
      </c>
    </row>
    <row r="79" spans="1:8" ht="25.5" x14ac:dyDescent="0.2">
      <c r="A79" s="367">
        <v>41030000</v>
      </c>
      <c r="B79" s="368" t="s">
        <v>432</v>
      </c>
      <c r="C79" s="369">
        <v>37220200</v>
      </c>
      <c r="D79" s="370">
        <v>37220200</v>
      </c>
      <c r="E79" s="370">
        <v>0</v>
      </c>
      <c r="F79" s="370">
        <v>0</v>
      </c>
      <c r="H79" s="192"/>
    </row>
    <row r="80" spans="1:8" ht="25.5" x14ac:dyDescent="0.2">
      <c r="A80" s="371">
        <v>41033900</v>
      </c>
      <c r="B80" s="372" t="s">
        <v>63</v>
      </c>
      <c r="C80" s="373">
        <v>33348100</v>
      </c>
      <c r="D80" s="374">
        <v>33348100</v>
      </c>
      <c r="E80" s="374">
        <v>0</v>
      </c>
      <c r="F80" s="374">
        <v>0</v>
      </c>
    </row>
    <row r="81" spans="1:6" ht="38.25" x14ac:dyDescent="0.2">
      <c r="A81" s="371">
        <v>41035400</v>
      </c>
      <c r="B81" s="372" t="s">
        <v>466</v>
      </c>
      <c r="C81" s="373">
        <v>40500</v>
      </c>
      <c r="D81" s="374">
        <v>40500</v>
      </c>
      <c r="E81" s="374">
        <v>0</v>
      </c>
      <c r="F81" s="374">
        <v>0</v>
      </c>
    </row>
    <row r="82" spans="1:6" ht="38.25" x14ac:dyDescent="0.2">
      <c r="A82" s="371">
        <v>41036300</v>
      </c>
      <c r="B82" s="372" t="s">
        <v>64</v>
      </c>
      <c r="C82" s="373">
        <v>3831600</v>
      </c>
      <c r="D82" s="374">
        <v>3831600</v>
      </c>
      <c r="E82" s="374">
        <v>0</v>
      </c>
      <c r="F82" s="374">
        <v>0</v>
      </c>
    </row>
    <row r="83" spans="1:6" ht="25.5" x14ac:dyDescent="0.2">
      <c r="A83" s="367">
        <v>41050000</v>
      </c>
      <c r="B83" s="368" t="s">
        <v>65</v>
      </c>
      <c r="C83" s="369">
        <v>493652</v>
      </c>
      <c r="D83" s="370">
        <v>493652</v>
      </c>
      <c r="E83" s="370">
        <v>0</v>
      </c>
      <c r="F83" s="370">
        <v>0</v>
      </c>
    </row>
    <row r="84" spans="1:6" x14ac:dyDescent="0.2">
      <c r="A84" s="371">
        <v>41053900</v>
      </c>
      <c r="B84" s="372" t="s">
        <v>66</v>
      </c>
      <c r="C84" s="373">
        <v>126695</v>
      </c>
      <c r="D84" s="374">
        <v>126695</v>
      </c>
      <c r="E84" s="374">
        <v>0</v>
      </c>
      <c r="F84" s="374">
        <v>0</v>
      </c>
    </row>
    <row r="85" spans="1:6" ht="76.5" x14ac:dyDescent="0.2">
      <c r="A85" s="371">
        <v>41059300</v>
      </c>
      <c r="B85" s="372" t="s">
        <v>319</v>
      </c>
      <c r="C85" s="373">
        <v>366957</v>
      </c>
      <c r="D85" s="374">
        <v>366957</v>
      </c>
      <c r="E85" s="374">
        <v>0</v>
      </c>
      <c r="F85" s="374">
        <v>0</v>
      </c>
    </row>
    <row r="86" spans="1:6" x14ac:dyDescent="0.2">
      <c r="A86" s="377" t="s">
        <v>68</v>
      </c>
      <c r="B86" s="376" t="s">
        <v>67</v>
      </c>
      <c r="C86" s="369">
        <v>225586519</v>
      </c>
      <c r="D86" s="369">
        <v>206339685</v>
      </c>
      <c r="E86" s="369">
        <v>19246834</v>
      </c>
      <c r="F86" s="369">
        <v>0</v>
      </c>
    </row>
    <row r="87" spans="1:6" x14ac:dyDescent="0.2">
      <c r="B87" s="193"/>
      <c r="E87" s="193"/>
    </row>
    <row r="88" spans="1:6" x14ac:dyDescent="0.2">
      <c r="B88" s="193"/>
      <c r="E88" s="193"/>
    </row>
    <row r="89" spans="1:6" x14ac:dyDescent="0.2">
      <c r="A89" s="363"/>
      <c r="B89" s="364" t="s">
        <v>402</v>
      </c>
      <c r="C89" s="363"/>
      <c r="D89" s="363"/>
      <c r="E89" s="364" t="s">
        <v>403</v>
      </c>
      <c r="F89" s="363"/>
    </row>
    <row r="91" spans="1:6" x14ac:dyDescent="0.2">
      <c r="E91" s="192"/>
    </row>
    <row r="93" spans="1:6" x14ac:dyDescent="0.2">
      <c r="E93" s="192"/>
    </row>
  </sheetData>
  <mergeCells count="8">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88" fitToHeight="50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K35"/>
  <sheetViews>
    <sheetView workbookViewId="0">
      <selection activeCell="E3" sqref="E3"/>
    </sheetView>
  </sheetViews>
  <sheetFormatPr defaultRowHeight="12.75" x14ac:dyDescent="0.2"/>
  <cols>
    <col min="1" max="1" width="11.28515625" style="185" customWidth="1"/>
    <col min="2" max="2" width="41" style="185" customWidth="1"/>
    <col min="3" max="3" width="14.7109375" style="185" customWidth="1"/>
    <col min="4" max="6" width="14.140625" style="185" customWidth="1"/>
    <col min="7" max="7" width="9.140625" style="185"/>
    <col min="8" max="8" width="10.85546875" style="185" bestFit="1" customWidth="1"/>
    <col min="9" max="9" width="13.85546875" style="185" customWidth="1"/>
    <col min="10" max="10" width="12.5703125" style="185" customWidth="1"/>
    <col min="11" max="16384" width="9.140625" style="185"/>
  </cols>
  <sheetData>
    <row r="1" spans="1:11" x14ac:dyDescent="0.2">
      <c r="E1" s="237" t="s">
        <v>71</v>
      </c>
    </row>
    <row r="2" spans="1:11" x14ac:dyDescent="0.2">
      <c r="E2" s="185" t="s">
        <v>436</v>
      </c>
    </row>
    <row r="3" spans="1:11" x14ac:dyDescent="0.2">
      <c r="E3" s="289" t="s">
        <v>488</v>
      </c>
    </row>
    <row r="5" spans="1:11" ht="25.5" customHeight="1" x14ac:dyDescent="0.2">
      <c r="A5" s="378" t="s">
        <v>399</v>
      </c>
      <c r="B5" s="379"/>
      <c r="C5" s="379"/>
      <c r="D5" s="379"/>
      <c r="E5" s="379"/>
      <c r="F5" s="379"/>
    </row>
    <row r="6" spans="1:11" ht="25.5" customHeight="1" x14ac:dyDescent="0.25">
      <c r="A6" s="232" t="s">
        <v>69</v>
      </c>
      <c r="B6" s="233"/>
      <c r="C6" s="233"/>
      <c r="D6" s="233"/>
      <c r="E6" s="233"/>
      <c r="F6" s="233"/>
    </row>
    <row r="7" spans="1:11" ht="15" x14ac:dyDescent="0.25">
      <c r="A7" s="234" t="s">
        <v>70</v>
      </c>
      <c r="B7" s="234"/>
      <c r="C7" s="234"/>
      <c r="D7" s="234"/>
      <c r="E7" s="234"/>
      <c r="F7" s="235" t="s">
        <v>1</v>
      </c>
    </row>
    <row r="8" spans="1:11" ht="12.75" customHeight="1" x14ac:dyDescent="0.2">
      <c r="A8" s="386" t="s">
        <v>2</v>
      </c>
      <c r="B8" s="386" t="s">
        <v>72</v>
      </c>
      <c r="C8" s="387" t="s">
        <v>4</v>
      </c>
      <c r="D8" s="386" t="s">
        <v>5</v>
      </c>
      <c r="E8" s="386" t="s">
        <v>6</v>
      </c>
      <c r="F8" s="386"/>
    </row>
    <row r="9" spans="1:11" ht="12.75" customHeight="1" x14ac:dyDescent="0.2">
      <c r="A9" s="386"/>
      <c r="B9" s="386"/>
      <c r="C9" s="386"/>
      <c r="D9" s="386"/>
      <c r="E9" s="386" t="s">
        <v>7</v>
      </c>
      <c r="F9" s="386" t="s">
        <v>8</v>
      </c>
    </row>
    <row r="10" spans="1:11" x14ac:dyDescent="0.2">
      <c r="A10" s="386"/>
      <c r="B10" s="386"/>
      <c r="C10" s="386"/>
      <c r="D10" s="386"/>
      <c r="E10" s="386"/>
      <c r="F10" s="386"/>
    </row>
    <row r="11" spans="1:11" x14ac:dyDescent="0.2">
      <c r="A11" s="228">
        <v>1</v>
      </c>
      <c r="B11" s="228">
        <v>2</v>
      </c>
      <c r="C11" s="229">
        <v>3</v>
      </c>
      <c r="D11" s="228">
        <v>4</v>
      </c>
      <c r="E11" s="228">
        <v>5</v>
      </c>
      <c r="F11" s="228">
        <v>6</v>
      </c>
    </row>
    <row r="12" spans="1:11" ht="21" customHeight="1" x14ac:dyDescent="0.2">
      <c r="A12" s="383" t="s">
        <v>73</v>
      </c>
      <c r="B12" s="384"/>
      <c r="C12" s="384"/>
      <c r="D12" s="384"/>
      <c r="E12" s="384"/>
      <c r="F12" s="385"/>
    </row>
    <row r="13" spans="1:11" x14ac:dyDescent="0.2">
      <c r="A13" s="317">
        <v>200000</v>
      </c>
      <c r="B13" s="318" t="s">
        <v>74</v>
      </c>
      <c r="C13" s="319">
        <v>53483526.000000007</v>
      </c>
      <c r="D13" s="320">
        <v>42906424.000000007</v>
      </c>
      <c r="E13" s="320">
        <v>10577102</v>
      </c>
      <c r="F13" s="320">
        <v>10577102</v>
      </c>
    </row>
    <row r="14" spans="1:11" ht="25.5" x14ac:dyDescent="0.2">
      <c r="A14" s="317">
        <v>208000</v>
      </c>
      <c r="B14" s="318" t="s">
        <v>75</v>
      </c>
      <c r="C14" s="319">
        <v>53483526.000000007</v>
      </c>
      <c r="D14" s="320">
        <v>42906424.000000007</v>
      </c>
      <c r="E14" s="320">
        <v>10577102</v>
      </c>
      <c r="F14" s="320">
        <v>10577102</v>
      </c>
    </row>
    <row r="15" spans="1:11" x14ac:dyDescent="0.2">
      <c r="A15" s="321">
        <v>208100</v>
      </c>
      <c r="B15" s="322" t="s">
        <v>429</v>
      </c>
      <c r="C15" s="323">
        <v>141898191.66</v>
      </c>
      <c r="D15" s="324">
        <v>107330115.90000001</v>
      </c>
      <c r="E15" s="324">
        <v>34568075.759999998</v>
      </c>
      <c r="F15" s="324">
        <v>0</v>
      </c>
      <c r="I15" s="192"/>
      <c r="K15" s="192"/>
    </row>
    <row r="16" spans="1:11" x14ac:dyDescent="0.2">
      <c r="A16" s="321">
        <v>208200</v>
      </c>
      <c r="B16" s="322" t="s">
        <v>430</v>
      </c>
      <c r="C16" s="323">
        <v>88369480.199999988</v>
      </c>
      <c r="D16" s="324">
        <v>69702304.439999998</v>
      </c>
      <c r="E16" s="324">
        <v>18667175.759999998</v>
      </c>
      <c r="F16" s="324">
        <v>0</v>
      </c>
      <c r="H16" s="192"/>
      <c r="I16" s="192"/>
    </row>
    <row r="17" spans="1:6" x14ac:dyDescent="0.2">
      <c r="A17" s="189">
        <v>208300</v>
      </c>
      <c r="B17" s="190" t="s">
        <v>431</v>
      </c>
      <c r="C17" s="236">
        <f>C18+C19</f>
        <v>-45185.46</v>
      </c>
      <c r="D17" s="191">
        <f>D18+D19</f>
        <v>15855714.539999999</v>
      </c>
      <c r="E17" s="191">
        <f t="shared" ref="E17:F17" si="0">E18+E19</f>
        <v>-15900900</v>
      </c>
      <c r="F17" s="191">
        <f t="shared" si="0"/>
        <v>0</v>
      </c>
    </row>
    <row r="18" spans="1:6" ht="25.5" x14ac:dyDescent="0.2">
      <c r="A18" s="326">
        <v>208320</v>
      </c>
      <c r="B18" s="327" t="s">
        <v>461</v>
      </c>
      <c r="C18" s="328">
        <v>0</v>
      </c>
      <c r="D18" s="329">
        <v>15858700</v>
      </c>
      <c r="E18" s="329">
        <v>-15858700</v>
      </c>
      <c r="F18" s="329">
        <v>0</v>
      </c>
    </row>
    <row r="19" spans="1:6" x14ac:dyDescent="0.2">
      <c r="A19" s="326">
        <v>208340</v>
      </c>
      <c r="B19" s="327" t="s">
        <v>431</v>
      </c>
      <c r="C19" s="328">
        <v>-45185.46</v>
      </c>
      <c r="D19" s="329">
        <v>-2985.46</v>
      </c>
      <c r="E19" s="329">
        <v>-42200</v>
      </c>
      <c r="F19" s="329">
        <v>0</v>
      </c>
    </row>
    <row r="20" spans="1:6" ht="38.25" x14ac:dyDescent="0.2">
      <c r="A20" s="326">
        <v>208400</v>
      </c>
      <c r="B20" s="327" t="s">
        <v>76</v>
      </c>
      <c r="C20" s="328">
        <v>0</v>
      </c>
      <c r="D20" s="329">
        <v>-10577102</v>
      </c>
      <c r="E20" s="329">
        <v>10577102</v>
      </c>
      <c r="F20" s="329">
        <v>10577102</v>
      </c>
    </row>
    <row r="21" spans="1:6" x14ac:dyDescent="0.2">
      <c r="A21" s="330" t="s">
        <v>68</v>
      </c>
      <c r="B21" s="331" t="s">
        <v>77</v>
      </c>
      <c r="C21" s="325">
        <v>53483526.000000007</v>
      </c>
      <c r="D21" s="325">
        <v>42906424.000000007</v>
      </c>
      <c r="E21" s="325">
        <v>10577102</v>
      </c>
      <c r="F21" s="325">
        <v>10577102</v>
      </c>
    </row>
    <row r="22" spans="1:6" x14ac:dyDescent="0.2">
      <c r="A22" s="383" t="s">
        <v>78</v>
      </c>
      <c r="B22" s="384"/>
      <c r="C22" s="384"/>
      <c r="D22" s="384"/>
      <c r="E22" s="384"/>
      <c r="F22" s="385"/>
    </row>
    <row r="23" spans="1:6" x14ac:dyDescent="0.2">
      <c r="A23" s="332">
        <v>600000</v>
      </c>
      <c r="B23" s="333" t="s">
        <v>463</v>
      </c>
      <c r="C23" s="334">
        <v>53483526.000000007</v>
      </c>
      <c r="D23" s="335">
        <v>42906424.000000007</v>
      </c>
      <c r="E23" s="335">
        <v>10577102</v>
      </c>
      <c r="F23" s="335">
        <v>10577102</v>
      </c>
    </row>
    <row r="24" spans="1:6" x14ac:dyDescent="0.2">
      <c r="A24" s="332">
        <v>602000</v>
      </c>
      <c r="B24" s="333" t="s">
        <v>464</v>
      </c>
      <c r="C24" s="334">
        <v>53483526.000000007</v>
      </c>
      <c r="D24" s="335">
        <v>42906424.000000007</v>
      </c>
      <c r="E24" s="335">
        <v>10577102</v>
      </c>
      <c r="F24" s="335">
        <v>10577102</v>
      </c>
    </row>
    <row r="25" spans="1:6" x14ac:dyDescent="0.2">
      <c r="A25" s="336">
        <v>602100</v>
      </c>
      <c r="B25" s="337" t="s">
        <v>429</v>
      </c>
      <c r="C25" s="338">
        <v>141898191.66</v>
      </c>
      <c r="D25" s="339">
        <v>107330115.90000001</v>
      </c>
      <c r="E25" s="339">
        <v>34568075.759999998</v>
      </c>
      <c r="F25" s="339">
        <v>0</v>
      </c>
    </row>
    <row r="26" spans="1:6" x14ac:dyDescent="0.2">
      <c r="A26" s="336">
        <v>602200</v>
      </c>
      <c r="B26" s="337" t="s">
        <v>430</v>
      </c>
      <c r="C26" s="338">
        <v>88369480.199999988</v>
      </c>
      <c r="D26" s="339">
        <v>69702304.439999998</v>
      </c>
      <c r="E26" s="339">
        <v>18667175.759999998</v>
      </c>
      <c r="F26" s="339">
        <v>0</v>
      </c>
    </row>
    <row r="27" spans="1:6" x14ac:dyDescent="0.2">
      <c r="A27" s="189">
        <v>208300</v>
      </c>
      <c r="B27" s="190" t="s">
        <v>431</v>
      </c>
      <c r="C27" s="236">
        <f>C28+C29</f>
        <v>-45185.46</v>
      </c>
      <c r="D27" s="191">
        <f>D28+D29</f>
        <v>15855714.539999999</v>
      </c>
      <c r="E27" s="191">
        <f t="shared" ref="E27:F27" si="1">E28+E29</f>
        <v>-15900900</v>
      </c>
      <c r="F27" s="191">
        <f t="shared" si="1"/>
        <v>0</v>
      </c>
    </row>
    <row r="28" spans="1:6" ht="25.5" x14ac:dyDescent="0.2">
      <c r="A28" s="341">
        <v>602302</v>
      </c>
      <c r="B28" s="342" t="s">
        <v>461</v>
      </c>
      <c r="C28" s="343">
        <v>0</v>
      </c>
      <c r="D28" s="344">
        <v>15858700</v>
      </c>
      <c r="E28" s="344">
        <v>-15858700</v>
      </c>
      <c r="F28" s="344">
        <v>0</v>
      </c>
    </row>
    <row r="29" spans="1:6" x14ac:dyDescent="0.2">
      <c r="A29" s="341">
        <v>602304</v>
      </c>
      <c r="B29" s="342" t="s">
        <v>431</v>
      </c>
      <c r="C29" s="343">
        <v>-45185.46</v>
      </c>
      <c r="D29" s="344">
        <v>-2985.46</v>
      </c>
      <c r="E29" s="344">
        <v>-42200</v>
      </c>
      <c r="F29" s="344">
        <v>0</v>
      </c>
    </row>
    <row r="30" spans="1:6" ht="38.25" x14ac:dyDescent="0.2">
      <c r="A30" s="341">
        <v>602400</v>
      </c>
      <c r="B30" s="342" t="s">
        <v>76</v>
      </c>
      <c r="C30" s="343">
        <v>0</v>
      </c>
      <c r="D30" s="344">
        <v>-10577102</v>
      </c>
      <c r="E30" s="344">
        <v>10577102</v>
      </c>
      <c r="F30" s="344">
        <v>10577102</v>
      </c>
    </row>
    <row r="31" spans="1:6" x14ac:dyDescent="0.2">
      <c r="A31" s="345" t="s">
        <v>68</v>
      </c>
      <c r="B31" s="346" t="s">
        <v>77</v>
      </c>
      <c r="C31" s="340">
        <v>53483526.000000007</v>
      </c>
      <c r="D31" s="340">
        <v>42906424.000000007</v>
      </c>
      <c r="E31" s="340">
        <v>10577102</v>
      </c>
      <c r="F31" s="340">
        <v>10577102</v>
      </c>
    </row>
    <row r="35" spans="2:5" x14ac:dyDescent="0.2">
      <c r="B35" s="193" t="s">
        <v>402</v>
      </c>
      <c r="E35" s="193" t="s">
        <v>403</v>
      </c>
    </row>
  </sheetData>
  <mergeCells count="10">
    <mergeCell ref="A12:F12"/>
    <mergeCell ref="A22:F22"/>
    <mergeCell ref="A5:F5"/>
    <mergeCell ref="A8:A10"/>
    <mergeCell ref="B8:B10"/>
    <mergeCell ref="C8:C10"/>
    <mergeCell ref="D8:D10"/>
    <mergeCell ref="E8:F8"/>
    <mergeCell ref="E9:E10"/>
    <mergeCell ref="F9:F10"/>
  </mergeCells>
  <pageMargins left="0.59055118110236204" right="0.59055118110236204" top="0.39370078740157499" bottom="0.39370078740157499" header="0" footer="0"/>
  <pageSetup paperSize="9" scale="92" fitToHeight="50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73"/>
  <sheetViews>
    <sheetView topLeftCell="A25" workbookViewId="0">
      <selection activeCell="M3" sqref="M3"/>
    </sheetView>
  </sheetViews>
  <sheetFormatPr defaultRowHeight="12.75" x14ac:dyDescent="0.2"/>
  <cols>
    <col min="1" max="3" width="12" customWidth="1"/>
    <col min="4" max="4" width="40.7109375" customWidth="1"/>
    <col min="5" max="16" width="13.7109375" customWidth="1"/>
    <col min="18" max="18" width="12.28515625" bestFit="1" customWidth="1"/>
  </cols>
  <sheetData>
    <row r="1" spans="1:16" x14ac:dyDescent="0.2">
      <c r="M1" s="184" t="s">
        <v>79</v>
      </c>
    </row>
    <row r="2" spans="1:16" x14ac:dyDescent="0.2">
      <c r="M2" s="185" t="s">
        <v>436</v>
      </c>
    </row>
    <row r="3" spans="1:16" x14ac:dyDescent="0.2">
      <c r="M3" s="289" t="s">
        <v>488</v>
      </c>
    </row>
    <row r="5" spans="1:16" x14ac:dyDescent="0.2">
      <c r="A5" s="389" t="s">
        <v>80</v>
      </c>
      <c r="B5" s="389"/>
      <c r="C5" s="389"/>
      <c r="D5" s="389"/>
      <c r="E5" s="389"/>
      <c r="F5" s="389"/>
      <c r="G5" s="389"/>
      <c r="H5" s="389"/>
      <c r="I5" s="389"/>
      <c r="J5" s="389"/>
      <c r="K5" s="389"/>
      <c r="L5" s="389"/>
      <c r="M5" s="389"/>
      <c r="N5" s="389"/>
      <c r="O5" s="389"/>
      <c r="P5" s="389"/>
    </row>
    <row r="6" spans="1:16" x14ac:dyDescent="0.2">
      <c r="A6" s="389" t="s">
        <v>398</v>
      </c>
      <c r="B6" s="389"/>
      <c r="C6" s="389"/>
      <c r="D6" s="389"/>
      <c r="E6" s="389"/>
      <c r="F6" s="389"/>
      <c r="G6" s="389"/>
      <c r="H6" s="389"/>
      <c r="I6" s="389"/>
      <c r="J6" s="389"/>
      <c r="K6" s="389"/>
      <c r="L6" s="389"/>
      <c r="M6" s="389"/>
      <c r="N6" s="389"/>
      <c r="O6" s="389"/>
      <c r="P6" s="389"/>
    </row>
    <row r="7" spans="1:16" x14ac:dyDescent="0.2">
      <c r="A7" s="34" t="s">
        <v>69</v>
      </c>
      <c r="B7" s="35"/>
      <c r="C7" s="35"/>
      <c r="D7" s="35"/>
      <c r="E7" s="35"/>
      <c r="F7" s="35"/>
      <c r="G7" s="35"/>
      <c r="H7" s="35"/>
      <c r="I7" s="35"/>
      <c r="J7" s="35"/>
      <c r="K7" s="35"/>
      <c r="L7" s="35"/>
      <c r="M7" s="35"/>
      <c r="N7" s="35"/>
      <c r="O7" s="35"/>
      <c r="P7" s="35"/>
    </row>
    <row r="8" spans="1:16" x14ac:dyDescent="0.2">
      <c r="A8" s="33" t="s">
        <v>70</v>
      </c>
      <c r="P8" s="36" t="s">
        <v>81</v>
      </c>
    </row>
    <row r="9" spans="1:16" ht="12.75" customHeight="1" x14ac:dyDescent="0.2">
      <c r="A9" s="388" t="s">
        <v>82</v>
      </c>
      <c r="B9" s="388" t="s">
        <v>83</v>
      </c>
      <c r="C9" s="388" t="s">
        <v>84</v>
      </c>
      <c r="D9" s="380" t="s">
        <v>85</v>
      </c>
      <c r="E9" s="380" t="s">
        <v>5</v>
      </c>
      <c r="F9" s="380"/>
      <c r="G9" s="380"/>
      <c r="H9" s="380"/>
      <c r="I9" s="380"/>
      <c r="J9" s="380" t="s">
        <v>6</v>
      </c>
      <c r="K9" s="380"/>
      <c r="L9" s="380"/>
      <c r="M9" s="380"/>
      <c r="N9" s="380"/>
      <c r="O9" s="380"/>
      <c r="P9" s="381" t="s">
        <v>86</v>
      </c>
    </row>
    <row r="10" spans="1:16" ht="12.75" customHeight="1" x14ac:dyDescent="0.2">
      <c r="A10" s="380"/>
      <c r="B10" s="380"/>
      <c r="C10" s="380"/>
      <c r="D10" s="380"/>
      <c r="E10" s="381" t="s">
        <v>7</v>
      </c>
      <c r="F10" s="380" t="s">
        <v>87</v>
      </c>
      <c r="G10" s="380" t="s">
        <v>88</v>
      </c>
      <c r="H10" s="380"/>
      <c r="I10" s="380" t="s">
        <v>89</v>
      </c>
      <c r="J10" s="381" t="s">
        <v>7</v>
      </c>
      <c r="K10" s="380" t="s">
        <v>8</v>
      </c>
      <c r="L10" s="380" t="s">
        <v>87</v>
      </c>
      <c r="M10" s="380" t="s">
        <v>88</v>
      </c>
      <c r="N10" s="380"/>
      <c r="O10" s="380" t="s">
        <v>89</v>
      </c>
      <c r="P10" s="380"/>
    </row>
    <row r="11" spans="1:16" ht="12.75" customHeight="1" x14ac:dyDescent="0.2">
      <c r="A11" s="380"/>
      <c r="B11" s="380"/>
      <c r="C11" s="380"/>
      <c r="D11" s="380"/>
      <c r="E11" s="380"/>
      <c r="F11" s="380"/>
      <c r="G11" s="380" t="s">
        <v>90</v>
      </c>
      <c r="H11" s="380" t="s">
        <v>91</v>
      </c>
      <c r="I11" s="380"/>
      <c r="J11" s="380"/>
      <c r="K11" s="380"/>
      <c r="L11" s="380"/>
      <c r="M11" s="380" t="s">
        <v>90</v>
      </c>
      <c r="N11" s="380" t="s">
        <v>91</v>
      </c>
      <c r="O11" s="380"/>
      <c r="P11" s="380"/>
    </row>
    <row r="12" spans="1:16" ht="44.25" customHeight="1" x14ac:dyDescent="0.2">
      <c r="A12" s="380"/>
      <c r="B12" s="380"/>
      <c r="C12" s="380"/>
      <c r="D12" s="380"/>
      <c r="E12" s="380"/>
      <c r="F12" s="380"/>
      <c r="G12" s="380"/>
      <c r="H12" s="380"/>
      <c r="I12" s="380"/>
      <c r="J12" s="380"/>
      <c r="K12" s="380"/>
      <c r="L12" s="380"/>
      <c r="M12" s="380"/>
      <c r="N12" s="380"/>
      <c r="O12" s="380"/>
      <c r="P12" s="380"/>
    </row>
    <row r="13" spans="1:16" x14ac:dyDescent="0.2">
      <c r="A13" s="347">
        <v>1</v>
      </c>
      <c r="B13" s="347">
        <v>2</v>
      </c>
      <c r="C13" s="347">
        <v>3</v>
      </c>
      <c r="D13" s="347">
        <v>4</v>
      </c>
      <c r="E13" s="348">
        <v>5</v>
      </c>
      <c r="F13" s="347">
        <v>6</v>
      </c>
      <c r="G13" s="347">
        <v>7</v>
      </c>
      <c r="H13" s="347">
        <v>8</v>
      </c>
      <c r="I13" s="347">
        <v>9</v>
      </c>
      <c r="J13" s="348">
        <v>10</v>
      </c>
      <c r="K13" s="347">
        <v>11</v>
      </c>
      <c r="L13" s="347">
        <v>12</v>
      </c>
      <c r="M13" s="347">
        <v>13</v>
      </c>
      <c r="N13" s="347">
        <v>14</v>
      </c>
      <c r="O13" s="347">
        <v>15</v>
      </c>
      <c r="P13" s="348">
        <v>16</v>
      </c>
    </row>
    <row r="14" spans="1:16" ht="25.5" x14ac:dyDescent="0.2">
      <c r="A14" s="349" t="s">
        <v>92</v>
      </c>
      <c r="B14" s="350"/>
      <c r="C14" s="351"/>
      <c r="D14" s="352" t="s">
        <v>93</v>
      </c>
      <c r="E14" s="353">
        <v>109960711</v>
      </c>
      <c r="F14" s="354">
        <v>94325911</v>
      </c>
      <c r="G14" s="354">
        <v>33886232</v>
      </c>
      <c r="H14" s="354">
        <v>3242392</v>
      </c>
      <c r="I14" s="354">
        <v>15634800</v>
      </c>
      <c r="J14" s="353">
        <v>29579385</v>
      </c>
      <c r="K14" s="354">
        <v>10577102</v>
      </c>
      <c r="L14" s="354">
        <v>451283</v>
      </c>
      <c r="M14" s="354">
        <v>0</v>
      </c>
      <c r="N14" s="354">
        <v>0</v>
      </c>
      <c r="O14" s="354">
        <v>29128102</v>
      </c>
      <c r="P14" s="353">
        <v>139540096</v>
      </c>
    </row>
    <row r="15" spans="1:16" ht="25.5" x14ac:dyDescent="0.2">
      <c r="A15" s="349" t="s">
        <v>94</v>
      </c>
      <c r="B15" s="350"/>
      <c r="C15" s="351"/>
      <c r="D15" s="352" t="s">
        <v>93</v>
      </c>
      <c r="E15" s="353">
        <v>109960711</v>
      </c>
      <c r="F15" s="354">
        <v>94325911</v>
      </c>
      <c r="G15" s="354">
        <v>33886232</v>
      </c>
      <c r="H15" s="354">
        <v>3242392</v>
      </c>
      <c r="I15" s="354">
        <v>15634800</v>
      </c>
      <c r="J15" s="353">
        <v>29579385</v>
      </c>
      <c r="K15" s="354">
        <v>10577102</v>
      </c>
      <c r="L15" s="354">
        <v>451283</v>
      </c>
      <c r="M15" s="354">
        <v>0</v>
      </c>
      <c r="N15" s="354">
        <v>0</v>
      </c>
      <c r="O15" s="354">
        <v>29128102</v>
      </c>
      <c r="P15" s="353">
        <v>139540096</v>
      </c>
    </row>
    <row r="16" spans="1:16" ht="63.75" x14ac:dyDescent="0.2">
      <c r="A16" s="355" t="s">
        <v>95</v>
      </c>
      <c r="B16" s="355" t="s">
        <v>96</v>
      </c>
      <c r="C16" s="356" t="s">
        <v>97</v>
      </c>
      <c r="D16" s="357" t="s">
        <v>98</v>
      </c>
      <c r="E16" s="358">
        <v>40566869</v>
      </c>
      <c r="F16" s="357">
        <v>40516869</v>
      </c>
      <c r="G16" s="357">
        <v>29276509</v>
      </c>
      <c r="H16" s="357">
        <v>1519578</v>
      </c>
      <c r="I16" s="357">
        <v>50000</v>
      </c>
      <c r="J16" s="358">
        <v>2283</v>
      </c>
      <c r="K16" s="357">
        <v>0</v>
      </c>
      <c r="L16" s="357">
        <v>2283</v>
      </c>
      <c r="M16" s="357">
        <v>0</v>
      </c>
      <c r="N16" s="357">
        <v>0</v>
      </c>
      <c r="O16" s="357">
        <v>0</v>
      </c>
      <c r="P16" s="358">
        <v>40569152</v>
      </c>
    </row>
    <row r="17" spans="1:18" ht="38.25" x14ac:dyDescent="0.2">
      <c r="A17" s="355" t="s">
        <v>99</v>
      </c>
      <c r="B17" s="355" t="s">
        <v>100</v>
      </c>
      <c r="C17" s="356" t="s">
        <v>101</v>
      </c>
      <c r="D17" s="357" t="s">
        <v>102</v>
      </c>
      <c r="E17" s="358">
        <v>15954249</v>
      </c>
      <c r="F17" s="357">
        <v>15954249</v>
      </c>
      <c r="G17" s="357">
        <v>0</v>
      </c>
      <c r="H17" s="357">
        <v>0</v>
      </c>
      <c r="I17" s="357">
        <v>0</v>
      </c>
      <c r="J17" s="358">
        <v>0</v>
      </c>
      <c r="K17" s="357">
        <v>0</v>
      </c>
      <c r="L17" s="357">
        <v>0</v>
      </c>
      <c r="M17" s="357">
        <v>0</v>
      </c>
      <c r="N17" s="357">
        <v>0</v>
      </c>
      <c r="O17" s="357">
        <v>0</v>
      </c>
      <c r="P17" s="358">
        <v>15954249</v>
      </c>
    </row>
    <row r="18" spans="1:18" ht="38.25" x14ac:dyDescent="0.2">
      <c r="A18" s="355" t="s">
        <v>103</v>
      </c>
      <c r="B18" s="355" t="s">
        <v>104</v>
      </c>
      <c r="C18" s="356" t="s">
        <v>105</v>
      </c>
      <c r="D18" s="357" t="s">
        <v>106</v>
      </c>
      <c r="E18" s="358">
        <v>16695</v>
      </c>
      <c r="F18" s="357">
        <v>16695</v>
      </c>
      <c r="G18" s="357">
        <v>0</v>
      </c>
      <c r="H18" s="357">
        <v>0</v>
      </c>
      <c r="I18" s="357">
        <v>0</v>
      </c>
      <c r="J18" s="358">
        <v>0</v>
      </c>
      <c r="K18" s="357">
        <v>0</v>
      </c>
      <c r="L18" s="357">
        <v>0</v>
      </c>
      <c r="M18" s="357">
        <v>0</v>
      </c>
      <c r="N18" s="357">
        <v>0</v>
      </c>
      <c r="O18" s="357">
        <v>0</v>
      </c>
      <c r="P18" s="358">
        <v>16695</v>
      </c>
    </row>
    <row r="19" spans="1:18" ht="76.5" x14ac:dyDescent="0.2">
      <c r="A19" s="355" t="s">
        <v>327</v>
      </c>
      <c r="B19" s="355" t="s">
        <v>328</v>
      </c>
      <c r="C19" s="356" t="s">
        <v>192</v>
      </c>
      <c r="D19" s="357" t="s">
        <v>329</v>
      </c>
      <c r="E19" s="358">
        <v>4873923</v>
      </c>
      <c r="F19" s="357">
        <v>4843923</v>
      </c>
      <c r="G19" s="357">
        <v>3626378</v>
      </c>
      <c r="H19" s="357">
        <v>183888</v>
      </c>
      <c r="I19" s="357">
        <v>30000</v>
      </c>
      <c r="J19" s="358">
        <v>0</v>
      </c>
      <c r="K19" s="357">
        <v>0</v>
      </c>
      <c r="L19" s="357">
        <v>0</v>
      </c>
      <c r="M19" s="357">
        <v>0</v>
      </c>
      <c r="N19" s="357">
        <v>0</v>
      </c>
      <c r="O19" s="357">
        <v>0</v>
      </c>
      <c r="P19" s="358">
        <v>4873923</v>
      </c>
    </row>
    <row r="20" spans="1:18" ht="76.5" x14ac:dyDescent="0.2">
      <c r="A20" s="355" t="s">
        <v>107</v>
      </c>
      <c r="B20" s="355" t="s">
        <v>108</v>
      </c>
      <c r="C20" s="356" t="s">
        <v>109</v>
      </c>
      <c r="D20" s="357" t="s">
        <v>110</v>
      </c>
      <c r="E20" s="358">
        <v>500000</v>
      </c>
      <c r="F20" s="357">
        <v>500000</v>
      </c>
      <c r="G20" s="357">
        <v>0</v>
      </c>
      <c r="H20" s="357">
        <v>0</v>
      </c>
      <c r="I20" s="357">
        <v>0</v>
      </c>
      <c r="J20" s="358">
        <v>0</v>
      </c>
      <c r="K20" s="357">
        <v>0</v>
      </c>
      <c r="L20" s="357">
        <v>0</v>
      </c>
      <c r="M20" s="357">
        <v>0</v>
      </c>
      <c r="N20" s="357">
        <v>0</v>
      </c>
      <c r="O20" s="357">
        <v>0</v>
      </c>
      <c r="P20" s="358">
        <v>500000</v>
      </c>
    </row>
    <row r="21" spans="1:18" ht="63.75" x14ac:dyDescent="0.2">
      <c r="A21" s="355" t="s">
        <v>449</v>
      </c>
      <c r="B21" s="355" t="s">
        <v>450</v>
      </c>
      <c r="C21" s="356" t="s">
        <v>451</v>
      </c>
      <c r="D21" s="357" t="s">
        <v>452</v>
      </c>
      <c r="E21" s="358">
        <v>366957</v>
      </c>
      <c r="F21" s="357">
        <v>366957</v>
      </c>
      <c r="G21" s="357">
        <v>300784</v>
      </c>
      <c r="H21" s="357">
        <v>0</v>
      </c>
      <c r="I21" s="357">
        <v>0</v>
      </c>
      <c r="J21" s="358">
        <v>0</v>
      </c>
      <c r="K21" s="357">
        <v>0</v>
      </c>
      <c r="L21" s="357">
        <v>0</v>
      </c>
      <c r="M21" s="357">
        <v>0</v>
      </c>
      <c r="N21" s="357">
        <v>0</v>
      </c>
      <c r="O21" s="357">
        <v>0</v>
      </c>
      <c r="P21" s="358">
        <v>366957</v>
      </c>
    </row>
    <row r="22" spans="1:18" ht="25.5" x14ac:dyDescent="0.2">
      <c r="A22" s="355" t="s">
        <v>111</v>
      </c>
      <c r="B22" s="355" t="s">
        <v>112</v>
      </c>
      <c r="C22" s="356" t="s">
        <v>113</v>
      </c>
      <c r="D22" s="357" t="s">
        <v>437</v>
      </c>
      <c r="E22" s="358">
        <v>3010000</v>
      </c>
      <c r="F22" s="357">
        <v>3010000</v>
      </c>
      <c r="G22" s="357">
        <v>0</v>
      </c>
      <c r="H22" s="357">
        <v>0</v>
      </c>
      <c r="I22" s="357">
        <v>0</v>
      </c>
      <c r="J22" s="358">
        <v>0</v>
      </c>
      <c r="K22" s="357">
        <v>0</v>
      </c>
      <c r="L22" s="357">
        <v>0</v>
      </c>
      <c r="M22" s="357">
        <v>0</v>
      </c>
      <c r="N22" s="357">
        <v>0</v>
      </c>
      <c r="O22" s="357">
        <v>0</v>
      </c>
      <c r="P22" s="358">
        <v>3010000</v>
      </c>
      <c r="R22" s="42"/>
    </row>
    <row r="23" spans="1:18" ht="25.5" x14ac:dyDescent="0.2">
      <c r="A23" s="355" t="s">
        <v>115</v>
      </c>
      <c r="B23" s="355" t="s">
        <v>116</v>
      </c>
      <c r="C23" s="356" t="s">
        <v>117</v>
      </c>
      <c r="D23" s="357" t="s">
        <v>118</v>
      </c>
      <c r="E23" s="358">
        <v>1900000</v>
      </c>
      <c r="F23" s="357">
        <v>0</v>
      </c>
      <c r="G23" s="357">
        <v>0</v>
      </c>
      <c r="H23" s="357">
        <v>0</v>
      </c>
      <c r="I23" s="357">
        <v>1900000</v>
      </c>
      <c r="J23" s="358">
        <v>0</v>
      </c>
      <c r="K23" s="357">
        <v>0</v>
      </c>
      <c r="L23" s="357">
        <v>0</v>
      </c>
      <c r="M23" s="357">
        <v>0</v>
      </c>
      <c r="N23" s="357">
        <v>0</v>
      </c>
      <c r="O23" s="357">
        <v>0</v>
      </c>
      <c r="P23" s="358">
        <v>1900000</v>
      </c>
    </row>
    <row r="24" spans="1:18" ht="25.5" x14ac:dyDescent="0.2">
      <c r="A24" s="355" t="s">
        <v>119</v>
      </c>
      <c r="B24" s="355" t="s">
        <v>120</v>
      </c>
      <c r="C24" s="356" t="s">
        <v>117</v>
      </c>
      <c r="D24" s="357" t="s">
        <v>121</v>
      </c>
      <c r="E24" s="358">
        <v>25000</v>
      </c>
      <c r="F24" s="357">
        <v>25000</v>
      </c>
      <c r="G24" s="357">
        <v>0</v>
      </c>
      <c r="H24" s="357">
        <v>0</v>
      </c>
      <c r="I24" s="357">
        <v>0</v>
      </c>
      <c r="J24" s="358">
        <v>0</v>
      </c>
      <c r="K24" s="357">
        <v>0</v>
      </c>
      <c r="L24" s="357">
        <v>0</v>
      </c>
      <c r="M24" s="357">
        <v>0</v>
      </c>
      <c r="N24" s="357">
        <v>0</v>
      </c>
      <c r="O24" s="357">
        <v>0</v>
      </c>
      <c r="P24" s="358">
        <v>25000</v>
      </c>
    </row>
    <row r="25" spans="1:18" x14ac:dyDescent="0.2">
      <c r="A25" s="355" t="s">
        <v>122</v>
      </c>
      <c r="B25" s="355" t="s">
        <v>123</v>
      </c>
      <c r="C25" s="356" t="s">
        <v>117</v>
      </c>
      <c r="D25" s="357" t="s">
        <v>124</v>
      </c>
      <c r="E25" s="358">
        <v>14015754</v>
      </c>
      <c r="F25" s="357">
        <v>14015754</v>
      </c>
      <c r="G25" s="357">
        <v>0</v>
      </c>
      <c r="H25" s="357">
        <v>1385354</v>
      </c>
      <c r="I25" s="357">
        <v>0</v>
      </c>
      <c r="J25" s="358">
        <v>0</v>
      </c>
      <c r="K25" s="357">
        <v>0</v>
      </c>
      <c r="L25" s="357">
        <v>0</v>
      </c>
      <c r="M25" s="357">
        <v>0</v>
      </c>
      <c r="N25" s="357">
        <v>0</v>
      </c>
      <c r="O25" s="357">
        <v>0</v>
      </c>
      <c r="P25" s="358">
        <v>14015754</v>
      </c>
    </row>
    <row r="26" spans="1:18" ht="114.75" x14ac:dyDescent="0.2">
      <c r="A26" s="355" t="s">
        <v>125</v>
      </c>
      <c r="B26" s="355" t="s">
        <v>126</v>
      </c>
      <c r="C26" s="356" t="s">
        <v>127</v>
      </c>
      <c r="D26" s="357" t="s">
        <v>309</v>
      </c>
      <c r="E26" s="358">
        <v>2177210</v>
      </c>
      <c r="F26" s="357">
        <v>0</v>
      </c>
      <c r="G26" s="357">
        <v>0</v>
      </c>
      <c r="H26" s="357">
        <v>0</v>
      </c>
      <c r="I26" s="357">
        <v>2177210</v>
      </c>
      <c r="J26" s="358">
        <v>0</v>
      </c>
      <c r="K26" s="357">
        <v>0</v>
      </c>
      <c r="L26" s="357">
        <v>0</v>
      </c>
      <c r="M26" s="357">
        <v>0</v>
      </c>
      <c r="N26" s="357">
        <v>0</v>
      </c>
      <c r="O26" s="357">
        <v>0</v>
      </c>
      <c r="P26" s="358">
        <v>2177210</v>
      </c>
    </row>
    <row r="27" spans="1:18" ht="25.5" x14ac:dyDescent="0.2">
      <c r="A27" s="355" t="s">
        <v>128</v>
      </c>
      <c r="B27" s="355" t="s">
        <v>129</v>
      </c>
      <c r="C27" s="356" t="s">
        <v>127</v>
      </c>
      <c r="D27" s="357" t="s">
        <v>130</v>
      </c>
      <c r="E27" s="358">
        <v>399600</v>
      </c>
      <c r="F27" s="357">
        <v>99600</v>
      </c>
      <c r="G27" s="357">
        <v>0</v>
      </c>
      <c r="H27" s="357">
        <v>0</v>
      </c>
      <c r="I27" s="357">
        <v>300000</v>
      </c>
      <c r="J27" s="358">
        <v>0</v>
      </c>
      <c r="K27" s="357">
        <v>0</v>
      </c>
      <c r="L27" s="357">
        <v>0</v>
      </c>
      <c r="M27" s="357">
        <v>0</v>
      </c>
      <c r="N27" s="357">
        <v>0</v>
      </c>
      <c r="O27" s="357">
        <v>0</v>
      </c>
      <c r="P27" s="358">
        <v>399600</v>
      </c>
    </row>
    <row r="28" spans="1:18" ht="63.75" x14ac:dyDescent="0.2">
      <c r="A28" s="355" t="s">
        <v>131</v>
      </c>
      <c r="B28" s="355" t="s">
        <v>132</v>
      </c>
      <c r="C28" s="356" t="s">
        <v>127</v>
      </c>
      <c r="D28" s="357" t="s">
        <v>330</v>
      </c>
      <c r="E28" s="358">
        <v>0</v>
      </c>
      <c r="F28" s="357">
        <v>0</v>
      </c>
      <c r="G28" s="357">
        <v>0</v>
      </c>
      <c r="H28" s="357">
        <v>0</v>
      </c>
      <c r="I28" s="357">
        <v>0</v>
      </c>
      <c r="J28" s="358">
        <v>9002102</v>
      </c>
      <c r="K28" s="357">
        <v>9002102</v>
      </c>
      <c r="L28" s="357">
        <v>0</v>
      </c>
      <c r="M28" s="357">
        <v>0</v>
      </c>
      <c r="N28" s="357">
        <v>0</v>
      </c>
      <c r="O28" s="357">
        <v>9002102</v>
      </c>
      <c r="P28" s="358">
        <v>9002102</v>
      </c>
    </row>
    <row r="29" spans="1:18" x14ac:dyDescent="0.2">
      <c r="A29" s="355" t="s">
        <v>133</v>
      </c>
      <c r="B29" s="355" t="s">
        <v>134</v>
      </c>
      <c r="C29" s="356" t="s">
        <v>135</v>
      </c>
      <c r="D29" s="357" t="s">
        <v>136</v>
      </c>
      <c r="E29" s="358">
        <v>444000</v>
      </c>
      <c r="F29" s="357">
        <v>444000</v>
      </c>
      <c r="G29" s="357">
        <v>0</v>
      </c>
      <c r="H29" s="357">
        <v>0</v>
      </c>
      <c r="I29" s="357">
        <v>0</v>
      </c>
      <c r="J29" s="358">
        <v>0</v>
      </c>
      <c r="K29" s="357">
        <v>0</v>
      </c>
      <c r="L29" s="357">
        <v>0</v>
      </c>
      <c r="M29" s="357">
        <v>0</v>
      </c>
      <c r="N29" s="357">
        <v>0</v>
      </c>
      <c r="O29" s="357">
        <v>0</v>
      </c>
      <c r="P29" s="358">
        <v>444000</v>
      </c>
    </row>
    <row r="30" spans="1:18" ht="63.75" x14ac:dyDescent="0.2">
      <c r="A30" s="355" t="s">
        <v>323</v>
      </c>
      <c r="B30" s="355" t="s">
        <v>331</v>
      </c>
      <c r="C30" s="356" t="s">
        <v>143</v>
      </c>
      <c r="D30" s="357" t="s">
        <v>332</v>
      </c>
      <c r="E30" s="358">
        <v>0</v>
      </c>
      <c r="F30" s="357">
        <v>0</v>
      </c>
      <c r="G30" s="357">
        <v>0</v>
      </c>
      <c r="H30" s="357">
        <v>0</v>
      </c>
      <c r="I30" s="357">
        <v>0</v>
      </c>
      <c r="J30" s="358">
        <v>375000</v>
      </c>
      <c r="K30" s="357">
        <v>375000</v>
      </c>
      <c r="L30" s="357">
        <v>0</v>
      </c>
      <c r="M30" s="357">
        <v>0</v>
      </c>
      <c r="N30" s="357">
        <v>0</v>
      </c>
      <c r="O30" s="357">
        <v>375000</v>
      </c>
      <c r="P30" s="358">
        <v>375000</v>
      </c>
    </row>
    <row r="31" spans="1:18" ht="38.25" x14ac:dyDescent="0.2">
      <c r="A31" s="355" t="s">
        <v>137</v>
      </c>
      <c r="B31" s="355" t="s">
        <v>138</v>
      </c>
      <c r="C31" s="356" t="s">
        <v>139</v>
      </c>
      <c r="D31" s="357" t="s">
        <v>140</v>
      </c>
      <c r="E31" s="358">
        <v>2520000</v>
      </c>
      <c r="F31" s="357">
        <v>2520000</v>
      </c>
      <c r="G31" s="357">
        <v>0</v>
      </c>
      <c r="H31" s="357">
        <v>0</v>
      </c>
      <c r="I31" s="357">
        <v>0</v>
      </c>
      <c r="J31" s="358">
        <v>0</v>
      </c>
      <c r="K31" s="357">
        <v>0</v>
      </c>
      <c r="L31" s="357">
        <v>0</v>
      </c>
      <c r="M31" s="357">
        <v>0</v>
      </c>
      <c r="N31" s="357">
        <v>0</v>
      </c>
      <c r="O31" s="357">
        <v>0</v>
      </c>
      <c r="P31" s="358">
        <v>2520000</v>
      </c>
    </row>
    <row r="32" spans="1:18" ht="25.5" x14ac:dyDescent="0.2">
      <c r="A32" s="355" t="s">
        <v>304</v>
      </c>
      <c r="B32" s="355" t="s">
        <v>305</v>
      </c>
      <c r="C32" s="356" t="s">
        <v>143</v>
      </c>
      <c r="D32" s="357" t="s">
        <v>307</v>
      </c>
      <c r="E32" s="358">
        <v>0</v>
      </c>
      <c r="F32" s="357">
        <v>0</v>
      </c>
      <c r="G32" s="357">
        <v>0</v>
      </c>
      <c r="H32" s="357">
        <v>0</v>
      </c>
      <c r="I32" s="357">
        <v>0</v>
      </c>
      <c r="J32" s="358">
        <v>1200000</v>
      </c>
      <c r="K32" s="357">
        <v>1200000</v>
      </c>
      <c r="L32" s="357">
        <v>0</v>
      </c>
      <c r="M32" s="357">
        <v>0</v>
      </c>
      <c r="N32" s="357">
        <v>0</v>
      </c>
      <c r="O32" s="357">
        <v>1200000</v>
      </c>
      <c r="P32" s="358">
        <v>1200000</v>
      </c>
    </row>
    <row r="33" spans="1:16" ht="25.5" x14ac:dyDescent="0.2">
      <c r="A33" s="355" t="s">
        <v>141</v>
      </c>
      <c r="B33" s="355" t="s">
        <v>142</v>
      </c>
      <c r="C33" s="356" t="s">
        <v>143</v>
      </c>
      <c r="D33" s="357" t="s">
        <v>144</v>
      </c>
      <c r="E33" s="358">
        <v>78304</v>
      </c>
      <c r="F33" s="357">
        <v>78304</v>
      </c>
      <c r="G33" s="357">
        <v>0</v>
      </c>
      <c r="H33" s="357">
        <v>0</v>
      </c>
      <c r="I33" s="357">
        <v>0</v>
      </c>
      <c r="J33" s="358">
        <v>0</v>
      </c>
      <c r="K33" s="357">
        <v>0</v>
      </c>
      <c r="L33" s="357">
        <v>0</v>
      </c>
      <c r="M33" s="357">
        <v>0</v>
      </c>
      <c r="N33" s="357">
        <v>0</v>
      </c>
      <c r="O33" s="357">
        <v>0</v>
      </c>
      <c r="P33" s="358">
        <v>78304</v>
      </c>
    </row>
    <row r="34" spans="1:16" ht="38.25" x14ac:dyDescent="0.2">
      <c r="A34" s="355" t="s">
        <v>145</v>
      </c>
      <c r="B34" s="355" t="s">
        <v>146</v>
      </c>
      <c r="C34" s="356" t="s">
        <v>147</v>
      </c>
      <c r="D34" s="357" t="s">
        <v>148</v>
      </c>
      <c r="E34" s="358">
        <v>181745</v>
      </c>
      <c r="F34" s="357">
        <v>181745</v>
      </c>
      <c r="G34" s="357">
        <v>0</v>
      </c>
      <c r="H34" s="357">
        <v>0</v>
      </c>
      <c r="I34" s="357">
        <v>0</v>
      </c>
      <c r="J34" s="358">
        <v>0</v>
      </c>
      <c r="K34" s="357">
        <v>0</v>
      </c>
      <c r="L34" s="357">
        <v>0</v>
      </c>
      <c r="M34" s="357">
        <v>0</v>
      </c>
      <c r="N34" s="357">
        <v>0</v>
      </c>
      <c r="O34" s="357">
        <v>0</v>
      </c>
      <c r="P34" s="358">
        <v>181745</v>
      </c>
    </row>
    <row r="35" spans="1:16" x14ac:dyDescent="0.2">
      <c r="A35" s="355" t="s">
        <v>149</v>
      </c>
      <c r="B35" s="355" t="s">
        <v>150</v>
      </c>
      <c r="C35" s="356" t="s">
        <v>147</v>
      </c>
      <c r="D35" s="357" t="s">
        <v>151</v>
      </c>
      <c r="E35" s="358">
        <v>1294296</v>
      </c>
      <c r="F35" s="357">
        <v>1294296</v>
      </c>
      <c r="G35" s="357">
        <v>682561</v>
      </c>
      <c r="H35" s="357">
        <v>153572</v>
      </c>
      <c r="I35" s="357">
        <v>0</v>
      </c>
      <c r="J35" s="358">
        <v>0</v>
      </c>
      <c r="K35" s="357">
        <v>0</v>
      </c>
      <c r="L35" s="357">
        <v>0</v>
      </c>
      <c r="M35" s="357">
        <v>0</v>
      </c>
      <c r="N35" s="357">
        <v>0</v>
      </c>
      <c r="O35" s="357">
        <v>0</v>
      </c>
      <c r="P35" s="358">
        <v>1294296</v>
      </c>
    </row>
    <row r="36" spans="1:16" x14ac:dyDescent="0.2">
      <c r="A36" s="355" t="s">
        <v>152</v>
      </c>
      <c r="B36" s="355" t="s">
        <v>153</v>
      </c>
      <c r="C36" s="356" t="s">
        <v>154</v>
      </c>
      <c r="D36" s="357" t="s">
        <v>155</v>
      </c>
      <c r="E36" s="358">
        <v>198000</v>
      </c>
      <c r="F36" s="357">
        <v>198000</v>
      </c>
      <c r="G36" s="357">
        <v>0</v>
      </c>
      <c r="H36" s="357">
        <v>0</v>
      </c>
      <c r="I36" s="357">
        <v>0</v>
      </c>
      <c r="J36" s="358">
        <v>0</v>
      </c>
      <c r="K36" s="357">
        <v>0</v>
      </c>
      <c r="L36" s="357">
        <v>0</v>
      </c>
      <c r="M36" s="357">
        <v>0</v>
      </c>
      <c r="N36" s="357">
        <v>0</v>
      </c>
      <c r="O36" s="357">
        <v>0</v>
      </c>
      <c r="P36" s="358">
        <v>198000</v>
      </c>
    </row>
    <row r="37" spans="1:16" ht="26.25" customHeight="1" x14ac:dyDescent="0.2">
      <c r="A37" s="355" t="s">
        <v>156</v>
      </c>
      <c r="B37" s="355" t="s">
        <v>157</v>
      </c>
      <c r="C37" s="356" t="s">
        <v>158</v>
      </c>
      <c r="D37" s="357" t="s">
        <v>159</v>
      </c>
      <c r="E37" s="358">
        <v>0</v>
      </c>
      <c r="F37" s="357">
        <v>0</v>
      </c>
      <c r="G37" s="357">
        <v>0</v>
      </c>
      <c r="H37" s="357">
        <v>0</v>
      </c>
      <c r="I37" s="357">
        <v>0</v>
      </c>
      <c r="J37" s="358">
        <v>19000000</v>
      </c>
      <c r="K37" s="357">
        <v>0</v>
      </c>
      <c r="L37" s="357">
        <v>449000</v>
      </c>
      <c r="M37" s="357">
        <v>0</v>
      </c>
      <c r="N37" s="357">
        <v>0</v>
      </c>
      <c r="O37" s="357">
        <v>18551000</v>
      </c>
      <c r="P37" s="358">
        <v>19000000</v>
      </c>
    </row>
    <row r="38" spans="1:16" x14ac:dyDescent="0.2">
      <c r="A38" s="355" t="s">
        <v>160</v>
      </c>
      <c r="B38" s="355" t="s">
        <v>161</v>
      </c>
      <c r="C38" s="356" t="s">
        <v>162</v>
      </c>
      <c r="D38" s="357" t="s">
        <v>66</v>
      </c>
      <c r="E38" s="358">
        <v>2183109</v>
      </c>
      <c r="F38" s="357">
        <v>1410519</v>
      </c>
      <c r="G38" s="357">
        <v>0</v>
      </c>
      <c r="H38" s="357">
        <v>0</v>
      </c>
      <c r="I38" s="357">
        <v>772590</v>
      </c>
      <c r="J38" s="358">
        <v>0</v>
      </c>
      <c r="K38" s="357">
        <v>0</v>
      </c>
      <c r="L38" s="357">
        <v>0</v>
      </c>
      <c r="M38" s="357">
        <v>0</v>
      </c>
      <c r="N38" s="357">
        <v>0</v>
      </c>
      <c r="O38" s="357">
        <v>0</v>
      </c>
      <c r="P38" s="358">
        <v>2183109</v>
      </c>
    </row>
    <row r="39" spans="1:16" ht="38.25" x14ac:dyDescent="0.2">
      <c r="A39" s="355" t="s">
        <v>163</v>
      </c>
      <c r="B39" s="355" t="s">
        <v>438</v>
      </c>
      <c r="C39" s="356" t="s">
        <v>162</v>
      </c>
      <c r="D39" s="357" t="s">
        <v>439</v>
      </c>
      <c r="E39" s="358">
        <v>19255000</v>
      </c>
      <c r="F39" s="357">
        <v>8850000</v>
      </c>
      <c r="G39" s="357">
        <v>0</v>
      </c>
      <c r="H39" s="357">
        <v>0</v>
      </c>
      <c r="I39" s="357">
        <v>10405000</v>
      </c>
      <c r="J39" s="358">
        <v>0</v>
      </c>
      <c r="K39" s="357">
        <v>0</v>
      </c>
      <c r="L39" s="357">
        <v>0</v>
      </c>
      <c r="M39" s="357">
        <v>0</v>
      </c>
      <c r="N39" s="357">
        <v>0</v>
      </c>
      <c r="O39" s="357">
        <v>0</v>
      </c>
      <c r="P39" s="358">
        <v>19255000</v>
      </c>
    </row>
    <row r="40" spans="1:16" ht="25.5" x14ac:dyDescent="0.2">
      <c r="A40" s="349" t="s">
        <v>164</v>
      </c>
      <c r="B40" s="350"/>
      <c r="C40" s="351"/>
      <c r="D40" s="352" t="s">
        <v>310</v>
      </c>
      <c r="E40" s="353">
        <v>136422257</v>
      </c>
      <c r="F40" s="354">
        <v>124010444</v>
      </c>
      <c r="G40" s="354">
        <v>82248206</v>
      </c>
      <c r="H40" s="354">
        <v>13343406</v>
      </c>
      <c r="I40" s="354">
        <v>12411813</v>
      </c>
      <c r="J40" s="353">
        <v>244551</v>
      </c>
      <c r="K40" s="354">
        <v>0</v>
      </c>
      <c r="L40" s="354">
        <v>244551</v>
      </c>
      <c r="M40" s="354">
        <v>138689</v>
      </c>
      <c r="N40" s="354">
        <v>0</v>
      </c>
      <c r="O40" s="354">
        <v>0</v>
      </c>
      <c r="P40" s="353">
        <v>136666808</v>
      </c>
    </row>
    <row r="41" spans="1:16" ht="25.5" x14ac:dyDescent="0.2">
      <c r="A41" s="349" t="s">
        <v>165</v>
      </c>
      <c r="B41" s="350"/>
      <c r="C41" s="351"/>
      <c r="D41" s="352" t="s">
        <v>310</v>
      </c>
      <c r="E41" s="353">
        <v>136422257</v>
      </c>
      <c r="F41" s="354">
        <v>124010444</v>
      </c>
      <c r="G41" s="354">
        <v>82248206</v>
      </c>
      <c r="H41" s="354">
        <v>13343406</v>
      </c>
      <c r="I41" s="354">
        <v>12411813</v>
      </c>
      <c r="J41" s="353">
        <v>244551</v>
      </c>
      <c r="K41" s="354">
        <v>0</v>
      </c>
      <c r="L41" s="354">
        <v>244551</v>
      </c>
      <c r="M41" s="354">
        <v>138689</v>
      </c>
      <c r="N41" s="354">
        <v>0</v>
      </c>
      <c r="O41" s="354">
        <v>0</v>
      </c>
      <c r="P41" s="353">
        <v>136666808</v>
      </c>
    </row>
    <row r="42" spans="1:16" ht="38.25" x14ac:dyDescent="0.2">
      <c r="A42" s="355" t="s">
        <v>166</v>
      </c>
      <c r="B42" s="355" t="s">
        <v>167</v>
      </c>
      <c r="C42" s="356" t="s">
        <v>97</v>
      </c>
      <c r="D42" s="357" t="s">
        <v>168</v>
      </c>
      <c r="E42" s="358">
        <v>4572059</v>
      </c>
      <c r="F42" s="357">
        <v>4422059</v>
      </c>
      <c r="G42" s="357">
        <v>2265906</v>
      </c>
      <c r="H42" s="357">
        <v>1271502</v>
      </c>
      <c r="I42" s="357">
        <v>150000</v>
      </c>
      <c r="J42" s="358">
        <v>0</v>
      </c>
      <c r="K42" s="357">
        <v>0</v>
      </c>
      <c r="L42" s="357">
        <v>0</v>
      </c>
      <c r="M42" s="357">
        <v>0</v>
      </c>
      <c r="N42" s="357">
        <v>0</v>
      </c>
      <c r="O42" s="357">
        <v>0</v>
      </c>
      <c r="P42" s="358">
        <v>4572059</v>
      </c>
    </row>
    <row r="43" spans="1:16" x14ac:dyDescent="0.2">
      <c r="A43" s="355" t="s">
        <v>169</v>
      </c>
      <c r="B43" s="355" t="s">
        <v>109</v>
      </c>
      <c r="C43" s="356" t="s">
        <v>170</v>
      </c>
      <c r="D43" s="357" t="s">
        <v>171</v>
      </c>
      <c r="E43" s="358">
        <v>35763628.000000007</v>
      </c>
      <c r="F43" s="357">
        <v>29102026.000000007</v>
      </c>
      <c r="G43" s="357">
        <v>19246031</v>
      </c>
      <c r="H43" s="357">
        <v>2978408</v>
      </c>
      <c r="I43" s="357">
        <v>6661602</v>
      </c>
      <c r="J43" s="358">
        <v>0</v>
      </c>
      <c r="K43" s="357">
        <v>0</v>
      </c>
      <c r="L43" s="357">
        <v>0</v>
      </c>
      <c r="M43" s="357">
        <v>0</v>
      </c>
      <c r="N43" s="357">
        <v>0</v>
      </c>
      <c r="O43" s="357">
        <v>0</v>
      </c>
      <c r="P43" s="358">
        <v>35763628.000000007</v>
      </c>
    </row>
    <row r="44" spans="1:16" ht="38.25" x14ac:dyDescent="0.2">
      <c r="A44" s="355" t="s">
        <v>172</v>
      </c>
      <c r="B44" s="355" t="s">
        <v>173</v>
      </c>
      <c r="C44" s="356" t="s">
        <v>174</v>
      </c>
      <c r="D44" s="357" t="s">
        <v>175</v>
      </c>
      <c r="E44" s="358">
        <v>29768208</v>
      </c>
      <c r="F44" s="357">
        <v>24389639</v>
      </c>
      <c r="G44" s="357">
        <v>11330132</v>
      </c>
      <c r="H44" s="357">
        <v>6686865</v>
      </c>
      <c r="I44" s="357">
        <v>5378569</v>
      </c>
      <c r="J44" s="358">
        <v>0</v>
      </c>
      <c r="K44" s="357">
        <v>0</v>
      </c>
      <c r="L44" s="357">
        <v>0</v>
      </c>
      <c r="M44" s="357">
        <v>0</v>
      </c>
      <c r="N44" s="357">
        <v>0</v>
      </c>
      <c r="O44" s="357">
        <v>0</v>
      </c>
      <c r="P44" s="358">
        <v>29768208</v>
      </c>
    </row>
    <row r="45" spans="1:16" ht="38.25" x14ac:dyDescent="0.2">
      <c r="A45" s="355" t="s">
        <v>433</v>
      </c>
      <c r="B45" s="355" t="s">
        <v>434</v>
      </c>
      <c r="C45" s="356" t="s">
        <v>174</v>
      </c>
      <c r="D45" s="357" t="s">
        <v>435</v>
      </c>
      <c r="E45" s="358">
        <v>33348100</v>
      </c>
      <c r="F45" s="357">
        <v>33348100</v>
      </c>
      <c r="G45" s="357">
        <v>27334508</v>
      </c>
      <c r="H45" s="357">
        <v>0</v>
      </c>
      <c r="I45" s="357">
        <v>0</v>
      </c>
      <c r="J45" s="358">
        <v>0</v>
      </c>
      <c r="K45" s="357">
        <v>0</v>
      </c>
      <c r="L45" s="357">
        <v>0</v>
      </c>
      <c r="M45" s="357">
        <v>0</v>
      </c>
      <c r="N45" s="357">
        <v>0</v>
      </c>
      <c r="O45" s="357">
        <v>0</v>
      </c>
      <c r="P45" s="358">
        <v>33348100</v>
      </c>
    </row>
    <row r="46" spans="1:16" ht="38.25" x14ac:dyDescent="0.2">
      <c r="A46" s="355" t="s">
        <v>176</v>
      </c>
      <c r="B46" s="355" t="s">
        <v>105</v>
      </c>
      <c r="C46" s="356" t="s">
        <v>177</v>
      </c>
      <c r="D46" s="357" t="s">
        <v>178</v>
      </c>
      <c r="E46" s="358">
        <v>3330283</v>
      </c>
      <c r="F46" s="357">
        <v>3330283</v>
      </c>
      <c r="G46" s="357">
        <v>2483346</v>
      </c>
      <c r="H46" s="357">
        <v>240448</v>
      </c>
      <c r="I46" s="357">
        <v>0</v>
      </c>
      <c r="J46" s="358">
        <v>0</v>
      </c>
      <c r="K46" s="357">
        <v>0</v>
      </c>
      <c r="L46" s="357">
        <v>0</v>
      </c>
      <c r="M46" s="357">
        <v>0</v>
      </c>
      <c r="N46" s="357">
        <v>0</v>
      </c>
      <c r="O46" s="357">
        <v>0</v>
      </c>
      <c r="P46" s="358">
        <v>3330283</v>
      </c>
    </row>
    <row r="47" spans="1:16" ht="25.5" x14ac:dyDescent="0.2">
      <c r="A47" s="355" t="s">
        <v>179</v>
      </c>
      <c r="B47" s="355" t="s">
        <v>180</v>
      </c>
      <c r="C47" s="356" t="s">
        <v>177</v>
      </c>
      <c r="D47" s="357" t="s">
        <v>181</v>
      </c>
      <c r="E47" s="358">
        <v>4206621</v>
      </c>
      <c r="F47" s="357">
        <v>4206621</v>
      </c>
      <c r="G47" s="357">
        <v>3237250</v>
      </c>
      <c r="H47" s="357">
        <v>101576</v>
      </c>
      <c r="I47" s="357">
        <v>0</v>
      </c>
      <c r="J47" s="358">
        <v>244551</v>
      </c>
      <c r="K47" s="357">
        <v>0</v>
      </c>
      <c r="L47" s="357">
        <v>244551</v>
      </c>
      <c r="M47" s="357">
        <v>138689</v>
      </c>
      <c r="N47" s="357">
        <v>0</v>
      </c>
      <c r="O47" s="357">
        <v>0</v>
      </c>
      <c r="P47" s="358">
        <v>4451172</v>
      </c>
    </row>
    <row r="48" spans="1:16" ht="25.5" x14ac:dyDescent="0.2">
      <c r="A48" s="355" t="s">
        <v>182</v>
      </c>
      <c r="B48" s="355" t="s">
        <v>183</v>
      </c>
      <c r="C48" s="356" t="s">
        <v>184</v>
      </c>
      <c r="D48" s="357" t="s">
        <v>185</v>
      </c>
      <c r="E48" s="358">
        <v>6408425</v>
      </c>
      <c r="F48" s="357">
        <v>6278425</v>
      </c>
      <c r="G48" s="357">
        <v>4795758</v>
      </c>
      <c r="H48" s="357">
        <v>0</v>
      </c>
      <c r="I48" s="357">
        <v>130000</v>
      </c>
      <c r="J48" s="358">
        <v>0</v>
      </c>
      <c r="K48" s="357">
        <v>0</v>
      </c>
      <c r="L48" s="357">
        <v>0</v>
      </c>
      <c r="M48" s="357">
        <v>0</v>
      </c>
      <c r="N48" s="357">
        <v>0</v>
      </c>
      <c r="O48" s="357">
        <v>0</v>
      </c>
      <c r="P48" s="358">
        <v>6408425</v>
      </c>
    </row>
    <row r="49" spans="1:16" x14ac:dyDescent="0.2">
      <c r="A49" s="355" t="s">
        <v>186</v>
      </c>
      <c r="B49" s="355" t="s">
        <v>187</v>
      </c>
      <c r="C49" s="356" t="s">
        <v>184</v>
      </c>
      <c r="D49" s="357" t="s">
        <v>188</v>
      </c>
      <c r="E49" s="358">
        <v>124050</v>
      </c>
      <c r="F49" s="357">
        <v>124050</v>
      </c>
      <c r="G49" s="357">
        <v>0</v>
      </c>
      <c r="H49" s="357">
        <v>0</v>
      </c>
      <c r="I49" s="357">
        <v>0</v>
      </c>
      <c r="J49" s="358">
        <v>0</v>
      </c>
      <c r="K49" s="357">
        <v>0</v>
      </c>
      <c r="L49" s="357">
        <v>0</v>
      </c>
      <c r="M49" s="357">
        <v>0</v>
      </c>
      <c r="N49" s="357">
        <v>0</v>
      </c>
      <c r="O49" s="357">
        <v>0</v>
      </c>
      <c r="P49" s="358">
        <v>124050</v>
      </c>
    </row>
    <row r="50" spans="1:16" ht="76.5" x14ac:dyDescent="0.2">
      <c r="A50" s="355" t="s">
        <v>467</v>
      </c>
      <c r="B50" s="355" t="s">
        <v>189</v>
      </c>
      <c r="C50" s="356" t="s">
        <v>184</v>
      </c>
      <c r="D50" s="357" t="s">
        <v>468</v>
      </c>
      <c r="E50" s="358">
        <v>40500</v>
      </c>
      <c r="F50" s="357">
        <v>40500</v>
      </c>
      <c r="G50" s="357">
        <v>33197</v>
      </c>
      <c r="H50" s="357">
        <v>0</v>
      </c>
      <c r="I50" s="357">
        <v>0</v>
      </c>
      <c r="J50" s="358">
        <v>0</v>
      </c>
      <c r="K50" s="357">
        <v>0</v>
      </c>
      <c r="L50" s="357">
        <v>0</v>
      </c>
      <c r="M50" s="357">
        <v>0</v>
      </c>
      <c r="N50" s="357">
        <v>0</v>
      </c>
      <c r="O50" s="357">
        <v>0</v>
      </c>
      <c r="P50" s="358">
        <v>40500</v>
      </c>
    </row>
    <row r="51" spans="1:16" ht="51" x14ac:dyDescent="0.2">
      <c r="A51" s="355" t="s">
        <v>440</v>
      </c>
      <c r="B51" s="355" t="s">
        <v>441</v>
      </c>
      <c r="C51" s="356" t="s">
        <v>184</v>
      </c>
      <c r="D51" s="357" t="s">
        <v>442</v>
      </c>
      <c r="E51" s="358">
        <v>3831600</v>
      </c>
      <c r="F51" s="357">
        <v>3831600</v>
      </c>
      <c r="G51" s="357">
        <v>3140655</v>
      </c>
      <c r="H51" s="357">
        <v>0</v>
      </c>
      <c r="I51" s="357">
        <v>0</v>
      </c>
      <c r="J51" s="358">
        <v>0</v>
      </c>
      <c r="K51" s="357">
        <v>0</v>
      </c>
      <c r="L51" s="357">
        <v>0</v>
      </c>
      <c r="M51" s="357">
        <v>0</v>
      </c>
      <c r="N51" s="357">
        <v>0</v>
      </c>
      <c r="O51" s="357">
        <v>0</v>
      </c>
      <c r="P51" s="358">
        <v>3831600</v>
      </c>
    </row>
    <row r="52" spans="1:16" ht="38.25" x14ac:dyDescent="0.2">
      <c r="A52" s="355" t="s">
        <v>190</v>
      </c>
      <c r="B52" s="355" t="s">
        <v>191</v>
      </c>
      <c r="C52" s="356" t="s">
        <v>192</v>
      </c>
      <c r="D52" s="357" t="s">
        <v>193</v>
      </c>
      <c r="E52" s="358">
        <v>150000</v>
      </c>
      <c r="F52" s="357">
        <v>150000</v>
      </c>
      <c r="G52" s="357">
        <v>0</v>
      </c>
      <c r="H52" s="357">
        <v>0</v>
      </c>
      <c r="I52" s="357">
        <v>0</v>
      </c>
      <c r="J52" s="358">
        <v>0</v>
      </c>
      <c r="K52" s="357">
        <v>0</v>
      </c>
      <c r="L52" s="357">
        <v>0</v>
      </c>
      <c r="M52" s="357">
        <v>0</v>
      </c>
      <c r="N52" s="357">
        <v>0</v>
      </c>
      <c r="O52" s="357">
        <v>0</v>
      </c>
      <c r="P52" s="358">
        <v>150000</v>
      </c>
    </row>
    <row r="53" spans="1:16" ht="38.25" x14ac:dyDescent="0.2">
      <c r="A53" s="355" t="s">
        <v>194</v>
      </c>
      <c r="B53" s="355" t="s">
        <v>195</v>
      </c>
      <c r="C53" s="356" t="s">
        <v>192</v>
      </c>
      <c r="D53" s="357" t="s">
        <v>196</v>
      </c>
      <c r="E53" s="358">
        <v>200000</v>
      </c>
      <c r="F53" s="357">
        <v>200000</v>
      </c>
      <c r="G53" s="357">
        <v>0</v>
      </c>
      <c r="H53" s="357">
        <v>0</v>
      </c>
      <c r="I53" s="357">
        <v>0</v>
      </c>
      <c r="J53" s="358">
        <v>0</v>
      </c>
      <c r="K53" s="357">
        <v>0</v>
      </c>
      <c r="L53" s="357">
        <v>0</v>
      </c>
      <c r="M53" s="357">
        <v>0</v>
      </c>
      <c r="N53" s="357">
        <v>0</v>
      </c>
      <c r="O53" s="357">
        <v>0</v>
      </c>
      <c r="P53" s="358">
        <v>200000</v>
      </c>
    </row>
    <row r="54" spans="1:16" ht="63.75" x14ac:dyDescent="0.2">
      <c r="A54" s="355" t="s">
        <v>197</v>
      </c>
      <c r="B54" s="355" t="s">
        <v>198</v>
      </c>
      <c r="C54" s="356" t="s">
        <v>192</v>
      </c>
      <c r="D54" s="357" t="s">
        <v>199</v>
      </c>
      <c r="E54" s="358">
        <v>220000</v>
      </c>
      <c r="F54" s="357">
        <v>220000</v>
      </c>
      <c r="G54" s="357">
        <v>0</v>
      </c>
      <c r="H54" s="357">
        <v>0</v>
      </c>
      <c r="I54" s="357">
        <v>0</v>
      </c>
      <c r="J54" s="358">
        <v>0</v>
      </c>
      <c r="K54" s="357">
        <v>0</v>
      </c>
      <c r="L54" s="357">
        <v>0</v>
      </c>
      <c r="M54" s="357">
        <v>0</v>
      </c>
      <c r="N54" s="357">
        <v>0</v>
      </c>
      <c r="O54" s="357">
        <v>0</v>
      </c>
      <c r="P54" s="358">
        <v>220000</v>
      </c>
    </row>
    <row r="55" spans="1:16" x14ac:dyDescent="0.2">
      <c r="A55" s="355" t="s">
        <v>200</v>
      </c>
      <c r="B55" s="355" t="s">
        <v>201</v>
      </c>
      <c r="C55" s="356" t="s">
        <v>202</v>
      </c>
      <c r="D55" s="357" t="s">
        <v>203</v>
      </c>
      <c r="E55" s="358">
        <v>1088831</v>
      </c>
      <c r="F55" s="357">
        <v>1018831</v>
      </c>
      <c r="G55" s="357">
        <v>735303</v>
      </c>
      <c r="H55" s="357">
        <v>75804</v>
      </c>
      <c r="I55" s="357">
        <v>70000</v>
      </c>
      <c r="J55" s="358">
        <v>0</v>
      </c>
      <c r="K55" s="357">
        <v>0</v>
      </c>
      <c r="L55" s="357">
        <v>0</v>
      </c>
      <c r="M55" s="357">
        <v>0</v>
      </c>
      <c r="N55" s="357">
        <v>0</v>
      </c>
      <c r="O55" s="357">
        <v>0</v>
      </c>
      <c r="P55" s="358">
        <v>1088831</v>
      </c>
    </row>
    <row r="56" spans="1:16" ht="38.25" x14ac:dyDescent="0.2">
      <c r="A56" s="355" t="s">
        <v>204</v>
      </c>
      <c r="B56" s="355" t="s">
        <v>205</v>
      </c>
      <c r="C56" s="356" t="s">
        <v>206</v>
      </c>
      <c r="D56" s="357" t="s">
        <v>207</v>
      </c>
      <c r="E56" s="358">
        <v>9028907</v>
      </c>
      <c r="F56" s="357">
        <v>9028907</v>
      </c>
      <c r="G56" s="357">
        <v>5051269</v>
      </c>
      <c r="H56" s="357">
        <v>1802602</v>
      </c>
      <c r="I56" s="357">
        <v>0</v>
      </c>
      <c r="J56" s="358">
        <v>0</v>
      </c>
      <c r="K56" s="357">
        <v>0</v>
      </c>
      <c r="L56" s="357">
        <v>0</v>
      </c>
      <c r="M56" s="357">
        <v>0</v>
      </c>
      <c r="N56" s="357">
        <v>0</v>
      </c>
      <c r="O56" s="357">
        <v>0</v>
      </c>
      <c r="P56" s="358">
        <v>9028907</v>
      </c>
    </row>
    <row r="57" spans="1:16" ht="25.5" x14ac:dyDescent="0.2">
      <c r="A57" s="355" t="s">
        <v>333</v>
      </c>
      <c r="B57" s="355" t="s">
        <v>334</v>
      </c>
      <c r="C57" s="356" t="s">
        <v>264</v>
      </c>
      <c r="D57" s="357" t="s">
        <v>335</v>
      </c>
      <c r="E57" s="358">
        <v>300000</v>
      </c>
      <c r="F57" s="357">
        <v>300000</v>
      </c>
      <c r="G57" s="357">
        <v>0</v>
      </c>
      <c r="H57" s="357">
        <v>0</v>
      </c>
      <c r="I57" s="357">
        <v>0</v>
      </c>
      <c r="J57" s="358">
        <v>0</v>
      </c>
      <c r="K57" s="357">
        <v>0</v>
      </c>
      <c r="L57" s="357">
        <v>0</v>
      </c>
      <c r="M57" s="357">
        <v>0</v>
      </c>
      <c r="N57" s="357">
        <v>0</v>
      </c>
      <c r="O57" s="357">
        <v>0</v>
      </c>
      <c r="P57" s="358">
        <v>300000</v>
      </c>
    </row>
    <row r="58" spans="1:16" ht="38.25" x14ac:dyDescent="0.2">
      <c r="A58" s="355" t="s">
        <v>208</v>
      </c>
      <c r="B58" s="355" t="s">
        <v>209</v>
      </c>
      <c r="C58" s="356" t="s">
        <v>210</v>
      </c>
      <c r="D58" s="357" t="s">
        <v>211</v>
      </c>
      <c r="E58" s="358">
        <v>4019403</v>
      </c>
      <c r="F58" s="357">
        <v>4019403</v>
      </c>
      <c r="G58" s="357">
        <v>2594851</v>
      </c>
      <c r="H58" s="357">
        <v>186201</v>
      </c>
      <c r="I58" s="357">
        <v>0</v>
      </c>
      <c r="J58" s="358">
        <v>0</v>
      </c>
      <c r="K58" s="357">
        <v>0</v>
      </c>
      <c r="L58" s="357">
        <v>0</v>
      </c>
      <c r="M58" s="357">
        <v>0</v>
      </c>
      <c r="N58" s="357">
        <v>0</v>
      </c>
      <c r="O58" s="357">
        <v>0</v>
      </c>
      <c r="P58" s="358">
        <v>4019403</v>
      </c>
    </row>
    <row r="59" spans="1:16" x14ac:dyDescent="0.2">
      <c r="A59" s="355" t="s">
        <v>336</v>
      </c>
      <c r="B59" s="355" t="s">
        <v>161</v>
      </c>
      <c r="C59" s="356" t="s">
        <v>162</v>
      </c>
      <c r="D59" s="357" t="s">
        <v>66</v>
      </c>
      <c r="E59" s="358">
        <v>21642</v>
      </c>
      <c r="F59" s="357">
        <v>0</v>
      </c>
      <c r="G59" s="357">
        <v>0</v>
      </c>
      <c r="H59" s="357">
        <v>0</v>
      </c>
      <c r="I59" s="357">
        <v>21642</v>
      </c>
      <c r="J59" s="358">
        <v>0</v>
      </c>
      <c r="K59" s="357">
        <v>0</v>
      </c>
      <c r="L59" s="357">
        <v>0</v>
      </c>
      <c r="M59" s="357">
        <v>0</v>
      </c>
      <c r="N59" s="357">
        <v>0</v>
      </c>
      <c r="O59" s="357">
        <v>0</v>
      </c>
      <c r="P59" s="358">
        <v>21642</v>
      </c>
    </row>
    <row r="60" spans="1:16" ht="25.5" x14ac:dyDescent="0.2">
      <c r="A60" s="349" t="s">
        <v>212</v>
      </c>
      <c r="B60" s="350"/>
      <c r="C60" s="351"/>
      <c r="D60" s="352" t="s">
        <v>213</v>
      </c>
      <c r="E60" s="353">
        <v>2863141</v>
      </c>
      <c r="F60" s="354">
        <v>2863141</v>
      </c>
      <c r="G60" s="354">
        <v>2208396</v>
      </c>
      <c r="H60" s="354">
        <v>66351</v>
      </c>
      <c r="I60" s="354">
        <v>0</v>
      </c>
      <c r="J60" s="353">
        <v>0</v>
      </c>
      <c r="K60" s="354">
        <v>0</v>
      </c>
      <c r="L60" s="354">
        <v>0</v>
      </c>
      <c r="M60" s="354">
        <v>0</v>
      </c>
      <c r="N60" s="354">
        <v>0</v>
      </c>
      <c r="O60" s="354">
        <v>0</v>
      </c>
      <c r="P60" s="353">
        <v>2863141</v>
      </c>
    </row>
    <row r="61" spans="1:16" s="185" customFormat="1" ht="25.5" x14ac:dyDescent="0.2">
      <c r="A61" s="349" t="s">
        <v>214</v>
      </c>
      <c r="B61" s="350"/>
      <c r="C61" s="351"/>
      <c r="D61" s="352" t="s">
        <v>213</v>
      </c>
      <c r="E61" s="353">
        <v>2863141</v>
      </c>
      <c r="F61" s="354">
        <v>2863141</v>
      </c>
      <c r="G61" s="354">
        <v>2208396</v>
      </c>
      <c r="H61" s="354">
        <v>66351</v>
      </c>
      <c r="I61" s="354">
        <v>0</v>
      </c>
      <c r="J61" s="353">
        <v>0</v>
      </c>
      <c r="K61" s="354">
        <v>0</v>
      </c>
      <c r="L61" s="354">
        <v>0</v>
      </c>
      <c r="M61" s="354">
        <v>0</v>
      </c>
      <c r="N61" s="354">
        <v>0</v>
      </c>
      <c r="O61" s="354">
        <v>0</v>
      </c>
      <c r="P61" s="353">
        <v>2863141</v>
      </c>
    </row>
    <row r="62" spans="1:16" ht="38.25" x14ac:dyDescent="0.2">
      <c r="A62" s="355" t="s">
        <v>215</v>
      </c>
      <c r="B62" s="355" t="s">
        <v>167</v>
      </c>
      <c r="C62" s="356" t="s">
        <v>97</v>
      </c>
      <c r="D62" s="357" t="s">
        <v>168</v>
      </c>
      <c r="E62" s="358">
        <v>2863141</v>
      </c>
      <c r="F62" s="357">
        <v>2863141</v>
      </c>
      <c r="G62" s="357">
        <v>2208396</v>
      </c>
      <c r="H62" s="357">
        <v>66351</v>
      </c>
      <c r="I62" s="357">
        <v>0</v>
      </c>
      <c r="J62" s="358">
        <v>0</v>
      </c>
      <c r="K62" s="357">
        <v>0</v>
      </c>
      <c r="L62" s="357">
        <v>0</v>
      </c>
      <c r="M62" s="357">
        <v>0</v>
      </c>
      <c r="N62" s="357">
        <v>0</v>
      </c>
      <c r="O62" s="357">
        <v>0</v>
      </c>
      <c r="P62" s="358">
        <v>2863141</v>
      </c>
    </row>
    <row r="63" spans="1:16" s="230" customFormat="1" x14ac:dyDescent="0.2">
      <c r="A63" s="359" t="s">
        <v>68</v>
      </c>
      <c r="B63" s="360" t="s">
        <v>68</v>
      </c>
      <c r="C63" s="361" t="s">
        <v>68</v>
      </c>
      <c r="D63" s="362" t="s">
        <v>216</v>
      </c>
      <c r="E63" s="353">
        <v>249246109</v>
      </c>
      <c r="F63" s="353">
        <v>221199496</v>
      </c>
      <c r="G63" s="353">
        <v>118342834</v>
      </c>
      <c r="H63" s="353">
        <v>16652149</v>
      </c>
      <c r="I63" s="353">
        <v>28046613</v>
      </c>
      <c r="J63" s="353">
        <v>29823936</v>
      </c>
      <c r="K63" s="353">
        <v>10577102</v>
      </c>
      <c r="L63" s="353">
        <v>695834</v>
      </c>
      <c r="M63" s="353">
        <v>138689</v>
      </c>
      <c r="N63" s="353">
        <v>0</v>
      </c>
      <c r="O63" s="353">
        <v>29128102</v>
      </c>
      <c r="P63" s="353">
        <v>279070045</v>
      </c>
    </row>
    <row r="64" spans="1:16" s="230" customFormat="1" x14ac:dyDescent="0.2">
      <c r="A64" s="282"/>
      <c r="B64" s="283"/>
      <c r="C64" s="282"/>
      <c r="D64" s="282"/>
      <c r="E64" s="282"/>
      <c r="F64" s="282"/>
      <c r="G64" s="282"/>
      <c r="H64" s="282"/>
      <c r="I64" s="283"/>
      <c r="J64" s="42"/>
      <c r="K64" s="282"/>
      <c r="L64" s="282"/>
      <c r="M64" s="282"/>
      <c r="N64" s="282"/>
      <c r="O64" s="282"/>
      <c r="P64" s="282"/>
    </row>
    <row r="65" spans="1:16" x14ac:dyDescent="0.2">
      <c r="A65" s="282"/>
      <c r="B65" s="282"/>
      <c r="C65" s="282"/>
      <c r="D65" s="282"/>
      <c r="E65" s="42"/>
      <c r="F65" s="42"/>
      <c r="G65" s="282"/>
      <c r="H65" s="282"/>
      <c r="I65" s="42"/>
      <c r="J65" s="282"/>
      <c r="K65" s="282"/>
      <c r="L65" s="282"/>
      <c r="M65" s="282"/>
      <c r="N65" s="282"/>
      <c r="O65" s="282"/>
      <c r="P65" s="282"/>
    </row>
    <row r="66" spans="1:16" x14ac:dyDescent="0.2">
      <c r="A66" s="282"/>
      <c r="B66" s="285" t="s">
        <v>402</v>
      </c>
      <c r="C66" s="284"/>
      <c r="D66" s="284"/>
      <c r="E66" s="42"/>
      <c r="F66" s="284"/>
      <c r="G66" s="284"/>
      <c r="H66" s="284"/>
      <c r="I66" s="285" t="s">
        <v>403</v>
      </c>
      <c r="J66" s="42"/>
      <c r="K66" s="42"/>
      <c r="L66" s="282"/>
      <c r="M66" s="282"/>
      <c r="N66" s="282"/>
      <c r="O66" s="282"/>
      <c r="P66" s="282"/>
    </row>
    <row r="67" spans="1:16" x14ac:dyDescent="0.2">
      <c r="E67" s="42"/>
      <c r="F67" s="42"/>
    </row>
    <row r="68" spans="1:16" x14ac:dyDescent="0.2">
      <c r="E68" s="42"/>
      <c r="F68" s="42"/>
      <c r="G68" s="42"/>
      <c r="J68" s="42"/>
    </row>
    <row r="69" spans="1:16" x14ac:dyDescent="0.2">
      <c r="F69" s="42"/>
      <c r="I69" s="42"/>
    </row>
    <row r="70" spans="1:16" x14ac:dyDescent="0.2">
      <c r="E70" s="42"/>
      <c r="F70" s="42"/>
      <c r="H70" s="42"/>
      <c r="I70" s="42"/>
      <c r="J70" s="42"/>
    </row>
    <row r="71" spans="1:16" x14ac:dyDescent="0.2">
      <c r="I71" s="42"/>
      <c r="J71" s="42"/>
    </row>
    <row r="72" spans="1:16" x14ac:dyDescent="0.2">
      <c r="E72" s="42"/>
      <c r="F72" s="42"/>
    </row>
    <row r="73" spans="1:16" x14ac:dyDescent="0.2">
      <c r="H73" s="42"/>
      <c r="I73" s="42"/>
      <c r="J73" s="42"/>
    </row>
  </sheetData>
  <mergeCells count="22">
    <mergeCell ref="A5:P5"/>
    <mergeCell ref="A6:P6"/>
    <mergeCell ref="O10:O12"/>
    <mergeCell ref="P9:P12"/>
    <mergeCell ref="G11:G12"/>
    <mergeCell ref="H11:H12"/>
    <mergeCell ref="I10:I12"/>
    <mergeCell ref="J9:O9"/>
    <mergeCell ref="J10:J12"/>
    <mergeCell ref="K10:K12"/>
    <mergeCell ref="L10:L12"/>
    <mergeCell ref="M10:N10"/>
    <mergeCell ref="M11:M12"/>
    <mergeCell ref="N11:N12"/>
    <mergeCell ref="A9:A12"/>
    <mergeCell ref="B9:B12"/>
    <mergeCell ref="E9:I9"/>
    <mergeCell ref="E10:E12"/>
    <mergeCell ref="F10:F12"/>
    <mergeCell ref="G10:H10"/>
    <mergeCell ref="C9:C12"/>
    <mergeCell ref="D9:D12"/>
  </mergeCells>
  <pageMargins left="0.196850393700787" right="0.196850393700787" top="0.39370078740157499" bottom="0.196850393700787" header="0" footer="0"/>
  <pageSetup paperSize="9" scale="66" fitToHeight="50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31"/>
  <sheetViews>
    <sheetView view="pageBreakPreview" topLeftCell="A10" zoomScale="85" zoomScaleNormal="100" zoomScaleSheetLayoutView="85" workbookViewId="0">
      <selection activeCell="B3" sqref="B3:C3"/>
    </sheetView>
  </sheetViews>
  <sheetFormatPr defaultColWidth="9.140625" defaultRowHeight="15.75" x14ac:dyDescent="0.25"/>
  <cols>
    <col min="1" max="1" width="19.85546875" style="199" customWidth="1"/>
    <col min="2" max="2" width="86.140625" style="200" customWidth="1"/>
    <col min="3" max="3" width="25.140625" style="200" customWidth="1"/>
    <col min="4" max="4" width="18.5703125" style="200" customWidth="1"/>
    <col min="5" max="8" width="9.140625" style="202"/>
    <col min="9" max="9" width="13.5703125" style="203" bestFit="1" customWidth="1"/>
    <col min="10" max="10" width="19.7109375" style="203" customWidth="1"/>
    <col min="11" max="12" width="14.140625" style="200" customWidth="1"/>
    <col min="13" max="13" width="18" style="200" customWidth="1"/>
    <col min="14" max="14" width="20.140625" style="200" hidden="1" customWidth="1"/>
    <col min="15" max="15" width="20.140625" style="200" customWidth="1"/>
    <col min="16" max="16" width="20.140625" style="200" hidden="1" customWidth="1"/>
    <col min="17" max="17" width="20.140625" style="200" bestFit="1" customWidth="1"/>
    <col min="18" max="18" width="20.140625" style="200" customWidth="1"/>
    <col min="19" max="19" width="19.7109375" style="200" customWidth="1"/>
    <col min="20" max="20" width="14" style="203" customWidth="1"/>
    <col min="21" max="25" width="11.5703125" style="200" customWidth="1"/>
    <col min="26" max="26" width="12.7109375" style="200" customWidth="1"/>
    <col min="27" max="16384" width="9.140625" style="200"/>
  </cols>
  <sheetData>
    <row r="1" spans="1:20" x14ac:dyDescent="0.25">
      <c r="C1" s="201" t="s">
        <v>217</v>
      </c>
      <c r="I1" s="200"/>
    </row>
    <row r="2" spans="1:20" x14ac:dyDescent="0.25">
      <c r="B2" s="379" t="s">
        <v>487</v>
      </c>
      <c r="C2" s="379"/>
      <c r="D2" s="27"/>
      <c r="E2" s="204"/>
      <c r="I2" s="200"/>
    </row>
    <row r="3" spans="1:20" x14ac:dyDescent="0.25">
      <c r="B3" s="392" t="s">
        <v>488</v>
      </c>
      <c r="C3" s="392"/>
      <c r="D3" s="27"/>
      <c r="E3" s="204"/>
      <c r="F3" s="205"/>
      <c r="I3" s="200"/>
    </row>
    <row r="4" spans="1:20" x14ac:dyDescent="0.25">
      <c r="C4" s="27"/>
      <c r="D4" s="27"/>
      <c r="E4" s="206"/>
    </row>
    <row r="5" spans="1:20" x14ac:dyDescent="0.25">
      <c r="B5" s="207" t="s">
        <v>397</v>
      </c>
      <c r="C5" s="203"/>
      <c r="D5" s="203"/>
    </row>
    <row r="6" spans="1:20" s="208" customFormat="1" x14ac:dyDescent="0.25">
      <c r="B6" s="209" t="s">
        <v>69</v>
      </c>
      <c r="C6" s="209"/>
    </row>
    <row r="7" spans="1:20" s="208" customFormat="1" x14ac:dyDescent="0.25">
      <c r="B7" s="210" t="s">
        <v>70</v>
      </c>
      <c r="C7" s="210"/>
    </row>
    <row r="8" spans="1:20" x14ac:dyDescent="0.25">
      <c r="A8" s="390" t="s">
        <v>218</v>
      </c>
      <c r="B8" s="390"/>
      <c r="C8" s="390"/>
      <c r="D8" s="208"/>
      <c r="I8" s="200"/>
      <c r="J8" s="200"/>
      <c r="T8" s="200"/>
    </row>
    <row r="9" spans="1:20" s="213" customFormat="1" ht="47.25" x14ac:dyDescent="0.2">
      <c r="A9" s="211" t="s">
        <v>219</v>
      </c>
      <c r="B9" s="211" t="s">
        <v>220</v>
      </c>
      <c r="C9" s="212" t="s">
        <v>4</v>
      </c>
    </row>
    <row r="10" spans="1:20" s="213" customFormat="1" x14ac:dyDescent="0.2">
      <c r="A10" s="211">
        <v>1</v>
      </c>
      <c r="B10" s="211">
        <v>2</v>
      </c>
      <c r="C10" s="212">
        <v>3</v>
      </c>
    </row>
    <row r="11" spans="1:20" ht="18.75" customHeight="1" x14ac:dyDescent="0.25">
      <c r="A11" s="391" t="s">
        <v>221</v>
      </c>
      <c r="B11" s="391"/>
      <c r="C11" s="391"/>
      <c r="D11" s="208"/>
      <c r="I11" s="200"/>
      <c r="J11" s="200"/>
      <c r="T11" s="200"/>
    </row>
    <row r="12" spans="1:20" x14ac:dyDescent="0.25">
      <c r="A12" s="215">
        <v>41020100</v>
      </c>
      <c r="B12" s="215" t="s">
        <v>62</v>
      </c>
      <c r="C12" s="216">
        <v>9834400</v>
      </c>
      <c r="D12" s="208"/>
      <c r="I12" s="200"/>
      <c r="J12" s="200"/>
      <c r="T12" s="200"/>
    </row>
    <row r="13" spans="1:20" ht="31.5" x14ac:dyDescent="0.25">
      <c r="A13" s="215">
        <v>41020300</v>
      </c>
      <c r="B13" s="215" t="s">
        <v>406</v>
      </c>
      <c r="C13" s="216">
        <v>8414600</v>
      </c>
      <c r="D13" s="208"/>
      <c r="I13" s="200"/>
      <c r="J13" s="200"/>
      <c r="T13" s="200"/>
    </row>
    <row r="14" spans="1:20" x14ac:dyDescent="0.25">
      <c r="A14" s="215">
        <v>41033900</v>
      </c>
      <c r="B14" s="215" t="s">
        <v>63</v>
      </c>
      <c r="C14" s="216">
        <v>33348100</v>
      </c>
      <c r="D14" s="208"/>
      <c r="I14" s="200"/>
      <c r="J14" s="200"/>
      <c r="T14" s="200"/>
    </row>
    <row r="15" spans="1:20" ht="31.5" x14ac:dyDescent="0.25">
      <c r="A15" s="215">
        <v>41036000</v>
      </c>
      <c r="B15" s="71" t="s">
        <v>466</v>
      </c>
      <c r="C15" s="216">
        <v>40500</v>
      </c>
      <c r="D15" s="208"/>
      <c r="I15" s="200"/>
      <c r="J15" s="200"/>
      <c r="T15" s="200"/>
    </row>
    <row r="16" spans="1:20" ht="33.75" customHeight="1" x14ac:dyDescent="0.25">
      <c r="A16" s="215">
        <v>41036300</v>
      </c>
      <c r="B16" s="71" t="s">
        <v>64</v>
      </c>
      <c r="C16" s="216">
        <v>3831600</v>
      </c>
      <c r="D16" s="208"/>
      <c r="I16" s="200"/>
      <c r="J16" s="200"/>
      <c r="T16" s="200"/>
    </row>
    <row r="17" spans="1:20" x14ac:dyDescent="0.25">
      <c r="A17" s="217">
        <v>9900000000</v>
      </c>
      <c r="B17" s="217" t="s">
        <v>222</v>
      </c>
      <c r="C17" s="218">
        <f>SUM(C12:C16)</f>
        <v>55469200</v>
      </c>
      <c r="D17" s="208"/>
      <c r="E17" s="238"/>
      <c r="I17" s="200"/>
      <c r="J17" s="200"/>
      <c r="T17" s="200"/>
    </row>
    <row r="18" spans="1:20" ht="47.25" x14ac:dyDescent="0.25">
      <c r="A18" s="215">
        <v>41053900</v>
      </c>
      <c r="B18" s="215" t="s">
        <v>223</v>
      </c>
      <c r="C18" s="216">
        <v>16695</v>
      </c>
      <c r="D18" s="208"/>
      <c r="I18" s="200"/>
      <c r="J18" s="200"/>
      <c r="T18" s="200"/>
    </row>
    <row r="19" spans="1:20" ht="47.25" x14ac:dyDescent="0.25">
      <c r="A19" s="215">
        <v>41053900</v>
      </c>
      <c r="B19" s="215" t="s">
        <v>405</v>
      </c>
      <c r="C19" s="216">
        <v>110000</v>
      </c>
      <c r="D19" s="208"/>
      <c r="I19" s="200"/>
      <c r="J19" s="200"/>
      <c r="T19" s="200"/>
    </row>
    <row r="20" spans="1:20" ht="63" x14ac:dyDescent="0.25">
      <c r="A20" s="215">
        <v>41059300</v>
      </c>
      <c r="B20" s="71" t="s">
        <v>448</v>
      </c>
      <c r="C20" s="216">
        <v>366957</v>
      </c>
      <c r="D20" s="208"/>
      <c r="I20" s="200"/>
      <c r="J20" s="200"/>
      <c r="T20" s="200"/>
    </row>
    <row r="21" spans="1:20" ht="24.75" customHeight="1" x14ac:dyDescent="0.25">
      <c r="A21" s="219" t="s">
        <v>224</v>
      </c>
      <c r="B21" s="217" t="s">
        <v>225</v>
      </c>
      <c r="C21" s="218">
        <f>SUM(C18:C20)</f>
        <v>493652</v>
      </c>
      <c r="D21" s="208"/>
      <c r="I21" s="200"/>
      <c r="J21" s="200"/>
      <c r="T21" s="200"/>
    </row>
    <row r="22" spans="1:20" x14ac:dyDescent="0.25">
      <c r="A22" s="217"/>
      <c r="B22" s="217"/>
      <c r="C22" s="218"/>
      <c r="D22" s="208"/>
      <c r="I22" s="200"/>
      <c r="J22" s="200"/>
      <c r="T22" s="200"/>
    </row>
    <row r="23" spans="1:20" x14ac:dyDescent="0.25">
      <c r="A23" s="391" t="s">
        <v>226</v>
      </c>
      <c r="B23" s="391"/>
      <c r="C23" s="391"/>
      <c r="D23" s="208"/>
      <c r="I23" s="200"/>
      <c r="J23" s="200"/>
      <c r="T23" s="200"/>
    </row>
    <row r="24" spans="1:20" ht="31.5" hidden="1" x14ac:dyDescent="0.25">
      <c r="A24" s="215">
        <v>410354000</v>
      </c>
      <c r="B24" s="71" t="s">
        <v>321</v>
      </c>
      <c r="C24" s="216"/>
      <c r="D24" s="208"/>
      <c r="I24" s="200"/>
      <c r="J24" s="200"/>
      <c r="T24" s="200"/>
    </row>
    <row r="25" spans="1:20" ht="47.25" hidden="1" x14ac:dyDescent="0.25">
      <c r="A25" s="215">
        <v>410374000</v>
      </c>
      <c r="B25" s="71" t="s">
        <v>320</v>
      </c>
      <c r="C25" s="216"/>
      <c r="D25" s="208"/>
      <c r="I25" s="200"/>
      <c r="J25" s="200"/>
      <c r="T25" s="200"/>
    </row>
    <row r="26" spans="1:20" hidden="1" x14ac:dyDescent="0.25">
      <c r="A26" s="217"/>
      <c r="B26" s="217"/>
      <c r="C26" s="218">
        <f>C25+C24</f>
        <v>0</v>
      </c>
      <c r="D26" s="208"/>
      <c r="I26" s="200"/>
      <c r="J26" s="200"/>
      <c r="T26" s="200"/>
    </row>
    <row r="27" spans="1:20" x14ac:dyDescent="0.25">
      <c r="A27" s="214" t="s">
        <v>227</v>
      </c>
      <c r="B27" s="217" t="s">
        <v>228</v>
      </c>
      <c r="C27" s="218">
        <f>C28+C29</f>
        <v>55962852</v>
      </c>
      <c r="D27" s="208"/>
      <c r="E27" s="238"/>
      <c r="I27" s="200"/>
      <c r="J27" s="200"/>
      <c r="T27" s="200"/>
    </row>
    <row r="28" spans="1:20" x14ac:dyDescent="0.25">
      <c r="A28" s="214" t="s">
        <v>227</v>
      </c>
      <c r="B28" s="217" t="s">
        <v>229</v>
      </c>
      <c r="C28" s="218">
        <f>C21+C17</f>
        <v>55962852</v>
      </c>
      <c r="D28" s="208"/>
      <c r="I28" s="200"/>
      <c r="J28" s="200"/>
      <c r="T28" s="200"/>
    </row>
    <row r="29" spans="1:20" x14ac:dyDescent="0.25">
      <c r="A29" s="214" t="s">
        <v>227</v>
      </c>
      <c r="B29" s="217" t="s">
        <v>230</v>
      </c>
      <c r="C29" s="218">
        <f>C26</f>
        <v>0</v>
      </c>
      <c r="D29" s="208"/>
      <c r="I29" s="200"/>
      <c r="J29" s="200"/>
      <c r="T29" s="200"/>
    </row>
    <row r="30" spans="1:20" x14ac:dyDescent="0.25">
      <c r="A30" s="220"/>
      <c r="B30" s="220"/>
      <c r="D30" s="208"/>
      <c r="I30" s="200"/>
      <c r="J30" s="200"/>
      <c r="T30" s="200"/>
    </row>
    <row r="31" spans="1:20" s="99" customFormat="1" x14ac:dyDescent="0.25">
      <c r="B31" s="179"/>
      <c r="C31" s="221"/>
    </row>
  </sheetData>
  <mergeCells count="5">
    <mergeCell ref="A8:C8"/>
    <mergeCell ref="A11:C11"/>
    <mergeCell ref="A23:C23"/>
    <mergeCell ref="B3:C3"/>
    <mergeCell ref="B2:C2"/>
  </mergeCells>
  <pageMargins left="1.1811023622047245" right="0.19685039370078741" top="0.19685039370078741" bottom="0.19685039370078741" header="0" footer="0"/>
  <pageSetup paperSize="9" scale="68" orientation="portrait" r:id="rId1"/>
  <colBreaks count="3" manualBreakCount="3">
    <brk id="6" max="25" man="1"/>
    <brk id="8" max="45" man="1"/>
    <brk id="9" max="21"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189"/>
  <sheetViews>
    <sheetView view="pageBreakPreview" topLeftCell="A110" zoomScale="60" zoomScaleNormal="85" workbookViewId="0">
      <selection activeCell="G15" sqref="G15"/>
    </sheetView>
  </sheetViews>
  <sheetFormatPr defaultRowHeight="15.75" x14ac:dyDescent="0.25"/>
  <cols>
    <col min="1" max="1" width="18.28515625" style="4" customWidth="1"/>
    <col min="2" max="2" width="16.7109375" style="280" customWidth="1"/>
    <col min="3" max="3" width="103.42578125" style="4" customWidth="1"/>
    <col min="4" max="4" width="16.28515625" style="206" customWidth="1"/>
    <col min="5" max="5" width="9.140625" style="4"/>
    <col min="6" max="6" width="15.7109375" style="4" bestFit="1" customWidth="1"/>
    <col min="7" max="16384" width="9.140625" style="4"/>
  </cols>
  <sheetData>
    <row r="1" spans="1:5" x14ac:dyDescent="0.25">
      <c r="A1" s="7"/>
      <c r="B1" s="252"/>
      <c r="C1" s="8" t="s">
        <v>401</v>
      </c>
      <c r="D1" s="26"/>
      <c r="E1" s="7"/>
    </row>
    <row r="2" spans="1:5" x14ac:dyDescent="0.25">
      <c r="A2" s="9"/>
      <c r="B2" s="252"/>
      <c r="C2" s="9"/>
      <c r="D2" s="290"/>
      <c r="E2" s="7"/>
    </row>
    <row r="3" spans="1:5" x14ac:dyDescent="0.25">
      <c r="A3" s="393" t="s">
        <v>231</v>
      </c>
      <c r="B3" s="393"/>
      <c r="C3" s="393"/>
      <c r="D3" s="26"/>
      <c r="E3" s="7"/>
    </row>
    <row r="4" spans="1:5" ht="121.5" customHeight="1" x14ac:dyDescent="0.25">
      <c r="A4" s="10" t="s">
        <v>232</v>
      </c>
      <c r="B4" s="10" t="s">
        <v>233</v>
      </c>
      <c r="C4" s="10" t="s">
        <v>234</v>
      </c>
      <c r="D4" s="84" t="s">
        <v>4</v>
      </c>
      <c r="E4" s="7"/>
    </row>
    <row r="5" spans="1:5" x14ac:dyDescent="0.25">
      <c r="A5" s="10">
        <v>1</v>
      </c>
      <c r="B5" s="10">
        <v>2</v>
      </c>
      <c r="C5" s="11">
        <v>3</v>
      </c>
      <c r="D5" s="291">
        <v>4</v>
      </c>
      <c r="E5" s="7"/>
    </row>
    <row r="6" spans="1:5" s="13" customFormat="1" x14ac:dyDescent="0.25">
      <c r="A6" s="394" t="s">
        <v>235</v>
      </c>
      <c r="B6" s="395"/>
      <c r="C6" s="395"/>
      <c r="D6" s="395"/>
      <c r="E6" s="12"/>
    </row>
    <row r="7" spans="1:5" s="13" customFormat="1" x14ac:dyDescent="0.25">
      <c r="A7" s="14"/>
      <c r="B7" s="273" t="s">
        <v>236</v>
      </c>
      <c r="C7" s="15"/>
      <c r="D7" s="292"/>
      <c r="E7" s="12"/>
    </row>
    <row r="8" spans="1:5" ht="66" customHeight="1" x14ac:dyDescent="0.25">
      <c r="A8" s="16" t="s">
        <v>160</v>
      </c>
      <c r="B8" s="274" t="s">
        <v>161</v>
      </c>
      <c r="C8" s="17" t="s">
        <v>407</v>
      </c>
      <c r="D8" s="293">
        <v>804306</v>
      </c>
      <c r="E8" s="7"/>
    </row>
    <row r="9" spans="1:5" hidden="1" x14ac:dyDescent="0.25">
      <c r="A9" s="16"/>
      <c r="B9" s="274"/>
      <c r="C9" s="17"/>
      <c r="D9" s="37"/>
      <c r="E9" s="7"/>
    </row>
    <row r="10" spans="1:5" ht="21" customHeight="1" x14ac:dyDescent="0.25">
      <c r="A10" s="14" t="s">
        <v>404</v>
      </c>
      <c r="B10" s="253" t="s">
        <v>236</v>
      </c>
      <c r="C10" s="15" t="s">
        <v>370</v>
      </c>
      <c r="D10" s="294">
        <f>D8+D9</f>
        <v>804306</v>
      </c>
      <c r="E10" s="7"/>
    </row>
    <row r="11" spans="1:5" ht="46.5" customHeight="1" x14ac:dyDescent="0.25">
      <c r="A11" s="16" t="s">
        <v>160</v>
      </c>
      <c r="B11" s="274">
        <v>9770</v>
      </c>
      <c r="C11" s="2" t="s">
        <v>237</v>
      </c>
      <c r="D11" s="37">
        <v>241103</v>
      </c>
      <c r="E11" s="7"/>
    </row>
    <row r="12" spans="1:5" ht="22.5" customHeight="1" x14ac:dyDescent="0.25">
      <c r="A12" s="14" t="s">
        <v>238</v>
      </c>
      <c r="B12" s="273" t="s">
        <v>236</v>
      </c>
      <c r="C12" s="15" t="s">
        <v>239</v>
      </c>
      <c r="D12" s="294">
        <f>D11</f>
        <v>241103</v>
      </c>
      <c r="E12" s="7"/>
    </row>
    <row r="13" spans="1:5" hidden="1" x14ac:dyDescent="0.25">
      <c r="A13" s="14"/>
      <c r="B13" s="273"/>
      <c r="C13" s="15"/>
      <c r="D13" s="294"/>
      <c r="E13" s="7"/>
    </row>
    <row r="14" spans="1:5" ht="52.5" customHeight="1" x14ac:dyDescent="0.25">
      <c r="A14" s="16" t="s">
        <v>336</v>
      </c>
      <c r="B14" s="274">
        <v>9770</v>
      </c>
      <c r="C14" s="2" t="s">
        <v>240</v>
      </c>
      <c r="D14" s="37">
        <v>21642</v>
      </c>
      <c r="E14" s="7"/>
    </row>
    <row r="15" spans="1:5" ht="18" customHeight="1" x14ac:dyDescent="0.25">
      <c r="A15" s="14" t="s">
        <v>241</v>
      </c>
      <c r="B15" s="273" t="s">
        <v>236</v>
      </c>
      <c r="C15" s="15" t="s">
        <v>242</v>
      </c>
      <c r="D15" s="294">
        <f>D14</f>
        <v>21642</v>
      </c>
      <c r="E15" s="7"/>
    </row>
    <row r="16" spans="1:5" ht="66" customHeight="1" x14ac:dyDescent="0.25">
      <c r="A16" s="16" t="s">
        <v>160</v>
      </c>
      <c r="B16" s="274">
        <v>9770</v>
      </c>
      <c r="C16" s="2" t="s">
        <v>371</v>
      </c>
      <c r="D16" s="37">
        <v>34000</v>
      </c>
      <c r="E16" s="7"/>
    </row>
    <row r="17" spans="1:6" ht="48" customHeight="1" x14ac:dyDescent="0.25">
      <c r="A17" s="49" t="s">
        <v>160</v>
      </c>
      <c r="B17" s="278">
        <v>9770</v>
      </c>
      <c r="C17" s="142" t="s">
        <v>476</v>
      </c>
      <c r="D17" s="37">
        <v>1103700</v>
      </c>
      <c r="E17" s="7"/>
    </row>
    <row r="18" spans="1:6" ht="24.75" customHeight="1" x14ac:dyDescent="0.25">
      <c r="A18" s="6" t="s">
        <v>224</v>
      </c>
      <c r="B18" s="276" t="s">
        <v>236</v>
      </c>
      <c r="C18" s="5" t="s">
        <v>243</v>
      </c>
      <c r="D18" s="294">
        <f>D16+D17</f>
        <v>1137700</v>
      </c>
      <c r="E18" s="7"/>
    </row>
    <row r="19" spans="1:6" ht="63.75" customHeight="1" x14ac:dyDescent="0.25">
      <c r="A19" s="222" t="s">
        <v>163</v>
      </c>
      <c r="B19" s="277">
        <v>9800</v>
      </c>
      <c r="C19" s="223" t="s">
        <v>322</v>
      </c>
      <c r="D19" s="295">
        <f>SUM(D20:D42)</f>
        <v>17755000</v>
      </c>
      <c r="E19" s="7"/>
      <c r="F19" s="20"/>
    </row>
    <row r="20" spans="1:6" ht="42.75" customHeight="1" x14ac:dyDescent="0.25">
      <c r="A20" s="16" t="s">
        <v>163</v>
      </c>
      <c r="B20" s="274">
        <v>9800</v>
      </c>
      <c r="C20" s="41" t="s">
        <v>444</v>
      </c>
      <c r="D20" s="37">
        <v>1000000</v>
      </c>
      <c r="E20" s="7"/>
    </row>
    <row r="21" spans="1:6" ht="33" customHeight="1" x14ac:dyDescent="0.25">
      <c r="A21" s="16" t="s">
        <v>163</v>
      </c>
      <c r="B21" s="274">
        <v>9800</v>
      </c>
      <c r="C21" s="38" t="s">
        <v>445</v>
      </c>
      <c r="D21" s="37">
        <v>1000000</v>
      </c>
      <c r="E21" s="7"/>
    </row>
    <row r="22" spans="1:6" ht="42.75" customHeight="1" x14ac:dyDescent="0.25">
      <c r="A22" s="16" t="s">
        <v>163</v>
      </c>
      <c r="B22" s="274">
        <v>9800</v>
      </c>
      <c r="C22" s="38" t="s">
        <v>446</v>
      </c>
      <c r="D22" s="37">
        <v>1500000</v>
      </c>
      <c r="E22" s="7"/>
      <c r="F22" s="20"/>
    </row>
    <row r="23" spans="1:6" s="13" customFormat="1" ht="30.75" customHeight="1" x14ac:dyDescent="0.25">
      <c r="A23" s="16" t="s">
        <v>163</v>
      </c>
      <c r="B23" s="274">
        <v>9800</v>
      </c>
      <c r="C23" s="38" t="s">
        <v>447</v>
      </c>
      <c r="D23" s="37">
        <v>1000000</v>
      </c>
      <c r="E23" s="12"/>
    </row>
    <row r="24" spans="1:6" s="13" customFormat="1" ht="41.25" customHeight="1" x14ac:dyDescent="0.25">
      <c r="A24" s="49" t="s">
        <v>163</v>
      </c>
      <c r="B24" s="278">
        <v>9800</v>
      </c>
      <c r="C24" s="226" t="s">
        <v>469</v>
      </c>
      <c r="D24" s="272">
        <v>500000</v>
      </c>
      <c r="E24" s="12"/>
      <c r="F24" s="22"/>
    </row>
    <row r="25" spans="1:6" s="13" customFormat="1" ht="87" customHeight="1" x14ac:dyDescent="0.25">
      <c r="A25" s="49" t="s">
        <v>163</v>
      </c>
      <c r="B25" s="278">
        <v>9800</v>
      </c>
      <c r="C25" s="226" t="s">
        <v>470</v>
      </c>
      <c r="D25" s="272">
        <v>500000</v>
      </c>
      <c r="E25" s="12"/>
      <c r="F25" s="22"/>
    </row>
    <row r="26" spans="1:6" s="13" customFormat="1" ht="24.75" customHeight="1" x14ac:dyDescent="0.25">
      <c r="A26" s="49" t="s">
        <v>163</v>
      </c>
      <c r="B26" s="278">
        <v>9800</v>
      </c>
      <c r="C26" s="226" t="s">
        <v>455</v>
      </c>
      <c r="D26" s="272">
        <v>300000</v>
      </c>
      <c r="E26" s="12"/>
      <c r="F26" s="22"/>
    </row>
    <row r="27" spans="1:6" s="13" customFormat="1" ht="55.5" customHeight="1" x14ac:dyDescent="0.25">
      <c r="A27" s="49" t="s">
        <v>163</v>
      </c>
      <c r="B27" s="278">
        <v>9800</v>
      </c>
      <c r="C27" s="226" t="s">
        <v>471</v>
      </c>
      <c r="D27" s="272">
        <v>300000</v>
      </c>
      <c r="E27" s="12"/>
      <c r="F27" s="22"/>
    </row>
    <row r="28" spans="1:6" s="13" customFormat="1" ht="42" customHeight="1" x14ac:dyDescent="0.25">
      <c r="A28" s="49" t="s">
        <v>163</v>
      </c>
      <c r="B28" s="278">
        <v>9800</v>
      </c>
      <c r="C28" s="226" t="s">
        <v>473</v>
      </c>
      <c r="D28" s="272">
        <v>700000</v>
      </c>
      <c r="E28" s="12"/>
      <c r="F28" s="22"/>
    </row>
    <row r="29" spans="1:6" s="13" customFormat="1" ht="30.75" customHeight="1" x14ac:dyDescent="0.25">
      <c r="A29" s="49" t="s">
        <v>163</v>
      </c>
      <c r="B29" s="278">
        <v>9800</v>
      </c>
      <c r="C29" s="226" t="s">
        <v>456</v>
      </c>
      <c r="D29" s="272">
        <v>1000000</v>
      </c>
      <c r="E29" s="12"/>
      <c r="F29" s="22"/>
    </row>
    <row r="30" spans="1:6" s="13" customFormat="1" ht="21.75" customHeight="1" x14ac:dyDescent="0.25">
      <c r="A30" s="49" t="s">
        <v>163</v>
      </c>
      <c r="B30" s="278">
        <v>9800</v>
      </c>
      <c r="C30" s="226" t="s">
        <v>457</v>
      </c>
      <c r="D30" s="272">
        <v>2455000</v>
      </c>
      <c r="E30" s="12"/>
      <c r="F30" s="22"/>
    </row>
    <row r="31" spans="1:6" s="13" customFormat="1" ht="45" customHeight="1" x14ac:dyDescent="0.25">
      <c r="A31" s="49" t="s">
        <v>163</v>
      </c>
      <c r="B31" s="278">
        <v>9800</v>
      </c>
      <c r="C31" s="226" t="s">
        <v>458</v>
      </c>
      <c r="D31" s="272">
        <v>200000</v>
      </c>
      <c r="E31" s="12"/>
      <c r="F31" s="22"/>
    </row>
    <row r="32" spans="1:6" s="13" customFormat="1" ht="34.5" customHeight="1" x14ac:dyDescent="0.25">
      <c r="A32" s="49" t="s">
        <v>163</v>
      </c>
      <c r="B32" s="278">
        <v>9800</v>
      </c>
      <c r="C32" s="226" t="s">
        <v>459</v>
      </c>
      <c r="D32" s="37">
        <v>500000</v>
      </c>
      <c r="E32" s="12"/>
      <c r="F32" s="22"/>
    </row>
    <row r="33" spans="1:6" s="13" customFormat="1" ht="42" customHeight="1" x14ac:dyDescent="0.25">
      <c r="A33" s="49" t="s">
        <v>163</v>
      </c>
      <c r="B33" s="278">
        <v>9800</v>
      </c>
      <c r="C33" s="226" t="s">
        <v>460</v>
      </c>
      <c r="D33" s="37">
        <v>500000</v>
      </c>
      <c r="E33" s="12"/>
      <c r="F33" s="22"/>
    </row>
    <row r="34" spans="1:6" s="13" customFormat="1" ht="36" customHeight="1" x14ac:dyDescent="0.25">
      <c r="A34" s="49" t="s">
        <v>163</v>
      </c>
      <c r="B34" s="278">
        <v>9800</v>
      </c>
      <c r="C34" s="226" t="s">
        <v>472</v>
      </c>
      <c r="D34" s="37">
        <v>1000000</v>
      </c>
      <c r="E34" s="12"/>
      <c r="F34" s="22"/>
    </row>
    <row r="35" spans="1:6" s="13" customFormat="1" ht="48" customHeight="1" x14ac:dyDescent="0.25">
      <c r="A35" s="49" t="s">
        <v>163</v>
      </c>
      <c r="B35" s="278">
        <v>9800</v>
      </c>
      <c r="C35" s="226" t="s">
        <v>477</v>
      </c>
      <c r="D35" s="296">
        <v>1000000</v>
      </c>
      <c r="E35" s="12"/>
      <c r="F35" s="22"/>
    </row>
    <row r="36" spans="1:6" s="13" customFormat="1" ht="54.75" customHeight="1" x14ac:dyDescent="0.25">
      <c r="A36" s="49" t="s">
        <v>163</v>
      </c>
      <c r="B36" s="278">
        <v>9800</v>
      </c>
      <c r="C36" s="226" t="s">
        <v>484</v>
      </c>
      <c r="D36" s="296">
        <v>2300000</v>
      </c>
      <c r="E36" s="12"/>
      <c r="F36" s="22"/>
    </row>
    <row r="37" spans="1:6" s="13" customFormat="1" ht="30.75" customHeight="1" x14ac:dyDescent="0.25">
      <c r="A37" s="49" t="s">
        <v>163</v>
      </c>
      <c r="B37" s="278">
        <v>9800</v>
      </c>
      <c r="C37" s="226" t="s">
        <v>478</v>
      </c>
      <c r="D37" s="296">
        <v>300000</v>
      </c>
      <c r="E37" s="12"/>
      <c r="F37" s="22"/>
    </row>
    <row r="38" spans="1:6" s="13" customFormat="1" ht="36" customHeight="1" x14ac:dyDescent="0.25">
      <c r="A38" s="49" t="s">
        <v>163</v>
      </c>
      <c r="B38" s="278">
        <v>9800</v>
      </c>
      <c r="C38" s="226" t="s">
        <v>479</v>
      </c>
      <c r="D38" s="296">
        <v>500000</v>
      </c>
      <c r="E38" s="12"/>
      <c r="F38" s="22"/>
    </row>
    <row r="39" spans="1:6" s="13" customFormat="1" ht="36" customHeight="1" x14ac:dyDescent="0.25">
      <c r="A39" s="49" t="s">
        <v>163</v>
      </c>
      <c r="B39" s="278">
        <v>9800</v>
      </c>
      <c r="C39" s="226" t="s">
        <v>480</v>
      </c>
      <c r="D39" s="296">
        <v>600000</v>
      </c>
      <c r="E39" s="12"/>
      <c r="F39" s="22"/>
    </row>
    <row r="40" spans="1:6" s="13" customFormat="1" ht="36" customHeight="1" x14ac:dyDescent="0.25">
      <c r="A40" s="49" t="s">
        <v>163</v>
      </c>
      <c r="B40" s="278">
        <v>9800</v>
      </c>
      <c r="C40" s="226" t="s">
        <v>481</v>
      </c>
      <c r="D40" s="296">
        <v>300000</v>
      </c>
      <c r="E40" s="12"/>
      <c r="F40" s="22"/>
    </row>
    <row r="41" spans="1:6" s="13" customFormat="1" ht="36" customHeight="1" x14ac:dyDescent="0.25">
      <c r="A41" s="49" t="s">
        <v>163</v>
      </c>
      <c r="B41" s="278">
        <v>9800</v>
      </c>
      <c r="C41" s="226" t="s">
        <v>482</v>
      </c>
      <c r="D41" s="296">
        <v>150000</v>
      </c>
      <c r="E41" s="12"/>
      <c r="F41" s="22"/>
    </row>
    <row r="42" spans="1:6" s="13" customFormat="1" ht="36" customHeight="1" x14ac:dyDescent="0.25">
      <c r="A42" s="49" t="s">
        <v>163</v>
      </c>
      <c r="B42" s="278">
        <v>9800</v>
      </c>
      <c r="C42" s="226" t="s">
        <v>483</v>
      </c>
      <c r="D42" s="296">
        <v>150000</v>
      </c>
      <c r="E42" s="12"/>
      <c r="F42" s="22"/>
    </row>
    <row r="43" spans="1:6" s="13" customFormat="1" ht="36" hidden="1" customHeight="1" x14ac:dyDescent="0.25">
      <c r="A43" s="49"/>
      <c r="B43" s="278"/>
      <c r="C43" s="226"/>
      <c r="D43" s="37"/>
      <c r="E43" s="12"/>
      <c r="F43" s="22"/>
    </row>
    <row r="44" spans="1:6" s="13" customFormat="1" ht="36" hidden="1" customHeight="1" x14ac:dyDescent="0.25">
      <c r="A44" s="49"/>
      <c r="B44" s="278"/>
      <c r="C44" s="226"/>
      <c r="D44" s="37"/>
      <c r="E44" s="12"/>
      <c r="F44" s="22"/>
    </row>
    <row r="45" spans="1:6" s="13" customFormat="1" ht="36" hidden="1" customHeight="1" x14ac:dyDescent="0.25">
      <c r="A45" s="49"/>
      <c r="B45" s="278"/>
      <c r="C45" s="226"/>
      <c r="D45" s="37"/>
      <c r="E45" s="12"/>
      <c r="F45" s="22"/>
    </row>
    <row r="46" spans="1:6" s="13" customFormat="1" ht="36" hidden="1" customHeight="1" x14ac:dyDescent="0.25">
      <c r="A46" s="49"/>
      <c r="B46" s="278"/>
      <c r="C46" s="226"/>
      <c r="D46" s="37"/>
      <c r="E46" s="12"/>
      <c r="F46" s="22"/>
    </row>
    <row r="47" spans="1:6" s="13" customFormat="1" ht="36" hidden="1" customHeight="1" x14ac:dyDescent="0.25">
      <c r="A47" s="49"/>
      <c r="B47" s="278"/>
      <c r="C47" s="226"/>
      <c r="D47" s="37"/>
      <c r="E47" s="12"/>
      <c r="F47" s="22"/>
    </row>
    <row r="48" spans="1:6" s="13" customFormat="1" ht="36" hidden="1" customHeight="1" x14ac:dyDescent="0.25">
      <c r="A48" s="49"/>
      <c r="B48" s="278"/>
      <c r="C48" s="226"/>
      <c r="D48" s="37"/>
      <c r="E48" s="12"/>
      <c r="F48" s="22"/>
    </row>
    <row r="49" spans="1:6" s="13" customFormat="1" ht="36" hidden="1" customHeight="1" x14ac:dyDescent="0.25">
      <c r="A49" s="49"/>
      <c r="B49" s="278"/>
      <c r="C49" s="226"/>
      <c r="D49" s="37"/>
      <c r="E49" s="12"/>
      <c r="F49" s="22"/>
    </row>
    <row r="50" spans="1:6" s="13" customFormat="1" ht="36" hidden="1" customHeight="1" x14ac:dyDescent="0.25">
      <c r="A50" s="49"/>
      <c r="B50" s="278"/>
      <c r="C50" s="226"/>
      <c r="D50" s="37"/>
      <c r="E50" s="12"/>
      <c r="F50" s="22"/>
    </row>
    <row r="51" spans="1:6" s="13" customFormat="1" ht="36" hidden="1" customHeight="1" x14ac:dyDescent="0.25">
      <c r="A51" s="49"/>
      <c r="B51" s="278"/>
      <c r="C51" s="226"/>
      <c r="D51" s="37"/>
      <c r="E51" s="12"/>
      <c r="F51" s="22"/>
    </row>
    <row r="52" spans="1:6" s="13" customFormat="1" ht="36" hidden="1" customHeight="1" x14ac:dyDescent="0.25">
      <c r="A52" s="49"/>
      <c r="B52" s="278"/>
      <c r="C52" s="226"/>
      <c r="D52" s="37"/>
      <c r="E52" s="12"/>
      <c r="F52" s="22"/>
    </row>
    <row r="53" spans="1:6" s="13" customFormat="1" ht="36" hidden="1" customHeight="1" x14ac:dyDescent="0.25">
      <c r="A53" s="49"/>
      <c r="B53" s="278"/>
      <c r="C53" s="226"/>
      <c r="D53" s="37"/>
      <c r="E53" s="12"/>
      <c r="F53" s="22"/>
    </row>
    <row r="54" spans="1:6" s="13" customFormat="1" ht="36" hidden="1" customHeight="1" x14ac:dyDescent="0.25">
      <c r="A54" s="49"/>
      <c r="B54" s="278"/>
      <c r="C54" s="226"/>
      <c r="D54" s="37"/>
      <c r="E54" s="12"/>
      <c r="F54" s="22"/>
    </row>
    <row r="55" spans="1:6" s="13" customFormat="1" ht="36" hidden="1" customHeight="1" x14ac:dyDescent="0.25">
      <c r="A55" s="49"/>
      <c r="B55" s="278"/>
      <c r="C55" s="226"/>
      <c r="D55" s="37"/>
      <c r="E55" s="12"/>
      <c r="F55" s="22"/>
    </row>
    <row r="56" spans="1:6" s="13" customFormat="1" ht="36" hidden="1" customHeight="1" x14ac:dyDescent="0.25">
      <c r="A56" s="49"/>
      <c r="B56" s="278"/>
      <c r="C56" s="226"/>
      <c r="D56" s="37"/>
      <c r="E56" s="12"/>
      <c r="F56" s="22"/>
    </row>
    <row r="57" spans="1:6" s="13" customFormat="1" ht="36" hidden="1" customHeight="1" x14ac:dyDescent="0.25">
      <c r="A57" s="49"/>
      <c r="B57" s="278"/>
      <c r="C57" s="226"/>
      <c r="D57" s="37"/>
      <c r="E57" s="12"/>
      <c r="F57" s="22"/>
    </row>
    <row r="58" spans="1:6" s="13" customFormat="1" ht="36" hidden="1" customHeight="1" x14ac:dyDescent="0.25">
      <c r="A58" s="49"/>
      <c r="B58" s="278"/>
      <c r="C58" s="226"/>
      <c r="D58" s="37"/>
      <c r="E58" s="12"/>
      <c r="F58" s="22"/>
    </row>
    <row r="59" spans="1:6" s="13" customFormat="1" ht="36" hidden="1" customHeight="1" x14ac:dyDescent="0.25">
      <c r="A59" s="49"/>
      <c r="B59" s="278"/>
      <c r="C59" s="226"/>
      <c r="D59" s="37"/>
      <c r="E59" s="12"/>
      <c r="F59" s="22"/>
    </row>
    <row r="60" spans="1:6" s="13" customFormat="1" ht="36" hidden="1" customHeight="1" x14ac:dyDescent="0.25">
      <c r="A60" s="49"/>
      <c r="B60" s="278"/>
      <c r="C60" s="226"/>
      <c r="D60" s="37"/>
      <c r="E60" s="12"/>
      <c r="F60" s="22"/>
    </row>
    <row r="61" spans="1:6" s="13" customFormat="1" ht="36" hidden="1" customHeight="1" x14ac:dyDescent="0.25">
      <c r="A61" s="49"/>
      <c r="B61" s="278"/>
      <c r="C61" s="226"/>
      <c r="D61" s="37"/>
      <c r="E61" s="12"/>
      <c r="F61" s="22"/>
    </row>
    <row r="62" spans="1:6" s="13" customFormat="1" ht="36" hidden="1" customHeight="1" x14ac:dyDescent="0.25">
      <c r="A62" s="49"/>
      <c r="B62" s="278"/>
      <c r="C62" s="226"/>
      <c r="D62" s="37"/>
      <c r="E62" s="12"/>
      <c r="F62" s="22"/>
    </row>
    <row r="63" spans="1:6" s="13" customFormat="1" ht="36" hidden="1" customHeight="1" x14ac:dyDescent="0.25">
      <c r="A63" s="49"/>
      <c r="B63" s="278"/>
      <c r="C63" s="226"/>
      <c r="D63" s="37"/>
      <c r="E63" s="12"/>
      <c r="F63" s="22"/>
    </row>
    <row r="64" spans="1:6" s="13" customFormat="1" ht="36" hidden="1" customHeight="1" x14ac:dyDescent="0.25">
      <c r="A64" s="49"/>
      <c r="B64" s="278"/>
      <c r="C64" s="226"/>
      <c r="D64" s="37"/>
      <c r="E64" s="12"/>
      <c r="F64" s="22"/>
    </row>
    <row r="65" spans="1:6" s="13" customFormat="1" ht="36" hidden="1" customHeight="1" x14ac:dyDescent="0.25">
      <c r="A65" s="49"/>
      <c r="B65" s="278"/>
      <c r="C65" s="226"/>
      <c r="D65" s="37"/>
      <c r="E65" s="12"/>
      <c r="F65" s="22"/>
    </row>
    <row r="66" spans="1:6" s="13" customFormat="1" ht="36" hidden="1" customHeight="1" x14ac:dyDescent="0.25">
      <c r="A66" s="49"/>
      <c r="B66" s="278"/>
      <c r="C66" s="226"/>
      <c r="D66" s="37"/>
      <c r="E66" s="12"/>
      <c r="F66" s="22"/>
    </row>
    <row r="67" spans="1:6" s="13" customFormat="1" ht="36" hidden="1" customHeight="1" x14ac:dyDescent="0.25">
      <c r="A67" s="49"/>
      <c r="B67" s="278"/>
      <c r="C67" s="226"/>
      <c r="D67" s="37"/>
      <c r="E67" s="12"/>
      <c r="F67" s="22"/>
    </row>
    <row r="68" spans="1:6" s="13" customFormat="1" ht="36" hidden="1" customHeight="1" x14ac:dyDescent="0.25">
      <c r="A68" s="49"/>
      <c r="B68" s="278"/>
      <c r="C68" s="226"/>
      <c r="D68" s="37"/>
      <c r="E68" s="12"/>
      <c r="F68" s="22"/>
    </row>
    <row r="69" spans="1:6" s="13" customFormat="1" ht="36" hidden="1" customHeight="1" x14ac:dyDescent="0.25">
      <c r="A69" s="49"/>
      <c r="B69" s="278"/>
      <c r="C69" s="226"/>
      <c r="D69" s="37"/>
      <c r="E69" s="12"/>
      <c r="F69" s="22"/>
    </row>
    <row r="70" spans="1:6" s="13" customFormat="1" ht="36" hidden="1" customHeight="1" x14ac:dyDescent="0.25">
      <c r="A70" s="49"/>
      <c r="B70" s="278"/>
      <c r="C70" s="226"/>
      <c r="D70" s="37"/>
      <c r="E70" s="12"/>
      <c r="F70" s="22"/>
    </row>
    <row r="71" spans="1:6" s="13" customFormat="1" ht="36" hidden="1" customHeight="1" x14ac:dyDescent="0.25">
      <c r="A71" s="49"/>
      <c r="B71" s="278"/>
      <c r="C71" s="226"/>
      <c r="D71" s="37"/>
      <c r="E71" s="12"/>
      <c r="F71" s="22"/>
    </row>
    <row r="72" spans="1:6" s="13" customFormat="1" ht="36" hidden="1" customHeight="1" x14ac:dyDescent="0.25">
      <c r="A72" s="49"/>
      <c r="B72" s="278"/>
      <c r="C72" s="226"/>
      <c r="D72" s="37"/>
      <c r="E72" s="12"/>
      <c r="F72" s="22"/>
    </row>
    <row r="73" spans="1:6" s="13" customFormat="1" ht="36" hidden="1" customHeight="1" x14ac:dyDescent="0.25">
      <c r="A73" s="49"/>
      <c r="B73" s="278"/>
      <c r="C73" s="226"/>
      <c r="D73" s="37"/>
      <c r="E73" s="12"/>
      <c r="F73" s="22"/>
    </row>
    <row r="74" spans="1:6" s="13" customFormat="1" ht="36" hidden="1" customHeight="1" x14ac:dyDescent="0.25">
      <c r="A74" s="49"/>
      <c r="B74" s="278"/>
      <c r="C74" s="226"/>
      <c r="D74" s="37"/>
      <c r="E74" s="12"/>
      <c r="F74" s="22"/>
    </row>
    <row r="75" spans="1:6" s="13" customFormat="1" ht="36" hidden="1" customHeight="1" x14ac:dyDescent="0.25">
      <c r="A75" s="49"/>
      <c r="B75" s="278"/>
      <c r="C75" s="226"/>
      <c r="D75" s="37"/>
      <c r="E75" s="12"/>
      <c r="F75" s="22"/>
    </row>
    <row r="76" spans="1:6" s="13" customFormat="1" ht="36" hidden="1" customHeight="1" x14ac:dyDescent="0.25">
      <c r="A76" s="49"/>
      <c r="B76" s="278"/>
      <c r="C76" s="226"/>
      <c r="D76" s="37"/>
      <c r="E76" s="12"/>
      <c r="F76" s="22"/>
    </row>
    <row r="77" spans="1:6" s="13" customFormat="1" ht="36" hidden="1" customHeight="1" x14ac:dyDescent="0.25">
      <c r="A77" s="49"/>
      <c r="B77" s="278"/>
      <c r="C77" s="226"/>
      <c r="D77" s="37"/>
      <c r="E77" s="12"/>
      <c r="F77" s="22"/>
    </row>
    <row r="78" spans="1:6" s="13" customFormat="1" ht="36" hidden="1" customHeight="1" x14ac:dyDescent="0.25">
      <c r="A78" s="49"/>
      <c r="B78" s="278"/>
      <c r="C78" s="226"/>
      <c r="D78" s="37"/>
      <c r="E78" s="12"/>
      <c r="F78" s="22"/>
    </row>
    <row r="79" spans="1:6" s="13" customFormat="1" ht="36" hidden="1" customHeight="1" x14ac:dyDescent="0.25">
      <c r="A79" s="49"/>
      <c r="B79" s="278"/>
      <c r="C79" s="226"/>
      <c r="D79" s="37"/>
      <c r="E79" s="12"/>
      <c r="F79" s="22"/>
    </row>
    <row r="80" spans="1:6" s="13" customFormat="1" ht="36" hidden="1" customHeight="1" x14ac:dyDescent="0.25">
      <c r="A80" s="49"/>
      <c r="B80" s="278"/>
      <c r="C80" s="226"/>
      <c r="D80" s="37"/>
      <c r="E80" s="12"/>
      <c r="F80" s="22"/>
    </row>
    <row r="81" spans="1:6" s="13" customFormat="1" ht="36" hidden="1" customHeight="1" x14ac:dyDescent="0.25">
      <c r="A81" s="49"/>
      <c r="B81" s="278"/>
      <c r="C81" s="226"/>
      <c r="D81" s="37"/>
      <c r="E81" s="12"/>
      <c r="F81" s="22"/>
    </row>
    <row r="82" spans="1:6" s="13" customFormat="1" ht="36" hidden="1" customHeight="1" x14ac:dyDescent="0.25">
      <c r="A82" s="49"/>
      <c r="B82" s="278"/>
      <c r="C82" s="226"/>
      <c r="D82" s="37"/>
      <c r="E82" s="12"/>
      <c r="F82" s="22"/>
    </row>
    <row r="83" spans="1:6" s="13" customFormat="1" ht="36" hidden="1" customHeight="1" x14ac:dyDescent="0.25">
      <c r="A83" s="49"/>
      <c r="B83" s="278"/>
      <c r="C83" s="226"/>
      <c r="D83" s="37"/>
      <c r="E83" s="12"/>
      <c r="F83" s="22"/>
    </row>
    <row r="84" spans="1:6" s="13" customFormat="1" ht="36" hidden="1" customHeight="1" x14ac:dyDescent="0.25">
      <c r="A84" s="49"/>
      <c r="B84" s="278"/>
      <c r="C84" s="226"/>
      <c r="D84" s="37"/>
      <c r="E84" s="12"/>
      <c r="F84" s="22"/>
    </row>
    <row r="85" spans="1:6" s="13" customFormat="1" ht="36" hidden="1" customHeight="1" x14ac:dyDescent="0.25">
      <c r="A85" s="49"/>
      <c r="B85" s="278"/>
      <c r="C85" s="226"/>
      <c r="D85" s="37"/>
      <c r="E85" s="12"/>
      <c r="F85" s="22"/>
    </row>
    <row r="86" spans="1:6" s="13" customFormat="1" ht="36" hidden="1" customHeight="1" x14ac:dyDescent="0.25">
      <c r="A86" s="49"/>
      <c r="B86" s="278"/>
      <c r="C86" s="226"/>
      <c r="D86" s="37"/>
      <c r="E86" s="12"/>
      <c r="F86" s="22"/>
    </row>
    <row r="87" spans="1:6" s="13" customFormat="1" ht="36" hidden="1" customHeight="1" x14ac:dyDescent="0.25">
      <c r="A87" s="49"/>
      <c r="B87" s="278"/>
      <c r="C87" s="226"/>
      <c r="D87" s="37"/>
      <c r="E87" s="12"/>
      <c r="F87" s="22"/>
    </row>
    <row r="88" spans="1:6" s="13" customFormat="1" ht="36" hidden="1" customHeight="1" x14ac:dyDescent="0.25">
      <c r="A88" s="49"/>
      <c r="B88" s="278"/>
      <c r="C88" s="226"/>
      <c r="D88" s="37"/>
      <c r="E88" s="12"/>
      <c r="F88" s="22"/>
    </row>
    <row r="89" spans="1:6" s="13" customFormat="1" ht="36" hidden="1" customHeight="1" x14ac:dyDescent="0.25">
      <c r="A89" s="49"/>
      <c r="B89" s="278"/>
      <c r="C89" s="226"/>
      <c r="D89" s="37"/>
      <c r="E89" s="12"/>
      <c r="F89" s="22"/>
    </row>
    <row r="90" spans="1:6" s="13" customFormat="1" ht="36" hidden="1" customHeight="1" x14ac:dyDescent="0.25">
      <c r="A90" s="49"/>
      <c r="B90" s="278"/>
      <c r="C90" s="226"/>
      <c r="D90" s="37"/>
      <c r="E90" s="12"/>
      <c r="F90" s="22"/>
    </row>
    <row r="91" spans="1:6" s="13" customFormat="1" ht="36" hidden="1" customHeight="1" x14ac:dyDescent="0.25">
      <c r="A91" s="49"/>
      <c r="B91" s="278"/>
      <c r="C91" s="226"/>
      <c r="D91" s="37"/>
      <c r="E91" s="12"/>
      <c r="F91" s="22"/>
    </row>
    <row r="92" spans="1:6" s="13" customFormat="1" ht="36" hidden="1" customHeight="1" x14ac:dyDescent="0.25">
      <c r="A92" s="49"/>
      <c r="B92" s="278"/>
      <c r="C92" s="226"/>
      <c r="D92" s="37"/>
      <c r="E92" s="12"/>
      <c r="F92" s="22"/>
    </row>
    <row r="93" spans="1:6" s="13" customFormat="1" ht="36" hidden="1" customHeight="1" x14ac:dyDescent="0.25">
      <c r="A93" s="49"/>
      <c r="B93" s="278"/>
      <c r="C93" s="226"/>
      <c r="D93" s="37"/>
      <c r="E93" s="12"/>
      <c r="F93" s="22"/>
    </row>
    <row r="94" spans="1:6" s="13" customFormat="1" ht="36" hidden="1" customHeight="1" x14ac:dyDescent="0.25">
      <c r="A94" s="49"/>
      <c r="B94" s="278"/>
      <c r="C94" s="226"/>
      <c r="D94" s="37"/>
      <c r="E94" s="12"/>
      <c r="F94" s="22"/>
    </row>
    <row r="95" spans="1:6" s="13" customFormat="1" ht="36" hidden="1" customHeight="1" x14ac:dyDescent="0.25">
      <c r="A95" s="49"/>
      <c r="B95" s="278"/>
      <c r="C95" s="226"/>
      <c r="D95" s="37"/>
      <c r="E95" s="12"/>
      <c r="F95" s="22"/>
    </row>
    <row r="96" spans="1:6" s="13" customFormat="1" ht="36" hidden="1" customHeight="1" x14ac:dyDescent="0.25">
      <c r="A96" s="49"/>
      <c r="B96" s="278"/>
      <c r="C96" s="226"/>
      <c r="D96" s="37"/>
      <c r="E96" s="12"/>
      <c r="F96" s="22"/>
    </row>
    <row r="97" spans="1:6" s="13" customFormat="1" ht="36" hidden="1" customHeight="1" x14ac:dyDescent="0.25">
      <c r="A97" s="49"/>
      <c r="B97" s="278"/>
      <c r="C97" s="226"/>
      <c r="D97" s="37"/>
      <c r="E97" s="12"/>
      <c r="F97" s="22"/>
    </row>
    <row r="98" spans="1:6" s="13" customFormat="1" ht="36" hidden="1" customHeight="1" x14ac:dyDescent="0.25">
      <c r="A98" s="49"/>
      <c r="B98" s="278"/>
      <c r="C98" s="226"/>
      <c r="D98" s="37"/>
      <c r="E98" s="12"/>
      <c r="F98" s="22"/>
    </row>
    <row r="99" spans="1:6" s="13" customFormat="1" ht="36" hidden="1" customHeight="1" x14ac:dyDescent="0.25">
      <c r="A99" s="49"/>
      <c r="B99" s="278"/>
      <c r="C99" s="226"/>
      <c r="D99" s="37"/>
      <c r="E99" s="12"/>
      <c r="F99" s="22"/>
    </row>
    <row r="100" spans="1:6" s="13" customFormat="1" ht="36" hidden="1" customHeight="1" x14ac:dyDescent="0.25">
      <c r="A100" s="49"/>
      <c r="B100" s="278"/>
      <c r="C100" s="226"/>
      <c r="D100" s="37"/>
      <c r="E100" s="12"/>
      <c r="F100" s="22"/>
    </row>
    <row r="101" spans="1:6" s="13" customFormat="1" ht="36" hidden="1" customHeight="1" x14ac:dyDescent="0.25">
      <c r="A101" s="49"/>
      <c r="B101" s="278"/>
      <c r="C101" s="226"/>
      <c r="D101" s="37"/>
      <c r="E101" s="12"/>
      <c r="F101" s="22"/>
    </row>
    <row r="102" spans="1:6" s="13" customFormat="1" ht="36" hidden="1" customHeight="1" x14ac:dyDescent="0.25">
      <c r="A102" s="49"/>
      <c r="B102" s="278"/>
      <c r="C102" s="226"/>
      <c r="D102" s="37"/>
      <c r="E102" s="12"/>
      <c r="F102" s="22"/>
    </row>
    <row r="103" spans="1:6" s="13" customFormat="1" ht="36" hidden="1" customHeight="1" x14ac:dyDescent="0.25">
      <c r="A103" s="49"/>
      <c r="B103" s="278"/>
      <c r="C103" s="226"/>
      <c r="D103" s="37"/>
      <c r="E103" s="12"/>
      <c r="F103" s="22"/>
    </row>
    <row r="104" spans="1:6" s="13" customFormat="1" ht="36" hidden="1" customHeight="1" x14ac:dyDescent="0.25">
      <c r="A104" s="49"/>
      <c r="B104" s="278"/>
      <c r="C104" s="226"/>
      <c r="D104" s="37"/>
      <c r="E104" s="12"/>
      <c r="F104" s="22"/>
    </row>
    <row r="105" spans="1:6" s="13" customFormat="1" ht="36" hidden="1" customHeight="1" x14ac:dyDescent="0.25">
      <c r="A105" s="49"/>
      <c r="B105" s="278"/>
      <c r="C105" s="226"/>
      <c r="D105" s="37"/>
      <c r="E105" s="12"/>
      <c r="F105" s="22"/>
    </row>
    <row r="106" spans="1:6" s="13" customFormat="1" ht="36" hidden="1" customHeight="1" x14ac:dyDescent="0.25">
      <c r="A106" s="49"/>
      <c r="B106" s="278"/>
      <c r="C106" s="226"/>
      <c r="D106" s="37"/>
      <c r="E106" s="12"/>
      <c r="F106" s="22"/>
    </row>
    <row r="107" spans="1:6" s="13" customFormat="1" ht="36" hidden="1" customHeight="1" x14ac:dyDescent="0.25">
      <c r="A107" s="49"/>
      <c r="B107" s="278"/>
      <c r="C107" s="226"/>
      <c r="D107" s="37"/>
      <c r="E107" s="12"/>
      <c r="F107" s="22"/>
    </row>
    <row r="108" spans="1:6" s="13" customFormat="1" ht="36" hidden="1" customHeight="1" x14ac:dyDescent="0.25">
      <c r="A108" s="49"/>
      <c r="B108" s="278"/>
      <c r="C108" s="226"/>
      <c r="D108" s="37"/>
      <c r="E108" s="12"/>
      <c r="F108" s="22"/>
    </row>
    <row r="109" spans="1:6" s="13" customFormat="1" ht="36" hidden="1" customHeight="1" x14ac:dyDescent="0.25">
      <c r="A109" s="49"/>
      <c r="B109" s="278"/>
      <c r="C109" s="226"/>
      <c r="D109" s="37"/>
      <c r="E109" s="12"/>
      <c r="F109" s="22"/>
    </row>
    <row r="110" spans="1:6" ht="51" customHeight="1" x14ac:dyDescent="0.25">
      <c r="A110" s="49" t="s">
        <v>163</v>
      </c>
      <c r="B110" s="278">
        <v>9800</v>
      </c>
      <c r="C110" s="240" t="s">
        <v>465</v>
      </c>
      <c r="D110" s="37">
        <v>500000</v>
      </c>
      <c r="E110" s="7"/>
    </row>
    <row r="111" spans="1:6" s="13" customFormat="1" ht="356.25" customHeight="1" x14ac:dyDescent="0.25">
      <c r="A111" s="49" t="s">
        <v>163</v>
      </c>
      <c r="B111" s="278">
        <v>9800</v>
      </c>
      <c r="C111" s="3" t="s">
        <v>485</v>
      </c>
      <c r="D111" s="37">
        <v>1000000</v>
      </c>
      <c r="E111" s="12"/>
      <c r="F111" s="22"/>
    </row>
    <row r="112" spans="1:6" s="94" customFormat="1" ht="32.25" hidden="1" customHeight="1" x14ac:dyDescent="0.25">
      <c r="A112" s="49"/>
      <c r="B112" s="278"/>
      <c r="C112" s="50"/>
      <c r="D112" s="37"/>
      <c r="E112" s="32"/>
      <c r="F112" s="100"/>
    </row>
    <row r="113" spans="1:6" s="94" customFormat="1" ht="32.25" hidden="1" customHeight="1" x14ac:dyDescent="0.25">
      <c r="A113" s="49"/>
      <c r="B113" s="278"/>
      <c r="C113" s="50"/>
      <c r="D113" s="37"/>
      <c r="E113" s="32"/>
      <c r="F113" s="100"/>
    </row>
    <row r="114" spans="1:6" s="94" customFormat="1" ht="32.25" hidden="1" customHeight="1" x14ac:dyDescent="0.25">
      <c r="A114" s="49"/>
      <c r="B114" s="278"/>
      <c r="C114" s="50"/>
      <c r="D114" s="37"/>
      <c r="E114" s="32"/>
      <c r="F114" s="100"/>
    </row>
    <row r="115" spans="1:6" s="94" customFormat="1" ht="36" hidden="1" customHeight="1" x14ac:dyDescent="0.25">
      <c r="A115" s="49"/>
      <c r="B115" s="278"/>
      <c r="C115" s="39"/>
      <c r="D115" s="37"/>
      <c r="E115" s="32"/>
      <c r="F115" s="100"/>
    </row>
    <row r="116" spans="1:6" s="94" customFormat="1" ht="35.25" hidden="1" customHeight="1" x14ac:dyDescent="0.25">
      <c r="A116" s="49"/>
      <c r="B116" s="278"/>
      <c r="C116" s="50"/>
      <c r="D116" s="37"/>
      <c r="E116" s="32"/>
      <c r="F116" s="100"/>
    </row>
    <row r="117" spans="1:6" s="94" customFormat="1" ht="35.25" hidden="1" customHeight="1" x14ac:dyDescent="0.25">
      <c r="A117" s="49"/>
      <c r="B117" s="278"/>
      <c r="C117" s="50"/>
      <c r="D117" s="37"/>
      <c r="E117" s="32"/>
      <c r="F117" s="100"/>
    </row>
    <row r="118" spans="1:6" s="94" customFormat="1" ht="35.25" hidden="1" customHeight="1" x14ac:dyDescent="0.25">
      <c r="A118" s="49"/>
      <c r="B118" s="278"/>
      <c r="C118" s="50"/>
      <c r="D118" s="37"/>
      <c r="E118" s="32"/>
      <c r="F118" s="100"/>
    </row>
    <row r="119" spans="1:6" s="94" customFormat="1" ht="48.75" hidden="1" customHeight="1" x14ac:dyDescent="0.25">
      <c r="A119" s="49"/>
      <c r="B119" s="278"/>
      <c r="C119" s="50"/>
      <c r="D119" s="37"/>
      <c r="E119" s="32"/>
      <c r="F119" s="100"/>
    </row>
    <row r="120" spans="1:6" s="94" customFormat="1" ht="35.25" hidden="1" customHeight="1" x14ac:dyDescent="0.25">
      <c r="A120" s="49"/>
      <c r="B120" s="278"/>
      <c r="C120" s="50"/>
      <c r="D120" s="37"/>
      <c r="E120" s="32"/>
      <c r="F120" s="100"/>
    </row>
    <row r="121" spans="1:6" s="94" customFormat="1" ht="34.5" hidden="1" customHeight="1" x14ac:dyDescent="0.25">
      <c r="A121" s="49"/>
      <c r="B121" s="278"/>
      <c r="C121" s="39"/>
      <c r="D121" s="37"/>
      <c r="E121" s="32"/>
    </row>
    <row r="122" spans="1:6" s="94" customFormat="1" ht="35.25" hidden="1" customHeight="1" x14ac:dyDescent="0.25">
      <c r="A122" s="49"/>
      <c r="B122" s="278"/>
      <c r="C122" s="39"/>
      <c r="D122" s="37"/>
      <c r="E122" s="32"/>
      <c r="F122" s="100"/>
    </row>
    <row r="123" spans="1:6" s="94" customFormat="1" ht="51" hidden="1" customHeight="1" x14ac:dyDescent="0.25">
      <c r="A123" s="49"/>
      <c r="B123" s="278"/>
      <c r="C123" s="39"/>
      <c r="D123" s="37"/>
      <c r="E123" s="32"/>
    </row>
    <row r="124" spans="1:6" s="94" customFormat="1" hidden="1" x14ac:dyDescent="0.25">
      <c r="A124" s="49"/>
      <c r="B124" s="278"/>
      <c r="C124" s="39"/>
      <c r="D124" s="37"/>
      <c r="E124" s="32"/>
    </row>
    <row r="125" spans="1:6" s="94" customFormat="1" hidden="1" x14ac:dyDescent="0.25">
      <c r="A125" s="49"/>
      <c r="B125" s="278"/>
      <c r="C125" s="39"/>
      <c r="D125" s="37"/>
      <c r="E125" s="32"/>
    </row>
    <row r="126" spans="1:6" s="94" customFormat="1" hidden="1" x14ac:dyDescent="0.25">
      <c r="A126" s="49"/>
      <c r="B126" s="278"/>
      <c r="C126" s="39"/>
      <c r="D126" s="37"/>
      <c r="E126" s="32"/>
    </row>
    <row r="127" spans="1:6" s="94" customFormat="1" hidden="1" x14ac:dyDescent="0.25">
      <c r="A127" s="49"/>
      <c r="B127" s="278"/>
      <c r="C127" s="39"/>
      <c r="D127" s="37"/>
      <c r="E127" s="32"/>
    </row>
    <row r="128" spans="1:6" s="94" customFormat="1" hidden="1" x14ac:dyDescent="0.25">
      <c r="A128" s="49"/>
      <c r="B128" s="278"/>
      <c r="C128" s="39"/>
      <c r="D128" s="37"/>
      <c r="E128" s="32"/>
    </row>
    <row r="129" spans="1:6" s="94" customFormat="1" hidden="1" x14ac:dyDescent="0.25">
      <c r="A129" s="49"/>
      <c r="B129" s="278"/>
      <c r="C129" s="39"/>
      <c r="D129" s="37"/>
      <c r="E129" s="32"/>
    </row>
    <row r="130" spans="1:6" s="94" customFormat="1" hidden="1" x14ac:dyDescent="0.25">
      <c r="A130" s="49"/>
      <c r="B130" s="278"/>
      <c r="C130" s="39"/>
      <c r="D130" s="37"/>
      <c r="E130" s="32"/>
    </row>
    <row r="131" spans="1:6" s="94" customFormat="1" hidden="1" x14ac:dyDescent="0.25">
      <c r="A131" s="49"/>
      <c r="B131" s="278"/>
      <c r="C131" s="39"/>
      <c r="D131" s="37"/>
      <c r="E131" s="32"/>
    </row>
    <row r="132" spans="1:6" s="94" customFormat="1" hidden="1" x14ac:dyDescent="0.25">
      <c r="A132" s="49"/>
      <c r="B132" s="278"/>
      <c r="C132" s="39"/>
      <c r="D132" s="37"/>
      <c r="E132" s="32"/>
    </row>
    <row r="133" spans="1:6" s="94" customFormat="1" hidden="1" x14ac:dyDescent="0.25">
      <c r="A133" s="49"/>
      <c r="B133" s="278"/>
      <c r="C133" s="39"/>
      <c r="D133" s="37"/>
      <c r="E133" s="32"/>
    </row>
    <row r="134" spans="1:6" s="94" customFormat="1" hidden="1" x14ac:dyDescent="0.25">
      <c r="A134" s="49"/>
      <c r="B134" s="278"/>
      <c r="C134" s="226"/>
      <c r="D134" s="227"/>
      <c r="E134" s="32"/>
      <c r="F134" s="100"/>
    </row>
    <row r="135" spans="1:6" s="13" customFormat="1" ht="29.25" customHeight="1" x14ac:dyDescent="0.25">
      <c r="A135" s="14">
        <v>9900000000</v>
      </c>
      <c r="B135" s="253" t="s">
        <v>236</v>
      </c>
      <c r="C135" s="1" t="s">
        <v>244</v>
      </c>
      <c r="D135" s="294">
        <f>D19+D110+D111</f>
        <v>19255000</v>
      </c>
      <c r="E135" s="12"/>
      <c r="F135" s="22"/>
    </row>
    <row r="136" spans="1:6" s="13" customFormat="1" hidden="1" x14ac:dyDescent="0.25">
      <c r="A136" s="394"/>
      <c r="B136" s="395"/>
      <c r="C136" s="395"/>
      <c r="D136" s="396"/>
      <c r="E136" s="12"/>
      <c r="F136" s="22"/>
    </row>
    <row r="137" spans="1:6" s="13" customFormat="1" ht="84.75" hidden="1" customHeight="1" x14ac:dyDescent="0.25">
      <c r="A137" s="16"/>
      <c r="B137" s="274"/>
      <c r="C137" s="21"/>
      <c r="D137" s="294"/>
      <c r="E137" s="12"/>
    </row>
    <row r="138" spans="1:6" s="13" customFormat="1" ht="32.25" hidden="1" customHeight="1" x14ac:dyDescent="0.25">
      <c r="A138" s="16"/>
      <c r="B138" s="274"/>
      <c r="C138" s="38"/>
      <c r="D138" s="37"/>
      <c r="E138" s="12"/>
    </row>
    <row r="139" spans="1:6" s="13" customFormat="1" ht="32.25" hidden="1" customHeight="1" x14ac:dyDescent="0.25">
      <c r="A139" s="16"/>
      <c r="B139" s="274"/>
      <c r="C139" s="38"/>
      <c r="D139" s="37"/>
      <c r="E139" s="12"/>
    </row>
    <row r="140" spans="1:6" s="13" customFormat="1" ht="55.5" hidden="1" customHeight="1" x14ac:dyDescent="0.25">
      <c r="A140" s="16"/>
      <c r="B140" s="274"/>
      <c r="C140" s="38"/>
      <c r="D140" s="37"/>
      <c r="E140" s="12"/>
    </row>
    <row r="141" spans="1:6" s="13" customFormat="1" ht="32.25" hidden="1" customHeight="1" x14ac:dyDescent="0.25">
      <c r="A141" s="16"/>
      <c r="B141" s="274"/>
      <c r="C141" s="39"/>
      <c r="D141" s="37"/>
      <c r="E141" s="12"/>
    </row>
    <row r="142" spans="1:6" s="13" customFormat="1" ht="32.25" hidden="1" customHeight="1" x14ac:dyDescent="0.25">
      <c r="A142" s="16"/>
      <c r="B142" s="274"/>
      <c r="C142" s="38"/>
      <c r="D142" s="37"/>
      <c r="E142" s="12"/>
    </row>
    <row r="143" spans="1:6" s="13" customFormat="1" ht="32.25" hidden="1" customHeight="1" x14ac:dyDescent="0.25">
      <c r="A143" s="16"/>
      <c r="B143" s="274"/>
      <c r="C143" s="38"/>
      <c r="D143" s="37"/>
      <c r="E143" s="12"/>
    </row>
    <row r="144" spans="1:6" s="13" customFormat="1" ht="32.25" hidden="1" customHeight="1" x14ac:dyDescent="0.25">
      <c r="A144" s="16"/>
      <c r="B144" s="274"/>
      <c r="C144" s="38"/>
      <c r="D144" s="37"/>
      <c r="E144" s="12"/>
    </row>
    <row r="145" spans="1:6" s="13" customFormat="1" ht="50.25" hidden="1" customHeight="1" x14ac:dyDescent="0.25">
      <c r="A145" s="16"/>
      <c r="B145" s="274"/>
      <c r="C145" s="38"/>
      <c r="D145" s="37"/>
      <c r="E145" s="12"/>
    </row>
    <row r="146" spans="1:6" s="13" customFormat="1" ht="34.5" hidden="1" customHeight="1" x14ac:dyDescent="0.25">
      <c r="A146" s="16"/>
      <c r="B146" s="274"/>
      <c r="C146" s="38"/>
      <c r="D146" s="37"/>
      <c r="E146" s="12"/>
    </row>
    <row r="147" spans="1:6" s="13" customFormat="1" ht="40.5" hidden="1" customHeight="1" x14ac:dyDescent="0.25">
      <c r="A147" s="16"/>
      <c r="B147" s="274"/>
      <c r="C147" s="38"/>
      <c r="D147" s="37"/>
      <c r="E147" s="12"/>
    </row>
    <row r="148" spans="1:6" s="13" customFormat="1" ht="48.75" hidden="1" customHeight="1" x14ac:dyDescent="0.25">
      <c r="A148" s="16"/>
      <c r="B148" s="274"/>
      <c r="C148" s="38"/>
      <c r="D148" s="37"/>
      <c r="E148" s="12"/>
    </row>
    <row r="149" spans="1:6" s="13" customFormat="1" ht="27" hidden="1" customHeight="1" x14ac:dyDescent="0.25">
      <c r="A149" s="16"/>
      <c r="B149" s="274"/>
      <c r="C149" s="38"/>
      <c r="D149" s="37"/>
      <c r="E149" s="12"/>
    </row>
    <row r="150" spans="1:6" s="13" customFormat="1" ht="54.75" hidden="1" customHeight="1" x14ac:dyDescent="0.25">
      <c r="A150" s="16"/>
      <c r="B150" s="274"/>
      <c r="C150" s="38"/>
      <c r="D150" s="37"/>
      <c r="E150" s="12"/>
      <c r="F150" s="22"/>
    </row>
    <row r="151" spans="1:6" s="13" customFormat="1" ht="36.75" hidden="1" customHeight="1" x14ac:dyDescent="0.25">
      <c r="A151" s="16"/>
      <c r="B151" s="274"/>
      <c r="C151" s="40"/>
      <c r="D151" s="37"/>
      <c r="E151" s="12"/>
      <c r="F151" s="22"/>
    </row>
    <row r="152" spans="1:6" s="13" customFormat="1" ht="34.5" hidden="1" customHeight="1" x14ac:dyDescent="0.25">
      <c r="A152" s="16"/>
      <c r="B152" s="274"/>
      <c r="C152" s="40"/>
      <c r="D152" s="37"/>
      <c r="E152" s="12"/>
      <c r="F152" s="22"/>
    </row>
    <row r="153" spans="1:6" s="13" customFormat="1" ht="34.5" hidden="1" customHeight="1" x14ac:dyDescent="0.25">
      <c r="A153" s="16"/>
      <c r="B153" s="274"/>
      <c r="C153" s="40"/>
      <c r="D153" s="37"/>
      <c r="E153" s="12"/>
      <c r="F153" s="22"/>
    </row>
    <row r="154" spans="1:6" s="13" customFormat="1" ht="49.5" hidden="1" customHeight="1" x14ac:dyDescent="0.25">
      <c r="A154" s="16"/>
      <c r="B154" s="274"/>
      <c r="C154" s="40"/>
      <c r="D154" s="51"/>
      <c r="E154" s="12"/>
      <c r="F154" s="22"/>
    </row>
    <row r="155" spans="1:6" s="13" customFormat="1" ht="21.75" hidden="1" customHeight="1" x14ac:dyDescent="0.25">
      <c r="A155" s="49"/>
      <c r="B155" s="278"/>
      <c r="C155" s="50"/>
      <c r="D155" s="51"/>
      <c r="E155" s="12"/>
      <c r="F155" s="22"/>
    </row>
    <row r="156" spans="1:6" s="13" customFormat="1" ht="35.25" hidden="1" customHeight="1" x14ac:dyDescent="0.25">
      <c r="A156" s="49"/>
      <c r="B156" s="278"/>
      <c r="C156" s="50"/>
      <c r="D156" s="37"/>
      <c r="E156" s="12"/>
      <c r="F156" s="22"/>
    </row>
    <row r="157" spans="1:6" s="13" customFormat="1" ht="27.75" hidden="1" customHeight="1" x14ac:dyDescent="0.25">
      <c r="A157" s="49"/>
      <c r="B157" s="278"/>
      <c r="C157" s="50"/>
      <c r="D157" s="37"/>
      <c r="E157" s="12"/>
      <c r="F157" s="22"/>
    </row>
    <row r="158" spans="1:6" s="13" customFormat="1" ht="51.75" hidden="1" customHeight="1" x14ac:dyDescent="0.25">
      <c r="A158" s="49"/>
      <c r="B158" s="278"/>
      <c r="C158" s="39"/>
      <c r="D158" s="37"/>
      <c r="E158" s="12"/>
      <c r="F158" s="22"/>
    </row>
    <row r="159" spans="1:6" s="13" customFormat="1" ht="36.75" hidden="1" customHeight="1" x14ac:dyDescent="0.25">
      <c r="A159" s="49"/>
      <c r="B159" s="278"/>
      <c r="C159" s="39"/>
      <c r="D159" s="37"/>
      <c r="E159" s="12"/>
      <c r="F159" s="22"/>
    </row>
    <row r="160" spans="1:6" s="13" customFormat="1" ht="53.25" hidden="1" customHeight="1" x14ac:dyDescent="0.25">
      <c r="A160" s="49"/>
      <c r="B160" s="278"/>
      <c r="C160" s="39"/>
      <c r="D160" s="37"/>
      <c r="E160" s="12"/>
      <c r="F160" s="22"/>
    </row>
    <row r="161" spans="1:6" s="13" customFormat="1" ht="35.25" hidden="1" customHeight="1" x14ac:dyDescent="0.25">
      <c r="A161" s="49"/>
      <c r="B161" s="278"/>
      <c r="C161" s="39"/>
      <c r="D161" s="37"/>
      <c r="E161" s="12"/>
      <c r="F161" s="22"/>
    </row>
    <row r="162" spans="1:6" s="13" customFormat="1" ht="42.75" hidden="1" customHeight="1" x14ac:dyDescent="0.25">
      <c r="A162" s="49"/>
      <c r="B162" s="278"/>
      <c r="C162" s="39"/>
      <c r="D162" s="37"/>
      <c r="E162" s="12"/>
    </row>
    <row r="163" spans="1:6" s="94" customFormat="1" ht="53.25" hidden="1" customHeight="1" x14ac:dyDescent="0.25">
      <c r="A163" s="49"/>
      <c r="B163" s="278"/>
      <c r="C163" s="39"/>
      <c r="D163" s="37"/>
      <c r="E163" s="32"/>
      <c r="F163" s="100"/>
    </row>
    <row r="164" spans="1:6" s="94" customFormat="1" ht="63.75" hidden="1" customHeight="1" x14ac:dyDescent="0.25">
      <c r="A164" s="49"/>
      <c r="B164" s="278"/>
      <c r="C164" s="39"/>
      <c r="D164" s="37"/>
      <c r="E164" s="32"/>
      <c r="F164" s="100"/>
    </row>
    <row r="165" spans="1:6" s="94" customFormat="1" ht="63.75" hidden="1" customHeight="1" x14ac:dyDescent="0.25">
      <c r="A165" s="43"/>
      <c r="B165" s="275"/>
      <c r="C165" s="44"/>
      <c r="D165" s="37"/>
      <c r="E165" s="32"/>
      <c r="F165" s="100"/>
    </row>
    <row r="166" spans="1:6" s="13" customFormat="1" ht="76.5" hidden="1" customHeight="1" x14ac:dyDescent="0.25">
      <c r="A166" s="16"/>
      <c r="B166" s="274"/>
      <c r="C166" s="38"/>
      <c r="D166" s="37"/>
      <c r="E166" s="12"/>
    </row>
    <row r="167" spans="1:6" s="13" customFormat="1" ht="174" hidden="1" customHeight="1" x14ac:dyDescent="0.25">
      <c r="A167" s="16"/>
      <c r="B167" s="274"/>
      <c r="C167" s="3"/>
      <c r="D167" s="37"/>
      <c r="E167" s="12"/>
    </row>
    <row r="168" spans="1:6" s="13" customFormat="1" ht="126.75" hidden="1" customHeight="1" x14ac:dyDescent="0.25">
      <c r="A168" s="16"/>
      <c r="B168" s="274"/>
      <c r="C168" s="3"/>
      <c r="D168" s="37"/>
      <c r="E168" s="12"/>
    </row>
    <row r="169" spans="1:6" s="13" customFormat="1" ht="101.25" hidden="1" customHeight="1" x14ac:dyDescent="0.25">
      <c r="A169" s="16"/>
      <c r="B169" s="274"/>
      <c r="C169" s="3"/>
      <c r="D169" s="37"/>
      <c r="E169" s="12"/>
    </row>
    <row r="170" spans="1:6" s="13" customFormat="1" x14ac:dyDescent="0.25">
      <c r="A170" s="397" t="s">
        <v>245</v>
      </c>
      <c r="B170" s="397"/>
      <c r="C170" s="397"/>
      <c r="D170" s="397"/>
      <c r="E170" s="12"/>
      <c r="F170" s="22"/>
    </row>
    <row r="171" spans="1:6" s="13" customFormat="1" x14ac:dyDescent="0.25">
      <c r="A171" s="14">
        <v>9900000000</v>
      </c>
      <c r="B171" s="253" t="s">
        <v>236</v>
      </c>
      <c r="C171" s="1" t="s">
        <v>244</v>
      </c>
      <c r="D171" s="294">
        <f>D137+D166+D167+D168+D169</f>
        <v>0</v>
      </c>
      <c r="E171" s="12"/>
      <c r="F171" s="22"/>
    </row>
    <row r="172" spans="1:6" s="13" customFormat="1" x14ac:dyDescent="0.25">
      <c r="A172" s="16"/>
      <c r="B172" s="274"/>
      <c r="C172" s="2"/>
      <c r="D172" s="37">
        <f>D171</f>
        <v>0</v>
      </c>
      <c r="E172" s="12"/>
    </row>
    <row r="173" spans="1:6" s="13" customFormat="1" ht="14.25" customHeight="1" x14ac:dyDescent="0.25">
      <c r="A173" s="14" t="s">
        <v>224</v>
      </c>
      <c r="B173" s="273" t="s">
        <v>236</v>
      </c>
      <c r="C173" s="15" t="s">
        <v>225</v>
      </c>
      <c r="D173" s="294"/>
      <c r="E173" s="12"/>
    </row>
    <row r="174" spans="1:6" x14ac:dyDescent="0.25">
      <c r="A174" s="23" t="s">
        <v>227</v>
      </c>
      <c r="B174" s="253" t="s">
        <v>227</v>
      </c>
      <c r="C174" s="18" t="s">
        <v>228</v>
      </c>
      <c r="D174" s="297">
        <f>D175+D176</f>
        <v>21459751</v>
      </c>
      <c r="E174" s="19"/>
      <c r="F174" s="231"/>
    </row>
    <row r="175" spans="1:6" s="13" customFormat="1" x14ac:dyDescent="0.25">
      <c r="A175" s="23" t="s">
        <v>227</v>
      </c>
      <c r="B175" s="253" t="s">
        <v>227</v>
      </c>
      <c r="C175" s="18" t="s">
        <v>229</v>
      </c>
      <c r="D175" s="297">
        <f>D135+D15+D12+D10+D18</f>
        <v>21459751</v>
      </c>
      <c r="E175" s="24"/>
      <c r="F175" s="281"/>
    </row>
    <row r="176" spans="1:6" s="12" customFormat="1" x14ac:dyDescent="0.25">
      <c r="A176" s="23" t="s">
        <v>227</v>
      </c>
      <c r="B176" s="253" t="s">
        <v>227</v>
      </c>
      <c r="C176" s="18" t="s">
        <v>230</v>
      </c>
      <c r="D176" s="297">
        <f>D173+D171</f>
        <v>0</v>
      </c>
      <c r="E176" s="24"/>
      <c r="F176" s="286"/>
    </row>
    <row r="177" spans="1:5" s="12" customFormat="1" x14ac:dyDescent="0.25">
      <c r="A177" s="7"/>
      <c r="B177" s="252"/>
      <c r="C177" s="7"/>
      <c r="D177" s="26"/>
    </row>
    <row r="178" spans="1:5" s="7" customFormat="1" x14ac:dyDescent="0.25">
      <c r="B178" s="279" t="s">
        <v>402</v>
      </c>
      <c r="C178" s="181" t="s">
        <v>403</v>
      </c>
      <c r="D178" s="179"/>
    </row>
    <row r="179" spans="1:5" x14ac:dyDescent="0.25">
      <c r="A179" s="12"/>
      <c r="B179" s="279"/>
      <c r="C179" s="12"/>
      <c r="D179" s="178"/>
      <c r="E179" s="7"/>
    </row>
    <row r="180" spans="1:5" x14ac:dyDescent="0.25">
      <c r="A180" s="25"/>
      <c r="B180" s="25"/>
      <c r="C180" s="25"/>
      <c r="D180" s="298"/>
      <c r="E180" s="7"/>
    </row>
    <row r="181" spans="1:5" x14ac:dyDescent="0.25">
      <c r="A181" s="7"/>
      <c r="B181" s="252"/>
      <c r="C181" s="7"/>
      <c r="D181" s="178"/>
      <c r="E181" s="7"/>
    </row>
    <row r="183" spans="1:5" x14ac:dyDescent="0.25">
      <c r="D183" s="299"/>
    </row>
    <row r="187" spans="1:5" x14ac:dyDescent="0.25">
      <c r="D187" s="300"/>
    </row>
    <row r="189" spans="1:5" x14ac:dyDescent="0.25">
      <c r="D189" s="300"/>
    </row>
  </sheetData>
  <mergeCells count="4">
    <mergeCell ref="A3:C3"/>
    <mergeCell ref="A6:D6"/>
    <mergeCell ref="A136:D136"/>
    <mergeCell ref="A170:D170"/>
  </mergeCells>
  <phoneticPr fontId="18" type="noConversion"/>
  <pageMargins left="0.70866141732283472" right="0.70866141732283472" top="0.74803149606299213" bottom="0.74803149606299213" header="0.31496062992125984" footer="0.31496062992125984"/>
  <pageSetup paperSize="9" scale="63" fitToHeight="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5"/>
  <sheetViews>
    <sheetView tabSelected="1" zoomScale="85" zoomScaleNormal="85" zoomScaleSheetLayoutView="85" workbookViewId="0">
      <selection activeCell="E109" sqref="E109"/>
    </sheetView>
  </sheetViews>
  <sheetFormatPr defaultColWidth="9.140625" defaultRowHeight="15.75" x14ac:dyDescent="0.25"/>
  <cols>
    <col min="1" max="1" width="15.28515625" style="161" customWidth="1"/>
    <col min="2" max="2" width="16.42578125" style="161" customWidth="1"/>
    <col min="3" max="3" width="17.140625" style="161" customWidth="1"/>
    <col min="4" max="4" width="94.28515625" style="26" customWidth="1"/>
    <col min="5" max="5" width="91.85546875" style="26" customWidth="1"/>
    <col min="6" max="6" width="23.5703125" style="52" customWidth="1"/>
    <col min="7" max="7" width="18.7109375" style="52" customWidth="1"/>
    <col min="8" max="8" width="19.7109375" style="52" customWidth="1"/>
    <col min="9" max="9" width="20.42578125" style="26" customWidth="1"/>
    <col min="10" max="10" width="16.140625" style="26" customWidth="1"/>
    <col min="11" max="11" width="17.85546875" style="26" customWidth="1"/>
    <col min="12" max="12" width="15.28515625" style="26" bestFit="1" customWidth="1"/>
    <col min="13" max="16384" width="9.140625" style="26"/>
  </cols>
  <sheetData>
    <row r="1" spans="1:11" x14ac:dyDescent="0.25">
      <c r="G1" s="301" t="s">
        <v>246</v>
      </c>
    </row>
    <row r="2" spans="1:11" x14ac:dyDescent="0.25">
      <c r="G2" s="99" t="s">
        <v>436</v>
      </c>
      <c r="H2" s="26"/>
      <c r="I2" s="27"/>
    </row>
    <row r="3" spans="1:11" x14ac:dyDescent="0.25">
      <c r="G3" s="289" t="s">
        <v>488</v>
      </c>
    </row>
    <row r="5" spans="1:11" s="32" customFormat="1" x14ac:dyDescent="0.25">
      <c r="A5" s="162"/>
      <c r="B5" s="162"/>
      <c r="E5" s="163" t="s">
        <v>396</v>
      </c>
      <c r="F5" s="52"/>
      <c r="G5" s="164"/>
      <c r="H5" s="164"/>
    </row>
    <row r="6" spans="1:11" s="32" customFormat="1" ht="9.75" customHeight="1" x14ac:dyDescent="0.25">
      <c r="A6" s="400" t="s">
        <v>69</v>
      </c>
      <c r="B6" s="400"/>
      <c r="E6" s="163"/>
      <c r="F6" s="52"/>
      <c r="G6" s="164"/>
      <c r="H6" s="164"/>
    </row>
    <row r="7" spans="1:11" s="32" customFormat="1" ht="15" customHeight="1" x14ac:dyDescent="0.25">
      <c r="A7" s="401" t="s">
        <v>247</v>
      </c>
      <c r="B7" s="401"/>
      <c r="E7" s="163"/>
      <c r="F7" s="52"/>
      <c r="G7" s="164"/>
      <c r="H7" s="164"/>
    </row>
    <row r="8" spans="1:11" x14ac:dyDescent="0.25">
      <c r="J8" s="26" t="s">
        <v>81</v>
      </c>
    </row>
    <row r="9" spans="1:11" ht="148.5" customHeight="1" x14ac:dyDescent="0.25">
      <c r="A9" s="398" t="s">
        <v>248</v>
      </c>
      <c r="B9" s="398" t="s">
        <v>249</v>
      </c>
      <c r="C9" s="398" t="s">
        <v>84</v>
      </c>
      <c r="D9" s="398" t="s">
        <v>250</v>
      </c>
      <c r="E9" s="398" t="s">
        <v>251</v>
      </c>
      <c r="F9" s="398" t="s">
        <v>252</v>
      </c>
      <c r="G9" s="398" t="s">
        <v>4</v>
      </c>
      <c r="H9" s="398" t="s">
        <v>5</v>
      </c>
      <c r="I9" s="402" t="s">
        <v>6</v>
      </c>
      <c r="J9" s="403"/>
    </row>
    <row r="10" spans="1:11" ht="51" customHeight="1" x14ac:dyDescent="0.25">
      <c r="A10" s="399"/>
      <c r="B10" s="399"/>
      <c r="C10" s="399"/>
      <c r="D10" s="399"/>
      <c r="E10" s="399"/>
      <c r="F10" s="399"/>
      <c r="G10" s="399"/>
      <c r="H10" s="399"/>
      <c r="I10" s="103" t="s">
        <v>7</v>
      </c>
      <c r="J10" s="103" t="s">
        <v>8</v>
      </c>
    </row>
    <row r="11" spans="1:11" x14ac:dyDescent="0.25">
      <c r="A11" s="103">
        <v>1</v>
      </c>
      <c r="B11" s="103">
        <v>2</v>
      </c>
      <c r="C11" s="103">
        <v>3</v>
      </c>
      <c r="D11" s="103">
        <v>4</v>
      </c>
      <c r="E11" s="103">
        <v>5</v>
      </c>
      <c r="F11" s="103">
        <v>6</v>
      </c>
      <c r="G11" s="103">
        <v>7</v>
      </c>
      <c r="H11" s="103">
        <v>8</v>
      </c>
      <c r="I11" s="103">
        <v>9</v>
      </c>
      <c r="J11" s="103">
        <v>10</v>
      </c>
    </row>
    <row r="12" spans="1:11" s="32" customFormat="1" ht="31.5" x14ac:dyDescent="0.25">
      <c r="A12" s="101"/>
      <c r="B12" s="101"/>
      <c r="C12" s="101"/>
      <c r="D12" s="102"/>
      <c r="E12" s="102" t="s">
        <v>372</v>
      </c>
      <c r="F12" s="103" t="s">
        <v>422</v>
      </c>
      <c r="G12" s="104">
        <f>G14</f>
        <v>145692</v>
      </c>
      <c r="H12" s="104">
        <f t="shared" ref="H12:J12" si="0">H14</f>
        <v>145692</v>
      </c>
      <c r="I12" s="104">
        <f t="shared" si="0"/>
        <v>0</v>
      </c>
      <c r="J12" s="104">
        <f t="shared" si="0"/>
        <v>0</v>
      </c>
      <c r="K12" s="164"/>
    </row>
    <row r="13" spans="1:11" s="165" customFormat="1" x14ac:dyDescent="0.25">
      <c r="A13" s="105"/>
      <c r="B13" s="105"/>
      <c r="C13" s="105"/>
      <c r="D13" s="106"/>
      <c r="E13" s="106" t="s">
        <v>253</v>
      </c>
      <c r="F13" s="103"/>
      <c r="G13" s="107"/>
      <c r="H13" s="107"/>
      <c r="I13" s="107"/>
      <c r="J13" s="107"/>
    </row>
    <row r="14" spans="1:11" x14ac:dyDescent="0.25">
      <c r="A14" s="55" t="s">
        <v>164</v>
      </c>
      <c r="B14" s="55"/>
      <c r="C14" s="55"/>
      <c r="D14" s="108" t="s">
        <v>254</v>
      </c>
      <c r="E14" s="109"/>
      <c r="F14" s="109"/>
      <c r="G14" s="97">
        <f>H14+I14</f>
        <v>145692</v>
      </c>
      <c r="H14" s="110">
        <f>H15</f>
        <v>145692</v>
      </c>
      <c r="I14" s="110">
        <f t="shared" ref="I14:J14" si="1">I15</f>
        <v>0</v>
      </c>
      <c r="J14" s="110">
        <f t="shared" si="1"/>
        <v>0</v>
      </c>
      <c r="K14" s="27"/>
    </row>
    <row r="15" spans="1:11" x14ac:dyDescent="0.25">
      <c r="A15" s="55" t="s">
        <v>165</v>
      </c>
      <c r="B15" s="55"/>
      <c r="C15" s="55"/>
      <c r="D15" s="111" t="s">
        <v>254</v>
      </c>
      <c r="E15" s="109"/>
      <c r="F15" s="109"/>
      <c r="G15" s="97">
        <f>G16+G17</f>
        <v>145692</v>
      </c>
      <c r="H15" s="97">
        <f t="shared" ref="H15:J15" si="2">H16+H17</f>
        <v>145692</v>
      </c>
      <c r="I15" s="97">
        <f t="shared" si="2"/>
        <v>0</v>
      </c>
      <c r="J15" s="97">
        <f t="shared" si="2"/>
        <v>0</v>
      </c>
      <c r="K15" s="27"/>
    </row>
    <row r="16" spans="1:11" s="165" customFormat="1" x14ac:dyDescent="0.25">
      <c r="A16" s="91" t="s">
        <v>186</v>
      </c>
      <c r="B16" s="91" t="s">
        <v>187</v>
      </c>
      <c r="C16" s="91" t="s">
        <v>184</v>
      </c>
      <c r="D16" s="92" t="s">
        <v>188</v>
      </c>
      <c r="E16" s="112"/>
      <c r="F16" s="84"/>
      <c r="G16" s="113">
        <f>H16</f>
        <v>124050</v>
      </c>
      <c r="H16" s="113">
        <v>124050</v>
      </c>
      <c r="I16" s="114">
        <v>0</v>
      </c>
      <c r="J16" s="115">
        <v>0</v>
      </c>
    </row>
    <row r="17" spans="1:12" s="165" customFormat="1" x14ac:dyDescent="0.25">
      <c r="A17" s="95" t="s">
        <v>336</v>
      </c>
      <c r="B17" s="55" t="s">
        <v>161</v>
      </c>
      <c r="C17" s="55" t="s">
        <v>162</v>
      </c>
      <c r="D17" s="310" t="s">
        <v>66</v>
      </c>
      <c r="E17" s="109"/>
      <c r="F17" s="109"/>
      <c r="G17" s="87">
        <f>H17</f>
        <v>21642</v>
      </c>
      <c r="H17" s="88">
        <v>21642</v>
      </c>
      <c r="I17" s="114"/>
      <c r="J17" s="115"/>
      <c r="K17" s="166"/>
    </row>
    <row r="18" spans="1:12" s="165" customFormat="1" ht="37.5" customHeight="1" x14ac:dyDescent="0.25">
      <c r="A18" s="95" t="s">
        <v>164</v>
      </c>
      <c r="B18" s="76"/>
      <c r="C18" s="76"/>
      <c r="D18" s="108" t="s">
        <v>254</v>
      </c>
      <c r="E18" s="46"/>
      <c r="F18" s="84"/>
      <c r="G18" s="97">
        <f>G19</f>
        <v>870000</v>
      </c>
      <c r="H18" s="98">
        <f>H19</f>
        <v>870000</v>
      </c>
      <c r="I18" s="116">
        <f>J18</f>
        <v>0</v>
      </c>
      <c r="J18" s="117">
        <f>J19</f>
        <v>0</v>
      </c>
      <c r="K18" s="166"/>
    </row>
    <row r="19" spans="1:12" s="165" customFormat="1" ht="27" customHeight="1" x14ac:dyDescent="0.25">
      <c r="A19" s="95" t="s">
        <v>165</v>
      </c>
      <c r="B19" s="76"/>
      <c r="C19" s="76"/>
      <c r="D19" s="111" t="s">
        <v>254</v>
      </c>
      <c r="E19" s="118"/>
      <c r="F19" s="109"/>
      <c r="G19" s="97">
        <f>H19+I19</f>
        <v>870000</v>
      </c>
      <c r="H19" s="98">
        <f>SUM(H20:H23)</f>
        <v>870000</v>
      </c>
      <c r="I19" s="114">
        <f>J19</f>
        <v>0</v>
      </c>
      <c r="J19" s="115">
        <f>J20</f>
        <v>0</v>
      </c>
      <c r="K19" s="166"/>
    </row>
    <row r="20" spans="1:12" s="165" customFormat="1" ht="39" customHeight="1" x14ac:dyDescent="0.25">
      <c r="A20" s="119" t="s">
        <v>190</v>
      </c>
      <c r="B20" s="91" t="s">
        <v>191</v>
      </c>
      <c r="C20" s="119" t="s">
        <v>192</v>
      </c>
      <c r="D20" s="120" t="s">
        <v>255</v>
      </c>
      <c r="E20" s="46" t="s">
        <v>374</v>
      </c>
      <c r="F20" s="103" t="s">
        <v>423</v>
      </c>
      <c r="G20" s="87">
        <f>H20+I20</f>
        <v>150000</v>
      </c>
      <c r="H20" s="88">
        <v>150000</v>
      </c>
      <c r="I20" s="114"/>
      <c r="J20" s="115"/>
      <c r="K20" s="166"/>
    </row>
    <row r="21" spans="1:12" s="165" customFormat="1" ht="36" customHeight="1" x14ac:dyDescent="0.25">
      <c r="A21" s="119" t="s">
        <v>194</v>
      </c>
      <c r="B21" s="119" t="s">
        <v>195</v>
      </c>
      <c r="C21" s="119" t="s">
        <v>192</v>
      </c>
      <c r="D21" s="120" t="s">
        <v>256</v>
      </c>
      <c r="E21" s="96" t="s">
        <v>373</v>
      </c>
      <c r="F21" s="103" t="s">
        <v>424</v>
      </c>
      <c r="G21" s="87">
        <f>H21</f>
        <v>200000</v>
      </c>
      <c r="H21" s="88">
        <v>200000</v>
      </c>
      <c r="I21" s="114"/>
      <c r="J21" s="115"/>
      <c r="K21" s="166"/>
    </row>
    <row r="22" spans="1:12" s="165" customFormat="1" ht="56.25" customHeight="1" x14ac:dyDescent="0.25">
      <c r="A22" s="119" t="s">
        <v>197</v>
      </c>
      <c r="B22" s="119" t="s">
        <v>198</v>
      </c>
      <c r="C22" s="119" t="s">
        <v>192</v>
      </c>
      <c r="D22" s="120" t="s">
        <v>257</v>
      </c>
      <c r="E22" s="96" t="s">
        <v>375</v>
      </c>
      <c r="F22" s="103" t="s">
        <v>425</v>
      </c>
      <c r="G22" s="87">
        <f>H22</f>
        <v>220000</v>
      </c>
      <c r="H22" s="88">
        <v>220000</v>
      </c>
      <c r="I22" s="114"/>
      <c r="J22" s="115"/>
      <c r="K22" s="166"/>
    </row>
    <row r="23" spans="1:12" s="165" customFormat="1" ht="52.5" customHeight="1" x14ac:dyDescent="0.25">
      <c r="A23" s="119" t="s">
        <v>194</v>
      </c>
      <c r="B23" s="119" t="s">
        <v>334</v>
      </c>
      <c r="C23" s="119" t="s">
        <v>264</v>
      </c>
      <c r="D23" s="120" t="s">
        <v>381</v>
      </c>
      <c r="E23" s="96" t="s">
        <v>382</v>
      </c>
      <c r="F23" s="103" t="s">
        <v>426</v>
      </c>
      <c r="G23" s="87">
        <f>H23</f>
        <v>300000</v>
      </c>
      <c r="H23" s="88">
        <v>300000</v>
      </c>
      <c r="I23" s="114"/>
      <c r="J23" s="115"/>
      <c r="K23" s="166"/>
    </row>
    <row r="24" spans="1:12" s="32" customFormat="1" ht="68.25" customHeight="1" x14ac:dyDescent="0.25">
      <c r="A24" s="45"/>
      <c r="B24" s="45"/>
      <c r="C24" s="45"/>
      <c r="D24" s="46"/>
      <c r="E24" s="46" t="s">
        <v>394</v>
      </c>
      <c r="F24" s="84" t="s">
        <v>395</v>
      </c>
      <c r="G24" s="47">
        <f>H24+I24</f>
        <v>15954249</v>
      </c>
      <c r="H24" s="47">
        <f>H26</f>
        <v>15954249</v>
      </c>
      <c r="I24" s="93">
        <f t="shared" ref="I24:J24" si="3">I26</f>
        <v>0</v>
      </c>
      <c r="J24" s="121">
        <f t="shared" si="3"/>
        <v>0</v>
      </c>
      <c r="K24" s="164"/>
    </row>
    <row r="25" spans="1:12" s="165" customFormat="1" x14ac:dyDescent="0.25">
      <c r="A25" s="91"/>
      <c r="B25" s="91"/>
      <c r="C25" s="91"/>
      <c r="D25" s="112"/>
      <c r="E25" s="112" t="s">
        <v>253</v>
      </c>
      <c r="F25" s="84"/>
      <c r="G25" s="113"/>
      <c r="H25" s="113"/>
      <c r="I25" s="114"/>
      <c r="J25" s="115"/>
    </row>
    <row r="26" spans="1:12" x14ac:dyDescent="0.25">
      <c r="A26" s="55" t="s">
        <v>92</v>
      </c>
      <c r="B26" s="55"/>
      <c r="C26" s="55"/>
      <c r="D26" s="54" t="s">
        <v>93</v>
      </c>
      <c r="E26" s="109"/>
      <c r="F26" s="109"/>
      <c r="G26" s="97">
        <f t="shared" ref="G26:G27" si="4">H26+I26</f>
        <v>15954249</v>
      </c>
      <c r="H26" s="110">
        <f>H27</f>
        <v>15954249</v>
      </c>
      <c r="I26" s="122">
        <f t="shared" ref="I26:J26" si="5">I27</f>
        <v>0</v>
      </c>
      <c r="J26" s="123">
        <f t="shared" si="5"/>
        <v>0</v>
      </c>
      <c r="K26" s="27"/>
      <c r="L26" s="52"/>
    </row>
    <row r="27" spans="1:12" x14ac:dyDescent="0.25">
      <c r="A27" s="55" t="s">
        <v>94</v>
      </c>
      <c r="B27" s="55"/>
      <c r="C27" s="55"/>
      <c r="D27" s="54" t="s">
        <v>93</v>
      </c>
      <c r="E27" s="109"/>
      <c r="F27" s="109"/>
      <c r="G27" s="97">
        <f t="shared" si="4"/>
        <v>15954249</v>
      </c>
      <c r="H27" s="110">
        <f>H28+H29</f>
        <v>15954249</v>
      </c>
      <c r="I27" s="122">
        <f>J27</f>
        <v>0</v>
      </c>
      <c r="J27" s="123">
        <f>J28+J29</f>
        <v>0</v>
      </c>
      <c r="K27" s="27"/>
    </row>
    <row r="28" spans="1:12" s="165" customFormat="1" ht="31.5" x14ac:dyDescent="0.25">
      <c r="A28" s="91" t="s">
        <v>99</v>
      </c>
      <c r="B28" s="91" t="s">
        <v>100</v>
      </c>
      <c r="C28" s="91" t="s">
        <v>101</v>
      </c>
      <c r="D28" s="92" t="s">
        <v>102</v>
      </c>
      <c r="E28" s="46"/>
      <c r="F28" s="84"/>
      <c r="G28" s="113">
        <f>H28+I28</f>
        <v>15954249</v>
      </c>
      <c r="H28" s="113">
        <v>15954249</v>
      </c>
      <c r="I28" s="114"/>
      <c r="J28" s="115"/>
    </row>
    <row r="29" spans="1:12" x14ac:dyDescent="0.25">
      <c r="A29" s="119"/>
      <c r="B29" s="91"/>
      <c r="C29" s="91"/>
      <c r="D29" s="124"/>
      <c r="E29" s="84"/>
      <c r="F29" s="84"/>
      <c r="G29" s="112">
        <f>I29</f>
        <v>0</v>
      </c>
      <c r="H29" s="112"/>
      <c r="I29" s="112">
        <v>0</v>
      </c>
      <c r="J29" s="125">
        <v>0</v>
      </c>
      <c r="K29" s="167"/>
    </row>
    <row r="30" spans="1:12" ht="0.75" hidden="1" customHeight="1" x14ac:dyDescent="0.25">
      <c r="A30" s="76"/>
      <c r="B30" s="76"/>
      <c r="C30" s="76"/>
      <c r="D30" s="89"/>
      <c r="E30" s="109"/>
      <c r="F30" s="109"/>
      <c r="G30" s="78"/>
      <c r="H30" s="126"/>
      <c r="I30" s="126"/>
      <c r="J30" s="127"/>
      <c r="K30" s="27"/>
    </row>
    <row r="31" spans="1:12" hidden="1" x14ac:dyDescent="0.25">
      <c r="A31" s="76"/>
      <c r="B31" s="76"/>
      <c r="C31" s="76"/>
      <c r="D31" s="89"/>
      <c r="E31" s="109"/>
      <c r="F31" s="84"/>
      <c r="G31" s="78">
        <f>H31+I31</f>
        <v>0</v>
      </c>
      <c r="H31" s="126">
        <v>0</v>
      </c>
      <c r="I31" s="126">
        <f>J31</f>
        <v>0</v>
      </c>
      <c r="J31" s="127">
        <v>0</v>
      </c>
      <c r="K31" s="27"/>
    </row>
    <row r="32" spans="1:12" hidden="1" x14ac:dyDescent="0.25">
      <c r="A32" s="76"/>
      <c r="B32" s="76"/>
      <c r="C32" s="76"/>
      <c r="D32" s="128"/>
      <c r="E32" s="109"/>
      <c r="F32" s="84"/>
      <c r="G32" s="78">
        <f t="shared" ref="G32" si="6">H32+I32</f>
        <v>0</v>
      </c>
      <c r="H32" s="79">
        <v>0</v>
      </c>
      <c r="I32" s="79">
        <v>0</v>
      </c>
      <c r="J32" s="80">
        <v>0</v>
      </c>
      <c r="K32" s="27"/>
    </row>
    <row r="33" spans="1:12" ht="27.75" hidden="1" customHeight="1" x14ac:dyDescent="0.25">
      <c r="A33" s="76"/>
      <c r="B33" s="76"/>
      <c r="C33" s="76"/>
      <c r="D33" s="128"/>
      <c r="E33" s="109"/>
      <c r="F33" s="109"/>
      <c r="G33" s="78">
        <f>H33+I33</f>
        <v>0</v>
      </c>
      <c r="H33" s="79"/>
      <c r="I33" s="79">
        <f>J33</f>
        <v>0</v>
      </c>
      <c r="J33" s="80">
        <v>0</v>
      </c>
      <c r="K33" s="27"/>
    </row>
    <row r="34" spans="1:12" hidden="1" x14ac:dyDescent="0.25">
      <c r="A34" s="76"/>
      <c r="B34" s="76"/>
      <c r="C34" s="76"/>
      <c r="D34" s="84"/>
      <c r="E34" s="109"/>
      <c r="F34" s="84"/>
      <c r="G34" s="78">
        <f>H34+I34</f>
        <v>0</v>
      </c>
      <c r="H34" s="79"/>
      <c r="I34" s="79">
        <f>J34</f>
        <v>0</v>
      </c>
      <c r="J34" s="80">
        <v>0</v>
      </c>
      <c r="K34" s="27"/>
    </row>
    <row r="35" spans="1:12" ht="13.5" hidden="1" customHeight="1" x14ac:dyDescent="0.25">
      <c r="A35" s="76"/>
      <c r="B35" s="76"/>
      <c r="C35" s="76"/>
      <c r="D35" s="65"/>
      <c r="E35" s="109"/>
      <c r="F35" s="84"/>
      <c r="G35" s="78">
        <f>H35+I35</f>
        <v>0</v>
      </c>
      <c r="H35" s="79"/>
      <c r="I35" s="79">
        <f>J35</f>
        <v>0</v>
      </c>
      <c r="J35" s="80">
        <v>0</v>
      </c>
      <c r="K35" s="27"/>
    </row>
    <row r="36" spans="1:12" s="32" customFormat="1" x14ac:dyDescent="0.25">
      <c r="A36" s="45"/>
      <c r="B36" s="45"/>
      <c r="C36" s="45"/>
      <c r="D36" s="46"/>
      <c r="E36" s="46" t="s">
        <v>259</v>
      </c>
      <c r="F36" s="84"/>
      <c r="G36" s="47">
        <f>H36+I36</f>
        <v>4555409</v>
      </c>
      <c r="H36" s="47">
        <f>H38</f>
        <v>4555409</v>
      </c>
      <c r="I36" s="93">
        <f t="shared" ref="I36:J36" si="7">I38</f>
        <v>0</v>
      </c>
      <c r="J36" s="48">
        <f t="shared" si="7"/>
        <v>0</v>
      </c>
      <c r="L36" s="164"/>
    </row>
    <row r="37" spans="1:12" s="165" customFormat="1" x14ac:dyDescent="0.25">
      <c r="A37" s="91"/>
      <c r="B37" s="91"/>
      <c r="C37" s="91"/>
      <c r="D37" s="112"/>
      <c r="E37" s="112" t="s">
        <v>253</v>
      </c>
      <c r="F37" s="84"/>
      <c r="G37" s="113"/>
      <c r="H37" s="113"/>
      <c r="I37" s="114"/>
      <c r="J37" s="129"/>
    </row>
    <row r="38" spans="1:12" x14ac:dyDescent="0.25">
      <c r="A38" s="55" t="s">
        <v>92</v>
      </c>
      <c r="B38" s="55"/>
      <c r="C38" s="55"/>
      <c r="D38" s="54" t="s">
        <v>93</v>
      </c>
      <c r="E38" s="109"/>
      <c r="F38" s="109"/>
      <c r="G38" s="97">
        <f>H38+I38</f>
        <v>4555409</v>
      </c>
      <c r="H38" s="110">
        <f>H39</f>
        <v>4555409</v>
      </c>
      <c r="I38" s="122">
        <f t="shared" ref="I38:J38" si="8">I39</f>
        <v>0</v>
      </c>
      <c r="J38" s="123">
        <f t="shared" si="8"/>
        <v>0</v>
      </c>
      <c r="K38" s="27"/>
    </row>
    <row r="39" spans="1:12" x14ac:dyDescent="0.25">
      <c r="A39" s="55" t="s">
        <v>94</v>
      </c>
      <c r="B39" s="55"/>
      <c r="C39" s="55"/>
      <c r="D39" s="54" t="s">
        <v>93</v>
      </c>
      <c r="E39" s="109"/>
      <c r="F39" s="109"/>
      <c r="G39" s="97">
        <f>H39+I39</f>
        <v>4555409</v>
      </c>
      <c r="H39" s="110">
        <f>H40+H42+H43+H45+H46+H47+H44+H41</f>
        <v>4555409</v>
      </c>
      <c r="I39" s="122">
        <f>I40</f>
        <v>0</v>
      </c>
      <c r="J39" s="123">
        <f>J40</f>
        <v>0</v>
      </c>
      <c r="K39" s="27"/>
    </row>
    <row r="40" spans="1:12" ht="45.75" customHeight="1" x14ac:dyDescent="0.25">
      <c r="A40" s="70" t="s">
        <v>111</v>
      </c>
      <c r="B40" s="70" t="s">
        <v>112</v>
      </c>
      <c r="C40" s="70" t="s">
        <v>113</v>
      </c>
      <c r="D40" s="71" t="s">
        <v>114</v>
      </c>
      <c r="E40" s="46" t="s">
        <v>377</v>
      </c>
      <c r="F40" s="103" t="s">
        <v>408</v>
      </c>
      <c r="G40" s="72">
        <f>H40+I40</f>
        <v>1810000</v>
      </c>
      <c r="H40" s="72">
        <f>510000+1300000</f>
        <v>1810000</v>
      </c>
      <c r="I40" s="73">
        <v>0</v>
      </c>
      <c r="J40" s="74">
        <v>0</v>
      </c>
      <c r="K40" s="52"/>
      <c r="L40" s="52"/>
    </row>
    <row r="41" spans="1:12" ht="31.5" x14ac:dyDescent="0.25">
      <c r="A41" s="75" t="s">
        <v>160</v>
      </c>
      <c r="B41" s="76" t="s">
        <v>161</v>
      </c>
      <c r="C41" s="76" t="s">
        <v>162</v>
      </c>
      <c r="D41" s="77" t="s">
        <v>66</v>
      </c>
      <c r="E41" s="46" t="s">
        <v>377</v>
      </c>
      <c r="F41" s="103" t="s">
        <v>408</v>
      </c>
      <c r="G41" s="78">
        <f t="shared" ref="G41:G46" si="9">H41</f>
        <v>1045409</v>
      </c>
      <c r="H41" s="79">
        <v>1045409</v>
      </c>
      <c r="I41" s="79"/>
      <c r="J41" s="80"/>
      <c r="K41" s="52"/>
    </row>
    <row r="42" spans="1:12" ht="94.5" customHeight="1" x14ac:dyDescent="0.25">
      <c r="A42" s="70" t="s">
        <v>111</v>
      </c>
      <c r="B42" s="70" t="s">
        <v>112</v>
      </c>
      <c r="C42" s="70" t="s">
        <v>113</v>
      </c>
      <c r="D42" s="65" t="s">
        <v>114</v>
      </c>
      <c r="E42" s="81" t="s">
        <v>376</v>
      </c>
      <c r="F42" s="103" t="s">
        <v>409</v>
      </c>
      <c r="G42" s="72">
        <f t="shared" si="9"/>
        <v>500000</v>
      </c>
      <c r="H42" s="72">
        <v>500000</v>
      </c>
      <c r="I42" s="73"/>
      <c r="J42" s="82"/>
      <c r="K42" s="52"/>
    </row>
    <row r="43" spans="1:12" ht="63" x14ac:dyDescent="0.25">
      <c r="A43" s="70" t="s">
        <v>111</v>
      </c>
      <c r="B43" s="70" t="s">
        <v>112</v>
      </c>
      <c r="C43" s="70" t="s">
        <v>113</v>
      </c>
      <c r="D43" s="65" t="s">
        <v>114</v>
      </c>
      <c r="E43" s="254" t="s">
        <v>428</v>
      </c>
      <c r="F43" s="103" t="s">
        <v>410</v>
      </c>
      <c r="G43" s="72">
        <f t="shared" si="9"/>
        <v>700000</v>
      </c>
      <c r="H43" s="72">
        <f>100000+600000</f>
        <v>700000</v>
      </c>
      <c r="I43" s="73"/>
      <c r="J43" s="83"/>
      <c r="K43" s="52"/>
    </row>
    <row r="44" spans="1:12" hidden="1" x14ac:dyDescent="0.25">
      <c r="A44" s="70"/>
      <c r="B44" s="70"/>
      <c r="C44" s="70"/>
      <c r="D44" s="71"/>
      <c r="E44" s="46"/>
      <c r="F44" s="84" t="s">
        <v>260</v>
      </c>
      <c r="G44" s="72">
        <f t="shared" si="9"/>
        <v>0</v>
      </c>
      <c r="H44" s="72"/>
      <c r="I44" s="73"/>
      <c r="J44" s="83"/>
      <c r="K44" s="52"/>
    </row>
    <row r="45" spans="1:12" hidden="1" x14ac:dyDescent="0.25">
      <c r="A45" s="76"/>
      <c r="B45" s="76"/>
      <c r="C45" s="76"/>
      <c r="D45" s="84"/>
      <c r="E45" s="85"/>
      <c r="F45" s="84" t="s">
        <v>260</v>
      </c>
      <c r="G45" s="78">
        <f t="shared" si="9"/>
        <v>0</v>
      </c>
      <c r="H45" s="79">
        <v>0</v>
      </c>
      <c r="I45" s="79"/>
      <c r="J45" s="86"/>
      <c r="K45" s="52"/>
    </row>
    <row r="46" spans="1:12" ht="47.25" x14ac:dyDescent="0.25">
      <c r="A46" s="76" t="s">
        <v>107</v>
      </c>
      <c r="B46" s="76" t="s">
        <v>108</v>
      </c>
      <c r="C46" s="76" t="s">
        <v>109</v>
      </c>
      <c r="D46" s="77" t="s">
        <v>261</v>
      </c>
      <c r="E46" s="255" t="s">
        <v>378</v>
      </c>
      <c r="F46" s="103" t="s">
        <v>411</v>
      </c>
      <c r="G46" s="87">
        <f t="shared" si="9"/>
        <v>500000</v>
      </c>
      <c r="H46" s="88">
        <f>100000+400000</f>
        <v>500000</v>
      </c>
      <c r="I46" s="79"/>
      <c r="J46" s="80"/>
      <c r="K46" s="52"/>
    </row>
    <row r="47" spans="1:12" hidden="1" x14ac:dyDescent="0.25">
      <c r="A47" s="75"/>
      <c r="B47" s="76"/>
      <c r="C47" s="76"/>
      <c r="D47" s="89"/>
      <c r="E47" s="81"/>
      <c r="F47" s="84" t="s">
        <v>260</v>
      </c>
      <c r="G47" s="78"/>
      <c r="H47" s="79"/>
      <c r="I47" s="79"/>
      <c r="J47" s="80"/>
    </row>
    <row r="48" spans="1:12" hidden="1" x14ac:dyDescent="0.25">
      <c r="A48" s="55" t="s">
        <v>92</v>
      </c>
      <c r="B48" s="55"/>
      <c r="C48" s="55"/>
      <c r="D48" s="90" t="s">
        <v>258</v>
      </c>
      <c r="E48" s="81"/>
      <c r="F48" s="84"/>
      <c r="G48" s="78">
        <f t="shared" ref="G48:G50" si="10">H48</f>
        <v>0</v>
      </c>
      <c r="H48" s="79">
        <f>H49</f>
        <v>0</v>
      </c>
      <c r="I48" s="79"/>
      <c r="J48" s="80"/>
    </row>
    <row r="49" spans="1:12" hidden="1" x14ac:dyDescent="0.25">
      <c r="A49" s="55" t="s">
        <v>94</v>
      </c>
      <c r="B49" s="55"/>
      <c r="C49" s="55"/>
      <c r="D49" s="90" t="s">
        <v>258</v>
      </c>
      <c r="E49" s="81"/>
      <c r="F49" s="84"/>
      <c r="G49" s="78">
        <f t="shared" si="10"/>
        <v>0</v>
      </c>
      <c r="H49" s="79">
        <f>H50</f>
        <v>0</v>
      </c>
      <c r="I49" s="79"/>
      <c r="J49" s="80"/>
    </row>
    <row r="50" spans="1:12" hidden="1" x14ac:dyDescent="0.25">
      <c r="A50" s="91" t="s">
        <v>262</v>
      </c>
      <c r="B50" s="91" t="s">
        <v>263</v>
      </c>
      <c r="C50" s="91" t="s">
        <v>264</v>
      </c>
      <c r="D50" s="92" t="s">
        <v>265</v>
      </c>
      <c r="E50" s="81"/>
      <c r="F50" s="84"/>
      <c r="G50" s="78">
        <f t="shared" si="10"/>
        <v>0</v>
      </c>
      <c r="H50" s="79"/>
      <c r="I50" s="79"/>
      <c r="J50" s="80"/>
    </row>
    <row r="51" spans="1:12" ht="31.5" x14ac:dyDescent="0.25">
      <c r="A51" s="45"/>
      <c r="B51" s="45"/>
      <c r="C51" s="45"/>
      <c r="D51" s="46"/>
      <c r="E51" s="46" t="s">
        <v>379</v>
      </c>
      <c r="F51" s="103" t="s">
        <v>418</v>
      </c>
      <c r="G51" s="47">
        <f>H51+I51</f>
        <v>21647273</v>
      </c>
      <c r="H51" s="47">
        <f>H53+H64</f>
        <v>12270171</v>
      </c>
      <c r="I51" s="47">
        <f>J51</f>
        <v>9377102</v>
      </c>
      <c r="J51" s="130">
        <f>J53+J64</f>
        <v>9377102</v>
      </c>
      <c r="K51" s="52"/>
      <c r="L51" s="52"/>
    </row>
    <row r="52" spans="1:12" x14ac:dyDescent="0.25">
      <c r="A52" s="91"/>
      <c r="B52" s="91"/>
      <c r="C52" s="91"/>
      <c r="D52" s="112"/>
      <c r="E52" s="112" t="s">
        <v>253</v>
      </c>
      <c r="F52" s="84"/>
      <c r="G52" s="113"/>
      <c r="H52" s="113"/>
      <c r="I52" s="113"/>
      <c r="J52" s="131"/>
      <c r="K52" s="167"/>
    </row>
    <row r="53" spans="1:12" x14ac:dyDescent="0.25">
      <c r="A53" s="55" t="s">
        <v>92</v>
      </c>
      <c r="B53" s="55"/>
      <c r="C53" s="55"/>
      <c r="D53" s="54" t="s">
        <v>93</v>
      </c>
      <c r="E53" s="109"/>
      <c r="F53" s="109"/>
      <c r="G53" s="97">
        <f t="shared" ref="G53" si="11">H53+I53</f>
        <v>9407102</v>
      </c>
      <c r="H53" s="110">
        <f>H54</f>
        <v>30000</v>
      </c>
      <c r="I53" s="110">
        <f t="shared" ref="I53:J53" si="12">I54</f>
        <v>9377102</v>
      </c>
      <c r="J53" s="132">
        <f t="shared" si="12"/>
        <v>9377102</v>
      </c>
    </row>
    <row r="54" spans="1:12" x14ac:dyDescent="0.25">
      <c r="A54" s="55" t="s">
        <v>94</v>
      </c>
      <c r="B54" s="55"/>
      <c r="C54" s="55"/>
      <c r="D54" s="54" t="s">
        <v>93</v>
      </c>
      <c r="E54" s="109"/>
      <c r="F54" s="109"/>
      <c r="G54" s="97">
        <f>H54+I54</f>
        <v>9407102</v>
      </c>
      <c r="H54" s="110">
        <f>H60+H62+H63</f>
        <v>30000</v>
      </c>
      <c r="I54" s="110">
        <f>J54+I56</f>
        <v>9377102</v>
      </c>
      <c r="J54" s="132">
        <f>J59+J60+J61+J62+J63</f>
        <v>9377102</v>
      </c>
    </row>
    <row r="55" spans="1:12" ht="31.5" hidden="1" x14ac:dyDescent="0.25">
      <c r="A55" s="76" t="s">
        <v>266</v>
      </c>
      <c r="B55" s="76" t="s">
        <v>189</v>
      </c>
      <c r="C55" s="76" t="s">
        <v>184</v>
      </c>
      <c r="D55" s="89" t="s">
        <v>267</v>
      </c>
      <c r="E55" s="109"/>
      <c r="F55" s="109"/>
      <c r="G55" s="78">
        <f>H55+I55</f>
        <v>0</v>
      </c>
      <c r="H55" s="126"/>
      <c r="I55" s="126">
        <f>J55</f>
        <v>0</v>
      </c>
      <c r="J55" s="127"/>
    </row>
    <row r="56" spans="1:12" ht="47.25" hidden="1" x14ac:dyDescent="0.25">
      <c r="A56" s="133" t="s">
        <v>268</v>
      </c>
      <c r="B56" s="133" t="s">
        <v>269</v>
      </c>
      <c r="C56" s="66" t="s">
        <v>174</v>
      </c>
      <c r="D56" s="65" t="s">
        <v>270</v>
      </c>
      <c r="E56" s="109"/>
      <c r="F56" s="109"/>
      <c r="G56" s="78">
        <f>H56</f>
        <v>0</v>
      </c>
      <c r="H56" s="126"/>
      <c r="I56" s="126">
        <v>0</v>
      </c>
      <c r="J56" s="127"/>
    </row>
    <row r="57" spans="1:12" hidden="1" x14ac:dyDescent="0.25">
      <c r="A57" s="133" t="s">
        <v>268</v>
      </c>
      <c r="B57" s="133" t="s">
        <v>269</v>
      </c>
      <c r="C57" s="66" t="s">
        <v>174</v>
      </c>
      <c r="D57" s="65" t="s">
        <v>271</v>
      </c>
      <c r="E57" s="109"/>
      <c r="F57" s="109"/>
      <c r="G57" s="78">
        <f>H57+I57</f>
        <v>0</v>
      </c>
      <c r="H57" s="126"/>
      <c r="I57" s="126">
        <v>0</v>
      </c>
      <c r="J57" s="127">
        <v>0</v>
      </c>
    </row>
    <row r="58" spans="1:12" hidden="1" x14ac:dyDescent="0.25">
      <c r="A58" s="133" t="s">
        <v>272</v>
      </c>
      <c r="B58" s="133" t="s">
        <v>201</v>
      </c>
      <c r="C58" s="66" t="s">
        <v>202</v>
      </c>
      <c r="D58" s="65" t="s">
        <v>203</v>
      </c>
      <c r="E58" s="109"/>
      <c r="F58" s="109"/>
      <c r="G58" s="78">
        <f t="shared" ref="G58:G64" si="13">H58+I58</f>
        <v>0</v>
      </c>
      <c r="H58" s="126"/>
      <c r="I58" s="126">
        <f t="shared" ref="I58:I59" si="14">J58</f>
        <v>0</v>
      </c>
      <c r="J58" s="127"/>
    </row>
    <row r="59" spans="1:12" hidden="1" x14ac:dyDescent="0.25">
      <c r="A59" s="133"/>
      <c r="B59" s="133"/>
      <c r="C59" s="66"/>
      <c r="D59" s="134"/>
      <c r="E59" s="109"/>
      <c r="F59" s="109"/>
      <c r="G59" s="78">
        <f t="shared" si="13"/>
        <v>0</v>
      </c>
      <c r="H59" s="126"/>
      <c r="I59" s="126">
        <f t="shared" si="14"/>
        <v>0</v>
      </c>
      <c r="J59" s="127">
        <v>0</v>
      </c>
    </row>
    <row r="60" spans="1:12" s="32" customFormat="1" ht="47.25" x14ac:dyDescent="0.25">
      <c r="A60" s="133" t="s">
        <v>327</v>
      </c>
      <c r="B60" s="133">
        <v>3121</v>
      </c>
      <c r="C60" s="225">
        <v>1040</v>
      </c>
      <c r="D60" s="65" t="s">
        <v>380</v>
      </c>
      <c r="E60" s="109"/>
      <c r="F60" s="109"/>
      <c r="G60" s="78">
        <f>H60</f>
        <v>30000</v>
      </c>
      <c r="H60" s="78">
        <v>30000</v>
      </c>
      <c r="I60" s="126"/>
      <c r="J60" s="127"/>
      <c r="K60" s="164"/>
    </row>
    <row r="61" spans="1:12" s="32" customFormat="1" hidden="1" x14ac:dyDescent="0.25">
      <c r="A61" s="133"/>
      <c r="B61" s="133"/>
      <c r="C61" s="66"/>
      <c r="D61" s="65"/>
      <c r="E61" s="109"/>
      <c r="F61" s="109"/>
      <c r="G61" s="78">
        <f t="shared" ref="G61" si="15">H61</f>
        <v>0</v>
      </c>
      <c r="H61" s="87"/>
      <c r="I61" s="135"/>
      <c r="J61" s="135"/>
      <c r="K61" s="28"/>
    </row>
    <row r="62" spans="1:12" s="32" customFormat="1" x14ac:dyDescent="0.25">
      <c r="A62" s="133" t="s">
        <v>131</v>
      </c>
      <c r="B62" s="133" t="s">
        <v>132</v>
      </c>
      <c r="C62" s="66" t="s">
        <v>127</v>
      </c>
      <c r="D62" s="65" t="s">
        <v>273</v>
      </c>
      <c r="E62" s="109"/>
      <c r="F62" s="109"/>
      <c r="G62" s="78">
        <f>H62+I62</f>
        <v>9002102</v>
      </c>
      <c r="H62" s="87"/>
      <c r="I62" s="135">
        <f>J62</f>
        <v>9002102</v>
      </c>
      <c r="J62" s="135">
        <v>9002102</v>
      </c>
      <c r="K62" s="28"/>
    </row>
    <row r="63" spans="1:12" s="32" customFormat="1" x14ac:dyDescent="0.25">
      <c r="A63" s="133" t="s">
        <v>323</v>
      </c>
      <c r="B63" s="133">
        <v>7330</v>
      </c>
      <c r="C63" s="66" t="s">
        <v>283</v>
      </c>
      <c r="D63" s="65" t="s">
        <v>324</v>
      </c>
      <c r="E63" s="109"/>
      <c r="F63" s="109"/>
      <c r="G63" s="78">
        <f>H63+I63</f>
        <v>375000</v>
      </c>
      <c r="H63" s="78"/>
      <c r="I63" s="126">
        <f>J63</f>
        <v>375000</v>
      </c>
      <c r="J63" s="127">
        <v>375000</v>
      </c>
      <c r="K63" s="164"/>
    </row>
    <row r="64" spans="1:12" s="165" customFormat="1" ht="29.25" customHeight="1" x14ac:dyDescent="0.25">
      <c r="A64" s="95" t="s">
        <v>164</v>
      </c>
      <c r="B64" s="76"/>
      <c r="C64" s="76"/>
      <c r="D64" s="108" t="s">
        <v>254</v>
      </c>
      <c r="E64" s="109"/>
      <c r="F64" s="84"/>
      <c r="G64" s="136">
        <f t="shared" si="13"/>
        <v>12240171</v>
      </c>
      <c r="H64" s="122">
        <f>H65</f>
        <v>12240171</v>
      </c>
      <c r="I64" s="122">
        <f>J64</f>
        <v>0</v>
      </c>
      <c r="J64" s="122">
        <f>J65</f>
        <v>0</v>
      </c>
    </row>
    <row r="65" spans="1:12" x14ac:dyDescent="0.25">
      <c r="A65" s="95" t="s">
        <v>165</v>
      </c>
      <c r="B65" s="76"/>
      <c r="C65" s="76"/>
      <c r="D65" s="111" t="s">
        <v>254</v>
      </c>
      <c r="E65" s="109"/>
      <c r="F65" s="84"/>
      <c r="G65" s="136">
        <f>H65+I65</f>
        <v>12240171</v>
      </c>
      <c r="H65" s="137">
        <f>SUM(H66:H70)</f>
        <v>12240171</v>
      </c>
      <c r="I65" s="137">
        <f>SUM(I66:I70)</f>
        <v>0</v>
      </c>
      <c r="J65" s="137">
        <f>SUM(J66:J70)</f>
        <v>0</v>
      </c>
      <c r="K65" s="168"/>
    </row>
    <row r="66" spans="1:12" x14ac:dyDescent="0.25">
      <c r="A66" s="133" t="s">
        <v>169</v>
      </c>
      <c r="B66" s="76" t="s">
        <v>109</v>
      </c>
      <c r="C66" s="66" t="s">
        <v>170</v>
      </c>
      <c r="D66" s="138" t="s">
        <v>171</v>
      </c>
      <c r="E66" s="109"/>
      <c r="F66" s="84"/>
      <c r="G66" s="73">
        <f t="shared" ref="G66:G67" si="16">H66</f>
        <v>6661602</v>
      </c>
      <c r="H66" s="78">
        <f>7206002-544400</f>
        <v>6661602</v>
      </c>
      <c r="I66" s="73"/>
      <c r="J66" s="79"/>
      <c r="K66" s="168"/>
    </row>
    <row r="67" spans="1:12" ht="35.25" customHeight="1" x14ac:dyDescent="0.25">
      <c r="A67" s="133" t="s">
        <v>172</v>
      </c>
      <c r="B67" s="76" t="s">
        <v>173</v>
      </c>
      <c r="C67" s="66" t="s">
        <v>174</v>
      </c>
      <c r="D67" s="138" t="s">
        <v>175</v>
      </c>
      <c r="E67" s="109"/>
      <c r="F67" s="84"/>
      <c r="G67" s="73">
        <f t="shared" si="16"/>
        <v>5378569</v>
      </c>
      <c r="H67" s="78">
        <f>2340097-62600+3101072</f>
        <v>5378569</v>
      </c>
      <c r="I67" s="73"/>
      <c r="J67" s="79"/>
      <c r="K67" s="168"/>
    </row>
    <row r="68" spans="1:12" x14ac:dyDescent="0.25">
      <c r="A68" s="133" t="s">
        <v>182</v>
      </c>
      <c r="B68" s="133">
        <v>1141</v>
      </c>
      <c r="C68" s="66" t="s">
        <v>184</v>
      </c>
      <c r="D68" s="65" t="s">
        <v>185</v>
      </c>
      <c r="E68" s="84"/>
      <c r="F68" s="84"/>
      <c r="G68" s="73">
        <f>H68</f>
        <v>130000</v>
      </c>
      <c r="H68" s="73">
        <v>130000</v>
      </c>
      <c r="I68" s="73"/>
      <c r="J68" s="73"/>
    </row>
    <row r="69" spans="1:12" x14ac:dyDescent="0.25">
      <c r="A69" s="133" t="s">
        <v>200</v>
      </c>
      <c r="B69" s="133">
        <v>4030</v>
      </c>
      <c r="C69" s="66" t="s">
        <v>202</v>
      </c>
      <c r="D69" s="65" t="s">
        <v>203</v>
      </c>
      <c r="E69" s="84"/>
      <c r="F69" s="84"/>
      <c r="G69" s="73">
        <f>H69</f>
        <v>70000</v>
      </c>
      <c r="H69" s="73">
        <v>70000</v>
      </c>
      <c r="I69" s="73"/>
      <c r="J69" s="73"/>
    </row>
    <row r="70" spans="1:12" hidden="1" x14ac:dyDescent="0.25">
      <c r="A70" s="133"/>
      <c r="B70" s="133"/>
      <c r="C70" s="66"/>
      <c r="D70" s="134"/>
      <c r="E70" s="84"/>
      <c r="F70" s="84"/>
      <c r="G70" s="73"/>
      <c r="H70" s="73"/>
      <c r="I70" s="73"/>
      <c r="J70" s="73"/>
      <c r="K70" s="167"/>
    </row>
    <row r="71" spans="1:12" s="32" customFormat="1" ht="31.5" x14ac:dyDescent="0.25">
      <c r="A71" s="45"/>
      <c r="B71" s="45"/>
      <c r="C71" s="45"/>
      <c r="D71" s="46"/>
      <c r="E71" s="46" t="s">
        <v>386</v>
      </c>
      <c r="F71" s="103" t="s">
        <v>412</v>
      </c>
      <c r="G71" s="47">
        <f>G73</f>
        <v>14140354</v>
      </c>
      <c r="H71" s="47">
        <f>H73</f>
        <v>14140354</v>
      </c>
      <c r="I71" s="47">
        <f t="shared" ref="I71:J71" si="17">I73</f>
        <v>0</v>
      </c>
      <c r="J71" s="47">
        <f t="shared" si="17"/>
        <v>0</v>
      </c>
      <c r="K71" s="164"/>
      <c r="L71" s="164"/>
    </row>
    <row r="72" spans="1:12" s="165" customFormat="1" x14ac:dyDescent="0.25">
      <c r="A72" s="91"/>
      <c r="B72" s="91"/>
      <c r="C72" s="91"/>
      <c r="D72" s="112"/>
      <c r="E72" s="112" t="s">
        <v>253</v>
      </c>
      <c r="F72" s="84"/>
      <c r="G72" s="113"/>
      <c r="H72" s="113"/>
      <c r="I72" s="114"/>
      <c r="J72" s="139"/>
    </row>
    <row r="73" spans="1:12" x14ac:dyDescent="0.25">
      <c r="A73" s="55" t="s">
        <v>92</v>
      </c>
      <c r="B73" s="55"/>
      <c r="C73" s="55"/>
      <c r="D73" s="54" t="s">
        <v>93</v>
      </c>
      <c r="E73" s="109"/>
      <c r="F73" s="84"/>
      <c r="G73" s="97">
        <f t="shared" ref="G73:G104" si="18">H73+I73</f>
        <v>14140354</v>
      </c>
      <c r="H73" s="110">
        <f>H74</f>
        <v>14140354</v>
      </c>
      <c r="I73" s="122">
        <f t="shared" ref="I73:J73" si="19">I74</f>
        <v>0</v>
      </c>
      <c r="J73" s="123">
        <f t="shared" si="19"/>
        <v>0</v>
      </c>
      <c r="K73" s="27"/>
    </row>
    <row r="74" spans="1:12" ht="21.75" customHeight="1" x14ac:dyDescent="0.25">
      <c r="A74" s="55" t="s">
        <v>94</v>
      </c>
      <c r="B74" s="55"/>
      <c r="C74" s="55"/>
      <c r="D74" s="54" t="s">
        <v>93</v>
      </c>
      <c r="E74" s="109"/>
      <c r="F74" s="109"/>
      <c r="G74" s="97">
        <f>H74+I74</f>
        <v>14140354</v>
      </c>
      <c r="H74" s="110">
        <f>H76+H78+H77+H75+H84</f>
        <v>14140354</v>
      </c>
      <c r="I74" s="122">
        <f t="shared" ref="I74:J74" si="20">I76+I78</f>
        <v>0</v>
      </c>
      <c r="J74" s="123">
        <f t="shared" si="20"/>
        <v>0</v>
      </c>
      <c r="K74" s="27"/>
    </row>
    <row r="75" spans="1:12" ht="31.5" hidden="1" customHeight="1" x14ac:dyDescent="0.25">
      <c r="A75" s="76"/>
      <c r="B75" s="76"/>
      <c r="C75" s="76"/>
      <c r="D75" s="128"/>
      <c r="E75" s="109"/>
      <c r="F75" s="140"/>
      <c r="G75" s="87">
        <f>H75</f>
        <v>0</v>
      </c>
      <c r="H75" s="135">
        <v>0</v>
      </c>
      <c r="I75" s="122"/>
      <c r="J75" s="123"/>
      <c r="K75" s="27"/>
    </row>
    <row r="76" spans="1:12" x14ac:dyDescent="0.25">
      <c r="A76" s="76" t="s">
        <v>122</v>
      </c>
      <c r="B76" s="76" t="s">
        <v>123</v>
      </c>
      <c r="C76" s="76" t="s">
        <v>117</v>
      </c>
      <c r="D76" s="128" t="s">
        <v>124</v>
      </c>
      <c r="E76" s="140"/>
      <c r="F76" s="140"/>
      <c r="G76" s="72">
        <f>H76+I76</f>
        <v>14015754</v>
      </c>
      <c r="H76" s="72">
        <f>14015354+400</f>
        <v>14015754</v>
      </c>
      <c r="I76" s="73">
        <f>J76</f>
        <v>0</v>
      </c>
      <c r="J76" s="83">
        <v>0</v>
      </c>
    </row>
    <row r="77" spans="1:12" ht="21" customHeight="1" x14ac:dyDescent="0.25">
      <c r="A77" s="75" t="s">
        <v>119</v>
      </c>
      <c r="B77" s="75" t="s">
        <v>120</v>
      </c>
      <c r="C77" s="75" t="s">
        <v>117</v>
      </c>
      <c r="D77" s="65" t="s">
        <v>121</v>
      </c>
      <c r="E77" s="46"/>
      <c r="F77" s="84"/>
      <c r="G77" s="78">
        <f>H77+I77</f>
        <v>25000</v>
      </c>
      <c r="H77" s="79">
        <v>25000</v>
      </c>
      <c r="I77" s="79"/>
      <c r="J77" s="80"/>
      <c r="K77" s="27"/>
    </row>
    <row r="78" spans="1:12" ht="25.5" customHeight="1" x14ac:dyDescent="0.25">
      <c r="A78" s="76" t="s">
        <v>128</v>
      </c>
      <c r="B78" s="76" t="s">
        <v>129</v>
      </c>
      <c r="C78" s="76" t="s">
        <v>127</v>
      </c>
      <c r="D78" s="128" t="s">
        <v>274</v>
      </c>
      <c r="E78" s="109"/>
      <c r="F78" s="84"/>
      <c r="G78" s="87">
        <f t="shared" si="18"/>
        <v>99600</v>
      </c>
      <c r="H78" s="79">
        <f>100000-400</f>
        <v>99600</v>
      </c>
      <c r="I78" s="79">
        <v>0</v>
      </c>
      <c r="J78" s="80">
        <v>0</v>
      </c>
      <c r="K78" s="27"/>
    </row>
    <row r="79" spans="1:12" ht="52.5" hidden="1" customHeight="1" x14ac:dyDescent="0.25">
      <c r="A79" s="76"/>
      <c r="B79" s="76"/>
      <c r="C79" s="76"/>
      <c r="D79" s="65"/>
      <c r="E79" s="46" t="s">
        <v>275</v>
      </c>
      <c r="F79" s="84" t="s">
        <v>276</v>
      </c>
      <c r="G79" s="136">
        <f>H79</f>
        <v>0</v>
      </c>
      <c r="H79" s="137">
        <f>H81</f>
        <v>0</v>
      </c>
      <c r="I79" s="79"/>
      <c r="J79" s="80"/>
      <c r="K79" s="27"/>
    </row>
    <row r="80" spans="1:12" ht="47.25" hidden="1" customHeight="1" x14ac:dyDescent="0.25">
      <c r="A80" s="91"/>
      <c r="B80" s="91"/>
      <c r="C80" s="91"/>
      <c r="D80" s="112"/>
      <c r="E80" s="112" t="s">
        <v>253</v>
      </c>
      <c r="F80" s="84"/>
      <c r="G80" s="78"/>
      <c r="H80" s="79"/>
      <c r="I80" s="79"/>
      <c r="J80" s="80"/>
      <c r="K80" s="27"/>
    </row>
    <row r="81" spans="1:11" ht="20.25" hidden="1" customHeight="1" x14ac:dyDescent="0.25">
      <c r="A81" s="55" t="s">
        <v>92</v>
      </c>
      <c r="B81" s="55"/>
      <c r="C81" s="55"/>
      <c r="D81" s="96" t="s">
        <v>258</v>
      </c>
      <c r="E81" s="109"/>
      <c r="F81" s="84"/>
      <c r="G81" s="136">
        <f>H81</f>
        <v>0</v>
      </c>
      <c r="H81" s="137">
        <f>H82</f>
        <v>0</v>
      </c>
      <c r="I81" s="79"/>
      <c r="J81" s="80"/>
      <c r="K81" s="27"/>
    </row>
    <row r="82" spans="1:11" ht="15" hidden="1" customHeight="1" x14ac:dyDescent="0.25">
      <c r="A82" s="55" t="s">
        <v>94</v>
      </c>
      <c r="B82" s="55"/>
      <c r="C82" s="55"/>
      <c r="D82" s="90" t="s">
        <v>258</v>
      </c>
      <c r="E82" s="109"/>
      <c r="F82" s="84"/>
      <c r="G82" s="136">
        <f>H82</f>
        <v>0</v>
      </c>
      <c r="H82" s="137">
        <f>H83</f>
        <v>0</v>
      </c>
      <c r="I82" s="79"/>
      <c r="J82" s="80"/>
      <c r="K82" s="27"/>
    </row>
    <row r="83" spans="1:11" ht="21" hidden="1" customHeight="1" x14ac:dyDescent="0.25">
      <c r="A83" s="133" t="s">
        <v>277</v>
      </c>
      <c r="B83" s="133" t="s">
        <v>278</v>
      </c>
      <c r="C83" s="66" t="s">
        <v>117</v>
      </c>
      <c r="D83" s="65" t="s">
        <v>279</v>
      </c>
      <c r="E83" s="109"/>
      <c r="F83" s="84"/>
      <c r="G83" s="78">
        <f>H83</f>
        <v>0</v>
      </c>
      <c r="H83" s="79">
        <v>0</v>
      </c>
      <c r="I83" s="79"/>
      <c r="J83" s="80"/>
      <c r="K83" s="27"/>
    </row>
    <row r="84" spans="1:11" ht="32.25" hidden="1" customHeight="1" x14ac:dyDescent="0.25">
      <c r="A84" s="76"/>
      <c r="B84" s="76"/>
      <c r="C84" s="76"/>
      <c r="D84" s="128"/>
      <c r="E84" s="109"/>
      <c r="F84" s="84"/>
      <c r="G84" s="87"/>
      <c r="H84" s="79"/>
      <c r="I84" s="79"/>
      <c r="J84" s="80"/>
      <c r="K84" s="27"/>
    </row>
    <row r="85" spans="1:11" ht="54" customHeight="1" x14ac:dyDescent="0.25">
      <c r="A85" s="55"/>
      <c r="B85" s="55"/>
      <c r="C85" s="55"/>
      <c r="D85" s="90"/>
      <c r="E85" s="46" t="s">
        <v>385</v>
      </c>
      <c r="F85" s="103" t="s">
        <v>417</v>
      </c>
      <c r="G85" s="110">
        <f>G87</f>
        <v>444000</v>
      </c>
      <c r="H85" s="110">
        <f>H87</f>
        <v>444000</v>
      </c>
      <c r="I85" s="110">
        <f t="shared" ref="I85:J85" si="21">I87</f>
        <v>0</v>
      </c>
      <c r="J85" s="110">
        <f t="shared" si="21"/>
        <v>0</v>
      </c>
      <c r="K85" s="169"/>
    </row>
    <row r="86" spans="1:11" x14ac:dyDescent="0.25">
      <c r="A86" s="55"/>
      <c r="B86" s="55"/>
      <c r="C86" s="55"/>
      <c r="D86" s="90"/>
      <c r="E86" s="112" t="s">
        <v>317</v>
      </c>
      <c r="F86" s="109"/>
      <c r="G86" s="97"/>
      <c r="H86" s="110"/>
      <c r="I86" s="137"/>
      <c r="J86" s="141"/>
      <c r="K86" s="27"/>
    </row>
    <row r="87" spans="1:11" x14ac:dyDescent="0.25">
      <c r="A87" s="55" t="s">
        <v>92</v>
      </c>
      <c r="B87" s="55"/>
      <c r="C87" s="55"/>
      <c r="D87" s="54" t="s">
        <v>93</v>
      </c>
      <c r="E87" s="109"/>
      <c r="F87" s="109"/>
      <c r="G87" s="97">
        <f t="shared" ref="G87:G95" si="22">H87+I87</f>
        <v>444000</v>
      </c>
      <c r="H87" s="98">
        <f>H88</f>
        <v>444000</v>
      </c>
      <c r="I87" s="137">
        <f>I88</f>
        <v>0</v>
      </c>
      <c r="J87" s="141">
        <f>J88</f>
        <v>0</v>
      </c>
      <c r="K87" s="27"/>
    </row>
    <row r="88" spans="1:11" x14ac:dyDescent="0.25">
      <c r="A88" s="55" t="s">
        <v>94</v>
      </c>
      <c r="B88" s="55"/>
      <c r="C88" s="55"/>
      <c r="D88" s="54" t="s">
        <v>93</v>
      </c>
      <c r="E88" s="46"/>
      <c r="F88" s="84"/>
      <c r="G88" s="97">
        <f t="shared" si="22"/>
        <v>444000</v>
      </c>
      <c r="H88" s="98">
        <f>H89</f>
        <v>444000</v>
      </c>
      <c r="I88" s="137">
        <v>0</v>
      </c>
      <c r="J88" s="141">
        <v>0</v>
      </c>
      <c r="K88" s="27"/>
    </row>
    <row r="89" spans="1:11" x14ac:dyDescent="0.25">
      <c r="A89" s="75" t="s">
        <v>133</v>
      </c>
      <c r="B89" s="76" t="s">
        <v>134</v>
      </c>
      <c r="C89" s="76" t="s">
        <v>135</v>
      </c>
      <c r="D89" s="65" t="s">
        <v>136</v>
      </c>
      <c r="E89" s="109"/>
      <c r="F89" s="109"/>
      <c r="G89" s="87">
        <f t="shared" si="22"/>
        <v>444000</v>
      </c>
      <c r="H89" s="135">
        <v>444000</v>
      </c>
      <c r="I89" s="79">
        <v>0</v>
      </c>
      <c r="J89" s="80">
        <v>0</v>
      </c>
      <c r="K89" s="27"/>
    </row>
    <row r="90" spans="1:11" ht="31.5" hidden="1" x14ac:dyDescent="0.25">
      <c r="A90" s="45"/>
      <c r="B90" s="45"/>
      <c r="C90" s="45"/>
      <c r="D90" s="46"/>
      <c r="E90" s="46" t="s">
        <v>280</v>
      </c>
      <c r="F90" s="109"/>
      <c r="G90" s="97">
        <f>H90+I90</f>
        <v>0</v>
      </c>
      <c r="H90" s="97">
        <f>H92</f>
        <v>0</v>
      </c>
      <c r="I90" s="137">
        <f>I92+I101</f>
        <v>0</v>
      </c>
      <c r="J90" s="141">
        <f>J92+J101</f>
        <v>0</v>
      </c>
      <c r="K90" s="27"/>
    </row>
    <row r="91" spans="1:11" hidden="1" x14ac:dyDescent="0.25">
      <c r="A91" s="91"/>
      <c r="B91" s="91"/>
      <c r="C91" s="91"/>
      <c r="D91" s="112"/>
      <c r="E91" s="112" t="s">
        <v>253</v>
      </c>
      <c r="F91" s="109"/>
      <c r="G91" s="97"/>
      <c r="H91" s="97"/>
      <c r="I91" s="137"/>
      <c r="J91" s="141"/>
      <c r="K91" s="27"/>
    </row>
    <row r="92" spans="1:11" hidden="1" x14ac:dyDescent="0.25">
      <c r="A92" s="55" t="s">
        <v>92</v>
      </c>
      <c r="B92" s="55"/>
      <c r="C92" s="55"/>
      <c r="D92" s="90" t="s">
        <v>258</v>
      </c>
      <c r="E92" s="109"/>
      <c r="F92" s="109"/>
      <c r="G92" s="97">
        <f t="shared" si="22"/>
        <v>0</v>
      </c>
      <c r="H92" s="97">
        <f>H93</f>
        <v>0</v>
      </c>
      <c r="I92" s="137">
        <f>I93</f>
        <v>0</v>
      </c>
      <c r="J92" s="141">
        <f>J93</f>
        <v>0</v>
      </c>
      <c r="K92" s="27"/>
    </row>
    <row r="93" spans="1:11" hidden="1" x14ac:dyDescent="0.25">
      <c r="A93" s="55" t="s">
        <v>94</v>
      </c>
      <c r="B93" s="55"/>
      <c r="C93" s="55"/>
      <c r="D93" s="90" t="s">
        <v>258</v>
      </c>
      <c r="E93" s="109"/>
      <c r="F93" s="109"/>
      <c r="G93" s="97">
        <f t="shared" si="22"/>
        <v>0</v>
      </c>
      <c r="H93" s="97">
        <f>H95+H94+H96</f>
        <v>0</v>
      </c>
      <c r="I93" s="137">
        <f>I94+I95+I96+I97+I98+I99+I100</f>
        <v>0</v>
      </c>
      <c r="J93" s="141">
        <f>J94+J95+J96+J97+J98+J99+J100</f>
        <v>0</v>
      </c>
      <c r="K93" s="27"/>
    </row>
    <row r="94" spans="1:11" hidden="1" x14ac:dyDescent="0.25">
      <c r="A94" s="76" t="s">
        <v>281</v>
      </c>
      <c r="B94" s="76" t="s">
        <v>282</v>
      </c>
      <c r="C94" s="76" t="s">
        <v>283</v>
      </c>
      <c r="D94" s="128" t="s">
        <v>284</v>
      </c>
      <c r="E94" s="109"/>
      <c r="F94" s="84"/>
      <c r="G94" s="97">
        <f>H94+I94</f>
        <v>0</v>
      </c>
      <c r="H94" s="97">
        <v>0</v>
      </c>
      <c r="I94" s="79">
        <f>J94</f>
        <v>0</v>
      </c>
      <c r="J94" s="80">
        <v>0</v>
      </c>
      <c r="K94" s="27"/>
    </row>
    <row r="95" spans="1:11" ht="31.5" hidden="1" x14ac:dyDescent="0.25">
      <c r="A95" s="76" t="s">
        <v>285</v>
      </c>
      <c r="B95" s="76" t="s">
        <v>173</v>
      </c>
      <c r="C95" s="76" t="s">
        <v>174</v>
      </c>
      <c r="D95" s="65" t="s">
        <v>175</v>
      </c>
      <c r="E95" s="109"/>
      <c r="F95" s="109"/>
      <c r="G95" s="97">
        <f t="shared" si="22"/>
        <v>0</v>
      </c>
      <c r="H95" s="97">
        <v>0</v>
      </c>
      <c r="I95" s="79">
        <f t="shared" ref="I95:I103" si="23">J95</f>
        <v>0</v>
      </c>
      <c r="J95" s="80">
        <v>0</v>
      </c>
      <c r="K95" s="27"/>
    </row>
    <row r="96" spans="1:11" hidden="1" x14ac:dyDescent="0.25">
      <c r="A96" s="75" t="s">
        <v>286</v>
      </c>
      <c r="B96" s="76" t="s">
        <v>109</v>
      </c>
      <c r="C96" s="66" t="s">
        <v>170</v>
      </c>
      <c r="D96" s="65" t="s">
        <v>171</v>
      </c>
      <c r="E96" s="109"/>
      <c r="F96" s="109"/>
      <c r="G96" s="97">
        <f>H96+I96</f>
        <v>0</v>
      </c>
      <c r="H96" s="97">
        <v>0</v>
      </c>
      <c r="I96" s="79">
        <f t="shared" si="23"/>
        <v>0</v>
      </c>
      <c r="J96" s="80">
        <v>0</v>
      </c>
      <c r="K96" s="27"/>
    </row>
    <row r="97" spans="1:11" ht="47.25" hidden="1" x14ac:dyDescent="0.25">
      <c r="A97" s="133" t="s">
        <v>95</v>
      </c>
      <c r="B97" s="133" t="s">
        <v>96</v>
      </c>
      <c r="C97" s="66" t="s">
        <v>97</v>
      </c>
      <c r="D97" s="65" t="s">
        <v>98</v>
      </c>
      <c r="E97" s="109"/>
      <c r="F97" s="109"/>
      <c r="G97" s="97">
        <f>I97</f>
        <v>0</v>
      </c>
      <c r="H97" s="97"/>
      <c r="I97" s="79">
        <f t="shared" si="23"/>
        <v>0</v>
      </c>
      <c r="J97" s="80">
        <v>0</v>
      </c>
      <c r="K97" s="27"/>
    </row>
    <row r="98" spans="1:11" hidden="1" x14ac:dyDescent="0.25">
      <c r="A98" s="133" t="s">
        <v>272</v>
      </c>
      <c r="B98" s="133" t="s">
        <v>201</v>
      </c>
      <c r="C98" s="66" t="s">
        <v>202</v>
      </c>
      <c r="D98" s="65" t="s">
        <v>203</v>
      </c>
      <c r="E98" s="109"/>
      <c r="F98" s="109"/>
      <c r="G98" s="97">
        <f>I98</f>
        <v>0</v>
      </c>
      <c r="H98" s="97"/>
      <c r="I98" s="79">
        <f t="shared" si="23"/>
        <v>0</v>
      </c>
      <c r="J98" s="80">
        <v>0</v>
      </c>
      <c r="K98" s="27"/>
    </row>
    <row r="99" spans="1:11" hidden="1" x14ac:dyDescent="0.25">
      <c r="A99" s="133" t="s">
        <v>287</v>
      </c>
      <c r="B99" s="133">
        <v>7321</v>
      </c>
      <c r="C99" s="66" t="s">
        <v>283</v>
      </c>
      <c r="D99" s="65" t="s">
        <v>288</v>
      </c>
      <c r="E99" s="109"/>
      <c r="F99" s="109"/>
      <c r="G99" s="97">
        <f>H99+I99</f>
        <v>0</v>
      </c>
      <c r="H99" s="97"/>
      <c r="I99" s="79">
        <f t="shared" si="23"/>
        <v>0</v>
      </c>
      <c r="J99" s="80">
        <v>0</v>
      </c>
      <c r="K99" s="27"/>
    </row>
    <row r="100" spans="1:11" ht="31.5" hidden="1" x14ac:dyDescent="0.25">
      <c r="A100" s="133" t="s">
        <v>289</v>
      </c>
      <c r="B100" s="133" t="s">
        <v>205</v>
      </c>
      <c r="C100" s="66" t="s">
        <v>206</v>
      </c>
      <c r="D100" s="65" t="s">
        <v>207</v>
      </c>
      <c r="E100" s="109"/>
      <c r="F100" s="109"/>
      <c r="G100" s="97">
        <f>I100</f>
        <v>0</v>
      </c>
      <c r="H100" s="97"/>
      <c r="I100" s="79">
        <f>J100</f>
        <v>0</v>
      </c>
      <c r="J100" s="80">
        <v>0</v>
      </c>
      <c r="K100" s="27"/>
    </row>
    <row r="101" spans="1:11" hidden="1" x14ac:dyDescent="0.25">
      <c r="A101" s="53" t="s">
        <v>212</v>
      </c>
      <c r="B101" s="46"/>
      <c r="C101" s="64"/>
      <c r="D101" s="54" t="s">
        <v>213</v>
      </c>
      <c r="E101" s="46"/>
      <c r="F101" s="109"/>
      <c r="G101" s="97">
        <f>G102</f>
        <v>0</v>
      </c>
      <c r="H101" s="97">
        <f>H102</f>
        <v>0</v>
      </c>
      <c r="I101" s="137">
        <f t="shared" si="23"/>
        <v>0</v>
      </c>
      <c r="J101" s="141">
        <f>J102</f>
        <v>0</v>
      </c>
      <c r="K101" s="27"/>
    </row>
    <row r="102" spans="1:11" hidden="1" x14ac:dyDescent="0.25">
      <c r="A102" s="53" t="s">
        <v>214</v>
      </c>
      <c r="B102" s="46"/>
      <c r="C102" s="64"/>
      <c r="D102" s="54" t="s">
        <v>213</v>
      </c>
      <c r="E102" s="46"/>
      <c r="F102" s="109"/>
      <c r="G102" s="97">
        <f>G103</f>
        <v>0</v>
      </c>
      <c r="H102" s="97">
        <f>H103</f>
        <v>0</v>
      </c>
      <c r="I102" s="79">
        <f t="shared" si="23"/>
        <v>0</v>
      </c>
      <c r="J102" s="80">
        <f>J103</f>
        <v>0</v>
      </c>
      <c r="K102" s="27"/>
    </row>
    <row r="103" spans="1:11" ht="31.5" hidden="1" x14ac:dyDescent="0.25">
      <c r="A103" s="53" t="s">
        <v>215</v>
      </c>
      <c r="B103" s="53" t="s">
        <v>167</v>
      </c>
      <c r="C103" s="63" t="s">
        <v>97</v>
      </c>
      <c r="D103" s="65" t="s">
        <v>168</v>
      </c>
      <c r="E103" s="142"/>
      <c r="F103" s="109"/>
      <c r="G103" s="97">
        <f>H103+I103</f>
        <v>0</v>
      </c>
      <c r="H103" s="97"/>
      <c r="I103" s="79">
        <f t="shared" si="23"/>
        <v>0</v>
      </c>
      <c r="J103" s="80">
        <v>0</v>
      </c>
      <c r="K103" s="27"/>
    </row>
    <row r="104" spans="1:11" ht="60.75" customHeight="1" x14ac:dyDescent="0.25">
      <c r="A104" s="45"/>
      <c r="B104" s="45"/>
      <c r="C104" s="45"/>
      <c r="D104" s="46"/>
      <c r="E104" s="46" t="s">
        <v>384</v>
      </c>
      <c r="F104" s="103" t="s">
        <v>414</v>
      </c>
      <c r="G104" s="47">
        <f t="shared" si="18"/>
        <v>2520000</v>
      </c>
      <c r="H104" s="47">
        <f>H106</f>
        <v>2520000</v>
      </c>
      <c r="I104" s="93">
        <f t="shared" ref="I104:J104" si="24">I106</f>
        <v>0</v>
      </c>
      <c r="J104" s="48">
        <f t="shared" si="24"/>
        <v>0</v>
      </c>
      <c r="K104" s="52"/>
    </row>
    <row r="105" spans="1:11" s="165" customFormat="1" x14ac:dyDescent="0.25">
      <c r="A105" s="91"/>
      <c r="B105" s="91"/>
      <c r="C105" s="91"/>
      <c r="D105" s="112"/>
      <c r="E105" s="112" t="s">
        <v>253</v>
      </c>
      <c r="F105" s="84"/>
      <c r="G105" s="113"/>
      <c r="H105" s="113"/>
      <c r="I105" s="114"/>
      <c r="J105" s="129"/>
    </row>
    <row r="106" spans="1:11" x14ac:dyDescent="0.25">
      <c r="A106" s="55" t="s">
        <v>92</v>
      </c>
      <c r="B106" s="55"/>
      <c r="C106" s="55"/>
      <c r="D106" s="54" t="s">
        <v>93</v>
      </c>
      <c r="E106" s="109"/>
      <c r="F106" s="109"/>
      <c r="G106" s="97">
        <f>H106+I106</f>
        <v>2520000</v>
      </c>
      <c r="H106" s="110">
        <f>H107</f>
        <v>2520000</v>
      </c>
      <c r="I106" s="122">
        <f t="shared" ref="I106:J107" si="25">I107</f>
        <v>0</v>
      </c>
      <c r="J106" s="123">
        <f t="shared" si="25"/>
        <v>0</v>
      </c>
    </row>
    <row r="107" spans="1:11" x14ac:dyDescent="0.25">
      <c r="A107" s="55" t="s">
        <v>94</v>
      </c>
      <c r="B107" s="55"/>
      <c r="C107" s="55"/>
      <c r="D107" s="54" t="s">
        <v>93</v>
      </c>
      <c r="E107" s="109"/>
      <c r="F107" s="109"/>
      <c r="G107" s="97">
        <f>H107+I107</f>
        <v>2520000</v>
      </c>
      <c r="H107" s="110">
        <f>H108</f>
        <v>2520000</v>
      </c>
      <c r="I107" s="122">
        <f t="shared" si="25"/>
        <v>0</v>
      </c>
      <c r="J107" s="123">
        <f t="shared" si="25"/>
        <v>0</v>
      </c>
    </row>
    <row r="108" spans="1:11" ht="28.5" customHeight="1" x14ac:dyDescent="0.25">
      <c r="A108" s="76" t="s">
        <v>137</v>
      </c>
      <c r="B108" s="76" t="s">
        <v>138</v>
      </c>
      <c r="C108" s="76" t="s">
        <v>139</v>
      </c>
      <c r="D108" s="128" t="s">
        <v>290</v>
      </c>
      <c r="E108" s="109"/>
      <c r="F108" s="84"/>
      <c r="G108" s="87">
        <f>H108+I108</f>
        <v>2520000</v>
      </c>
      <c r="H108" s="88">
        <v>2520000</v>
      </c>
      <c r="I108" s="79">
        <f>J108</f>
        <v>0</v>
      </c>
      <c r="J108" s="80"/>
    </row>
    <row r="109" spans="1:11" s="32" customFormat="1" ht="46.5" customHeight="1" x14ac:dyDescent="0.25">
      <c r="A109" s="45"/>
      <c r="B109" s="45"/>
      <c r="C109" s="45"/>
      <c r="D109" s="258"/>
      <c r="E109" s="258" t="s">
        <v>387</v>
      </c>
      <c r="F109" s="269" t="s">
        <v>415</v>
      </c>
      <c r="G109" s="265">
        <f>H109+I109</f>
        <v>3400000</v>
      </c>
      <c r="H109" s="265">
        <f>H111</f>
        <v>2200000</v>
      </c>
      <c r="I109" s="265">
        <f t="shared" ref="I109:J109" si="26">I111</f>
        <v>1200000</v>
      </c>
      <c r="J109" s="266">
        <f t="shared" si="26"/>
        <v>1200000</v>
      </c>
      <c r="K109" s="164"/>
    </row>
    <row r="110" spans="1:11" s="165" customFormat="1" x14ac:dyDescent="0.25">
      <c r="A110" s="91"/>
      <c r="B110" s="91"/>
      <c r="C110" s="91"/>
      <c r="D110" s="112"/>
      <c r="E110" s="112" t="s">
        <v>253</v>
      </c>
      <c r="F110" s="84"/>
      <c r="G110" s="113"/>
      <c r="H110" s="113"/>
      <c r="I110" s="113"/>
      <c r="J110" s="114"/>
    </row>
    <row r="111" spans="1:11" x14ac:dyDescent="0.25">
      <c r="A111" s="55" t="s">
        <v>92</v>
      </c>
      <c r="B111" s="55"/>
      <c r="C111" s="55"/>
      <c r="D111" s="54" t="s">
        <v>93</v>
      </c>
      <c r="E111" s="109"/>
      <c r="F111" s="109"/>
      <c r="G111" s="97">
        <f>H111+I111</f>
        <v>3400000</v>
      </c>
      <c r="H111" s="110">
        <f>H112</f>
        <v>2200000</v>
      </c>
      <c r="I111" s="110">
        <f t="shared" ref="I111:J111" si="27">I112</f>
        <v>1200000</v>
      </c>
      <c r="J111" s="110">
        <f t="shared" si="27"/>
        <v>1200000</v>
      </c>
      <c r="K111" s="27"/>
    </row>
    <row r="112" spans="1:11" x14ac:dyDescent="0.25">
      <c r="A112" s="55" t="s">
        <v>94</v>
      </c>
      <c r="B112" s="55"/>
      <c r="C112" s="55"/>
      <c r="D112" s="54" t="s">
        <v>93</v>
      </c>
      <c r="E112" s="109"/>
      <c r="F112" s="109"/>
      <c r="G112" s="110">
        <f t="shared" ref="G112:I112" si="28">G113+G114+G115</f>
        <v>2200000</v>
      </c>
      <c r="H112" s="110">
        <f t="shared" si="28"/>
        <v>2200000</v>
      </c>
      <c r="I112" s="110">
        <f t="shared" si="28"/>
        <v>1200000</v>
      </c>
      <c r="J112" s="110">
        <f>J113+J114+J115</f>
        <v>1200000</v>
      </c>
      <c r="K112" s="27"/>
    </row>
    <row r="113" spans="1:11" x14ac:dyDescent="0.25">
      <c r="A113" s="55" t="s">
        <v>115</v>
      </c>
      <c r="B113" s="53" t="s">
        <v>116</v>
      </c>
      <c r="C113" s="63" t="s">
        <v>117</v>
      </c>
      <c r="D113" s="65" t="s">
        <v>118</v>
      </c>
      <c r="E113" s="109"/>
      <c r="F113" s="84"/>
      <c r="G113" s="87">
        <f>H113+I113</f>
        <v>1900000</v>
      </c>
      <c r="H113" s="88">
        <v>1900000</v>
      </c>
      <c r="I113" s="88">
        <f>J113</f>
        <v>0</v>
      </c>
      <c r="J113" s="79"/>
      <c r="K113" s="27"/>
    </row>
    <row r="114" spans="1:11" x14ac:dyDescent="0.25">
      <c r="A114" s="53" t="s">
        <v>128</v>
      </c>
      <c r="B114" s="55" t="s">
        <v>129</v>
      </c>
      <c r="C114" s="55" t="s">
        <v>127</v>
      </c>
      <c r="D114" s="128" t="s">
        <v>274</v>
      </c>
      <c r="E114" s="109"/>
      <c r="F114" s="84"/>
      <c r="G114" s="87">
        <f>H114+I114</f>
        <v>300000</v>
      </c>
      <c r="H114" s="88">
        <f>100000+200000</f>
        <v>300000</v>
      </c>
      <c r="I114" s="88">
        <f>J114</f>
        <v>0</v>
      </c>
      <c r="J114" s="79"/>
      <c r="K114" s="27"/>
    </row>
    <row r="115" spans="1:11" ht="18.75" x14ac:dyDescent="0.3">
      <c r="A115" s="53" t="s">
        <v>304</v>
      </c>
      <c r="B115" s="55" t="s">
        <v>305</v>
      </c>
      <c r="C115" s="55" t="s">
        <v>143</v>
      </c>
      <c r="D115" s="302" t="s">
        <v>475</v>
      </c>
      <c r="E115" s="109"/>
      <c r="F115" s="84"/>
      <c r="G115" s="87"/>
      <c r="H115" s="88"/>
      <c r="I115" s="88">
        <f>J115</f>
        <v>1200000</v>
      </c>
      <c r="J115" s="88">
        <v>1200000</v>
      </c>
      <c r="K115" s="27"/>
    </row>
    <row r="116" spans="1:11" ht="70.5" customHeight="1" x14ac:dyDescent="0.25">
      <c r="A116" s="53"/>
      <c r="B116" s="55"/>
      <c r="C116" s="55"/>
      <c r="D116" s="128"/>
      <c r="E116" s="96" t="s">
        <v>393</v>
      </c>
      <c r="F116" s="103" t="s">
        <v>383</v>
      </c>
      <c r="G116" s="97">
        <f>H116</f>
        <v>2177210</v>
      </c>
      <c r="H116" s="98">
        <f>H120</f>
        <v>2177210</v>
      </c>
      <c r="I116" s="88"/>
      <c r="J116" s="80"/>
      <c r="K116" s="169"/>
    </row>
    <row r="117" spans="1:11" ht="18" customHeight="1" x14ac:dyDescent="0.25">
      <c r="A117" s="91"/>
      <c r="B117" s="91"/>
      <c r="C117" s="91"/>
      <c r="D117" s="112"/>
      <c r="E117" s="112" t="s">
        <v>253</v>
      </c>
      <c r="F117" s="84"/>
      <c r="G117" s="97"/>
      <c r="H117" s="98"/>
      <c r="I117" s="88"/>
      <c r="J117" s="80"/>
      <c r="K117" s="27"/>
    </row>
    <row r="118" spans="1:11" ht="18.75" customHeight="1" x14ac:dyDescent="0.25">
      <c r="A118" s="55" t="s">
        <v>92</v>
      </c>
      <c r="B118" s="55"/>
      <c r="C118" s="55"/>
      <c r="D118" s="54" t="s">
        <v>93</v>
      </c>
      <c r="E118" s="109"/>
      <c r="F118" s="84"/>
      <c r="G118" s="97">
        <f>G119</f>
        <v>2177210</v>
      </c>
      <c r="H118" s="98">
        <f>H119</f>
        <v>2177210</v>
      </c>
      <c r="I118" s="88"/>
      <c r="J118" s="80"/>
      <c r="K118" s="27"/>
    </row>
    <row r="119" spans="1:11" ht="19.5" customHeight="1" x14ac:dyDescent="0.25">
      <c r="A119" s="55" t="s">
        <v>94</v>
      </c>
      <c r="B119" s="55"/>
      <c r="C119" s="55"/>
      <c r="D119" s="54" t="s">
        <v>93</v>
      </c>
      <c r="E119" s="109"/>
      <c r="F119" s="84"/>
      <c r="G119" s="97">
        <f>G120</f>
        <v>2177210</v>
      </c>
      <c r="H119" s="98">
        <f>H120</f>
        <v>2177210</v>
      </c>
      <c r="I119" s="88"/>
      <c r="J119" s="80"/>
      <c r="K119" s="27"/>
    </row>
    <row r="120" spans="1:11" ht="63" x14ac:dyDescent="0.25">
      <c r="A120" s="53" t="s">
        <v>125</v>
      </c>
      <c r="B120" s="55" t="s">
        <v>126</v>
      </c>
      <c r="C120" s="55" t="s">
        <v>127</v>
      </c>
      <c r="D120" s="65" t="s">
        <v>291</v>
      </c>
      <c r="E120" s="109"/>
      <c r="F120" s="84"/>
      <c r="G120" s="87">
        <f>H120</f>
        <v>2177210</v>
      </c>
      <c r="H120" s="140">
        <f>1000000+1177210</f>
        <v>2177210</v>
      </c>
      <c r="I120" s="88"/>
      <c r="J120" s="80"/>
      <c r="K120" s="27"/>
    </row>
    <row r="121" spans="1:11" s="32" customFormat="1" ht="47.25" x14ac:dyDescent="0.25">
      <c r="A121" s="45"/>
      <c r="B121" s="45"/>
      <c r="C121" s="45"/>
      <c r="D121" s="46"/>
      <c r="E121" s="46" t="s">
        <v>388</v>
      </c>
      <c r="F121" s="103" t="s">
        <v>416</v>
      </c>
      <c r="G121" s="47">
        <f>H121+I121</f>
        <v>1294296</v>
      </c>
      <c r="H121" s="47">
        <f>H123</f>
        <v>1294296</v>
      </c>
      <c r="I121" s="47">
        <f t="shared" ref="I121:J121" si="29">I123</f>
        <v>0</v>
      </c>
      <c r="J121" s="48">
        <f t="shared" si="29"/>
        <v>0</v>
      </c>
      <c r="K121" s="164"/>
    </row>
    <row r="122" spans="1:11" s="165" customFormat="1" x14ac:dyDescent="0.25">
      <c r="A122" s="91"/>
      <c r="B122" s="91"/>
      <c r="C122" s="91"/>
      <c r="D122" s="112"/>
      <c r="E122" s="112" t="s">
        <v>253</v>
      </c>
      <c r="F122" s="84"/>
      <c r="G122" s="113"/>
      <c r="H122" s="113"/>
      <c r="I122" s="113"/>
      <c r="J122" s="129"/>
    </row>
    <row r="123" spans="1:11" x14ac:dyDescent="0.25">
      <c r="A123" s="55" t="s">
        <v>92</v>
      </c>
      <c r="B123" s="55"/>
      <c r="C123" s="55"/>
      <c r="D123" s="54" t="s">
        <v>93</v>
      </c>
      <c r="E123" s="109"/>
      <c r="F123" s="109"/>
      <c r="G123" s="97">
        <f>H123+I123</f>
        <v>1294296</v>
      </c>
      <c r="H123" s="110">
        <f>H124</f>
        <v>1294296</v>
      </c>
      <c r="I123" s="110">
        <f t="shared" ref="I123:J123" si="30">I124</f>
        <v>0</v>
      </c>
      <c r="J123" s="123">
        <f t="shared" si="30"/>
        <v>0</v>
      </c>
      <c r="K123" s="27"/>
    </row>
    <row r="124" spans="1:11" x14ac:dyDescent="0.25">
      <c r="A124" s="55" t="s">
        <v>94</v>
      </c>
      <c r="B124" s="55"/>
      <c r="C124" s="55"/>
      <c r="D124" s="54" t="s">
        <v>93</v>
      </c>
      <c r="E124" s="109"/>
      <c r="F124" s="109"/>
      <c r="G124" s="97">
        <f>H124+I124</f>
        <v>1294296</v>
      </c>
      <c r="H124" s="110">
        <f>H125</f>
        <v>1294296</v>
      </c>
      <c r="I124" s="110">
        <f>I125</f>
        <v>0</v>
      </c>
      <c r="J124" s="123">
        <f>J125</f>
        <v>0</v>
      </c>
      <c r="K124" s="27"/>
    </row>
    <row r="125" spans="1:11" x14ac:dyDescent="0.25">
      <c r="A125" s="76" t="s">
        <v>149</v>
      </c>
      <c r="B125" s="76" t="s">
        <v>150</v>
      </c>
      <c r="C125" s="76" t="s">
        <v>147</v>
      </c>
      <c r="D125" s="128" t="s">
        <v>151</v>
      </c>
      <c r="E125" s="109"/>
      <c r="F125" s="84"/>
      <c r="G125" s="87">
        <f>H125+I125</f>
        <v>1294296</v>
      </c>
      <c r="H125" s="88">
        <v>1294296</v>
      </c>
      <c r="I125" s="88">
        <f>J125</f>
        <v>0</v>
      </c>
      <c r="J125" s="143">
        <v>0</v>
      </c>
      <c r="K125" s="27"/>
    </row>
    <row r="126" spans="1:11" ht="45.75" customHeight="1" x14ac:dyDescent="0.25">
      <c r="A126" s="55"/>
      <c r="B126" s="55"/>
      <c r="C126" s="55"/>
      <c r="D126" s="128"/>
      <c r="E126" s="89" t="s">
        <v>392</v>
      </c>
      <c r="F126" s="103" t="s">
        <v>413</v>
      </c>
      <c r="G126" s="97">
        <f>H126</f>
        <v>198000</v>
      </c>
      <c r="H126" s="98">
        <f>H128</f>
        <v>198000</v>
      </c>
      <c r="I126" s="144"/>
      <c r="J126" s="80"/>
      <c r="K126" s="169"/>
    </row>
    <row r="127" spans="1:11" x14ac:dyDescent="0.25">
      <c r="A127" s="91"/>
      <c r="B127" s="91"/>
      <c r="C127" s="91"/>
      <c r="D127" s="112"/>
      <c r="E127" s="112" t="s">
        <v>253</v>
      </c>
      <c r="F127" s="84"/>
      <c r="G127" s="87"/>
      <c r="H127" s="88"/>
      <c r="I127" s="144"/>
      <c r="J127" s="80"/>
      <c r="K127" s="27"/>
    </row>
    <row r="128" spans="1:11" x14ac:dyDescent="0.25">
      <c r="A128" s="55" t="s">
        <v>92</v>
      </c>
      <c r="B128" s="55"/>
      <c r="C128" s="55"/>
      <c r="D128" s="54" t="s">
        <v>93</v>
      </c>
      <c r="E128" s="109"/>
      <c r="F128" s="84"/>
      <c r="G128" s="97">
        <f>H128</f>
        <v>198000</v>
      </c>
      <c r="H128" s="98">
        <f>H129</f>
        <v>198000</v>
      </c>
      <c r="I128" s="144"/>
      <c r="J128" s="80"/>
      <c r="K128" s="27"/>
    </row>
    <row r="129" spans="1:11" x14ac:dyDescent="0.25">
      <c r="A129" s="55" t="s">
        <v>94</v>
      </c>
      <c r="B129" s="55"/>
      <c r="C129" s="55"/>
      <c r="D129" s="54" t="s">
        <v>93</v>
      </c>
      <c r="E129" s="109"/>
      <c r="F129" s="84"/>
      <c r="G129" s="97">
        <f>H129</f>
        <v>198000</v>
      </c>
      <c r="H129" s="98">
        <f>H130</f>
        <v>198000</v>
      </c>
      <c r="I129" s="144"/>
      <c r="J129" s="80"/>
      <c r="K129" s="27"/>
    </row>
    <row r="130" spans="1:11" x14ac:dyDescent="0.25">
      <c r="A130" s="133" t="s">
        <v>152</v>
      </c>
      <c r="B130" s="133" t="s">
        <v>153</v>
      </c>
      <c r="C130" s="66" t="s">
        <v>154</v>
      </c>
      <c r="D130" s="65" t="s">
        <v>155</v>
      </c>
      <c r="E130" s="89"/>
      <c r="F130" s="84"/>
      <c r="G130" s="87">
        <f>H130+I130</f>
        <v>198000</v>
      </c>
      <c r="H130" s="135">
        <v>198000</v>
      </c>
      <c r="I130" s="127">
        <f>J130</f>
        <v>0</v>
      </c>
      <c r="J130" s="127">
        <v>0</v>
      </c>
      <c r="K130" s="27"/>
    </row>
    <row r="131" spans="1:11" s="32" customFormat="1" ht="31.5" hidden="1" x14ac:dyDescent="0.25">
      <c r="A131" s="45"/>
      <c r="B131" s="45"/>
      <c r="C131" s="45"/>
      <c r="D131" s="46"/>
      <c r="E131" s="46" t="s">
        <v>292</v>
      </c>
      <c r="F131" s="84" t="s">
        <v>293</v>
      </c>
      <c r="G131" s="47">
        <f>H131+I131</f>
        <v>0</v>
      </c>
      <c r="H131" s="93">
        <f>H133</f>
        <v>0</v>
      </c>
      <c r="I131" s="145">
        <f t="shared" ref="I131:J131" si="31">I133</f>
        <v>0</v>
      </c>
      <c r="J131" s="48">
        <f t="shared" si="31"/>
        <v>0</v>
      </c>
    </row>
    <row r="132" spans="1:11" s="165" customFormat="1" hidden="1" x14ac:dyDescent="0.25">
      <c r="A132" s="91"/>
      <c r="B132" s="91"/>
      <c r="C132" s="91"/>
      <c r="D132" s="112"/>
      <c r="E132" s="112" t="s">
        <v>253</v>
      </c>
      <c r="F132" s="84" t="s">
        <v>293</v>
      </c>
      <c r="G132" s="113"/>
      <c r="H132" s="114"/>
      <c r="I132" s="146"/>
      <c r="J132" s="129"/>
    </row>
    <row r="133" spans="1:11" hidden="1" x14ac:dyDescent="0.25">
      <c r="A133" s="55" t="s">
        <v>92</v>
      </c>
      <c r="B133" s="55"/>
      <c r="C133" s="55"/>
      <c r="D133" s="90" t="s">
        <v>258</v>
      </c>
      <c r="E133" s="109"/>
      <c r="F133" s="84" t="s">
        <v>293</v>
      </c>
      <c r="G133" s="97">
        <f>H133+I133</f>
        <v>0</v>
      </c>
      <c r="H133" s="122">
        <f>H134</f>
        <v>0</v>
      </c>
      <c r="I133" s="132">
        <f t="shared" ref="I133:J133" si="32">I134</f>
        <v>0</v>
      </c>
      <c r="J133" s="123">
        <f t="shared" si="32"/>
        <v>0</v>
      </c>
      <c r="K133" s="27"/>
    </row>
    <row r="134" spans="1:11" hidden="1" x14ac:dyDescent="0.25">
      <c r="A134" s="55" t="s">
        <v>94</v>
      </c>
      <c r="B134" s="55"/>
      <c r="C134" s="55"/>
      <c r="D134" s="90" t="s">
        <v>258</v>
      </c>
      <c r="E134" s="109"/>
      <c r="F134" s="84" t="s">
        <v>293</v>
      </c>
      <c r="G134" s="97">
        <f>H134+I134</f>
        <v>0</v>
      </c>
      <c r="H134" s="122">
        <f>H135</f>
        <v>0</v>
      </c>
      <c r="I134" s="132">
        <f>I135</f>
        <v>0</v>
      </c>
      <c r="J134" s="123">
        <f>J135</f>
        <v>0</v>
      </c>
      <c r="K134" s="27"/>
    </row>
    <row r="135" spans="1:11" hidden="1" x14ac:dyDescent="0.25">
      <c r="A135" s="55" t="s">
        <v>294</v>
      </c>
      <c r="B135" s="55" t="s">
        <v>295</v>
      </c>
      <c r="C135" s="55" t="s">
        <v>154</v>
      </c>
      <c r="D135" s="128" t="s">
        <v>296</v>
      </c>
      <c r="E135" s="109"/>
      <c r="F135" s="84" t="s">
        <v>293</v>
      </c>
      <c r="G135" s="87">
        <f>H135+I135</f>
        <v>0</v>
      </c>
      <c r="H135" s="79">
        <v>0</v>
      </c>
      <c r="I135" s="144">
        <f>J135</f>
        <v>0</v>
      </c>
      <c r="J135" s="80">
        <v>0</v>
      </c>
      <c r="K135" s="27"/>
    </row>
    <row r="136" spans="1:11" ht="31.5" x14ac:dyDescent="0.25">
      <c r="A136" s="45"/>
      <c r="B136" s="45"/>
      <c r="C136" s="45"/>
      <c r="D136" s="46"/>
      <c r="E136" s="46" t="s">
        <v>389</v>
      </c>
      <c r="F136" s="103" t="s">
        <v>419</v>
      </c>
      <c r="G136" s="47">
        <f>H136+I136</f>
        <v>19000000</v>
      </c>
      <c r="H136" s="47">
        <f>H138</f>
        <v>0</v>
      </c>
      <c r="I136" s="145">
        <f t="shared" ref="I136:J136" si="33">I138</f>
        <v>19000000</v>
      </c>
      <c r="J136" s="147">
        <f t="shared" si="33"/>
        <v>0</v>
      </c>
      <c r="K136" s="52"/>
    </row>
    <row r="137" spans="1:11" s="165" customFormat="1" x14ac:dyDescent="0.25">
      <c r="A137" s="91"/>
      <c r="B137" s="91"/>
      <c r="C137" s="91"/>
      <c r="D137" s="112"/>
      <c r="E137" s="112" t="s">
        <v>253</v>
      </c>
      <c r="F137" s="84"/>
      <c r="G137" s="113"/>
      <c r="H137" s="113"/>
      <c r="I137" s="146"/>
      <c r="J137" s="131"/>
    </row>
    <row r="138" spans="1:11" x14ac:dyDescent="0.25">
      <c r="A138" s="55" t="s">
        <v>92</v>
      </c>
      <c r="B138" s="55"/>
      <c r="C138" s="55"/>
      <c r="D138" s="54" t="s">
        <v>93</v>
      </c>
      <c r="E138" s="109"/>
      <c r="F138" s="109"/>
      <c r="G138" s="97">
        <f>H138+I138</f>
        <v>19000000</v>
      </c>
      <c r="H138" s="110">
        <f>H139</f>
        <v>0</v>
      </c>
      <c r="I138" s="132">
        <f t="shared" ref="I138:J139" si="34">I139</f>
        <v>19000000</v>
      </c>
      <c r="J138" s="132">
        <f t="shared" si="34"/>
        <v>0</v>
      </c>
    </row>
    <row r="139" spans="1:11" x14ac:dyDescent="0.25">
      <c r="A139" s="55" t="s">
        <v>94</v>
      </c>
      <c r="B139" s="55"/>
      <c r="C139" s="55"/>
      <c r="D139" s="54" t="s">
        <v>93</v>
      </c>
      <c r="E139" s="109"/>
      <c r="F139" s="109"/>
      <c r="G139" s="97">
        <f>H139+I139</f>
        <v>19000000</v>
      </c>
      <c r="H139" s="110">
        <f>H140</f>
        <v>0</v>
      </c>
      <c r="I139" s="132">
        <f t="shared" si="34"/>
        <v>19000000</v>
      </c>
      <c r="J139" s="132">
        <f t="shared" si="34"/>
        <v>0</v>
      </c>
    </row>
    <row r="140" spans="1:11" x14ac:dyDescent="0.25">
      <c r="A140" s="76" t="s">
        <v>156</v>
      </c>
      <c r="B140" s="76" t="s">
        <v>157</v>
      </c>
      <c r="C140" s="76" t="s">
        <v>158</v>
      </c>
      <c r="D140" s="128" t="s">
        <v>159</v>
      </c>
      <c r="E140" s="109"/>
      <c r="F140" s="84"/>
      <c r="G140" s="87">
        <f>H140+I140</f>
        <v>19000000</v>
      </c>
      <c r="H140" s="88">
        <v>0</v>
      </c>
      <c r="I140" s="148">
        <v>19000000</v>
      </c>
      <c r="J140" s="88">
        <v>0</v>
      </c>
    </row>
    <row r="141" spans="1:11" ht="15" hidden="1" customHeight="1" x14ac:dyDescent="0.25">
      <c r="A141" s="95"/>
      <c r="B141" s="55"/>
      <c r="C141" s="55"/>
      <c r="D141" s="65"/>
      <c r="E141" s="46" t="s">
        <v>297</v>
      </c>
      <c r="F141" s="109"/>
      <c r="G141" s="87"/>
      <c r="H141" s="88"/>
      <c r="I141" s="144"/>
      <c r="J141" s="88"/>
    </row>
    <row r="142" spans="1:11" hidden="1" x14ac:dyDescent="0.25">
      <c r="A142" s="95"/>
      <c r="B142" s="55"/>
      <c r="C142" s="55"/>
      <c r="D142" s="65"/>
      <c r="E142" s="109" t="s">
        <v>253</v>
      </c>
      <c r="F142" s="84"/>
      <c r="G142" s="97"/>
      <c r="H142" s="98"/>
      <c r="I142" s="144"/>
      <c r="J142" s="88"/>
    </row>
    <row r="143" spans="1:11" hidden="1" x14ac:dyDescent="0.25">
      <c r="A143" s="95" t="s">
        <v>92</v>
      </c>
      <c r="B143" s="55"/>
      <c r="C143" s="55"/>
      <c r="D143" s="65" t="s">
        <v>258</v>
      </c>
      <c r="E143" s="109"/>
      <c r="F143" s="84"/>
      <c r="G143" s="97">
        <f>H143+I143</f>
        <v>0</v>
      </c>
      <c r="H143" s="98">
        <v>0</v>
      </c>
      <c r="I143" s="149">
        <f>J143</f>
        <v>0</v>
      </c>
      <c r="J143" s="98">
        <v>0</v>
      </c>
    </row>
    <row r="144" spans="1:11" hidden="1" x14ac:dyDescent="0.25">
      <c r="A144" s="95" t="s">
        <v>160</v>
      </c>
      <c r="B144" s="55" t="s">
        <v>161</v>
      </c>
      <c r="C144" s="55" t="s">
        <v>162</v>
      </c>
      <c r="D144" s="89" t="s">
        <v>298</v>
      </c>
      <c r="E144" s="109"/>
      <c r="F144" s="84"/>
      <c r="G144" s="97">
        <f>H144+I144</f>
        <v>0</v>
      </c>
      <c r="H144" s="98">
        <v>0</v>
      </c>
      <c r="I144" s="149">
        <f>J144</f>
        <v>0</v>
      </c>
      <c r="J144" s="98">
        <v>0</v>
      </c>
    </row>
    <row r="145" spans="1:10" hidden="1" x14ac:dyDescent="0.25">
      <c r="A145" s="76"/>
      <c r="B145" s="76"/>
      <c r="C145" s="76"/>
      <c r="D145" s="142"/>
      <c r="E145" s="46"/>
      <c r="F145" s="84"/>
      <c r="G145" s="97">
        <f>H145+I145</f>
        <v>0</v>
      </c>
      <c r="H145" s="98"/>
      <c r="I145" s="149">
        <f>J145</f>
        <v>0</v>
      </c>
      <c r="J145" s="98">
        <v>0</v>
      </c>
    </row>
    <row r="146" spans="1:10" ht="87.75" hidden="1" customHeight="1" x14ac:dyDescent="0.25">
      <c r="A146" s="45"/>
      <c r="B146" s="45"/>
      <c r="C146" s="45"/>
      <c r="D146" s="46"/>
      <c r="E146" s="46"/>
      <c r="F146" s="84"/>
      <c r="G146" s="47">
        <f>H146+I146</f>
        <v>0</v>
      </c>
      <c r="H146" s="47">
        <f>H148</f>
        <v>0</v>
      </c>
      <c r="I146" s="145">
        <f t="shared" ref="I146:J146" si="35">I148</f>
        <v>0</v>
      </c>
      <c r="J146" s="47">
        <f t="shared" si="35"/>
        <v>0</v>
      </c>
    </row>
    <row r="147" spans="1:10" s="165" customFormat="1" hidden="1" x14ac:dyDescent="0.25">
      <c r="A147" s="91"/>
      <c r="B147" s="91"/>
      <c r="C147" s="91"/>
      <c r="D147" s="112"/>
      <c r="E147" s="112"/>
      <c r="F147" s="84"/>
      <c r="G147" s="113"/>
      <c r="H147" s="113"/>
      <c r="I147" s="150"/>
      <c r="J147" s="151"/>
    </row>
    <row r="148" spans="1:10" hidden="1" x14ac:dyDescent="0.25">
      <c r="A148" s="55"/>
      <c r="B148" s="55"/>
      <c r="C148" s="55"/>
      <c r="D148" s="90"/>
      <c r="E148" s="109"/>
      <c r="F148" s="109"/>
      <c r="G148" s="97">
        <f>H148+I148</f>
        <v>0</v>
      </c>
      <c r="H148" s="110">
        <f>H149</f>
        <v>0</v>
      </c>
      <c r="I148" s="132">
        <f t="shared" ref="I148:J148" si="36">I149</f>
        <v>0</v>
      </c>
      <c r="J148" s="110">
        <f t="shared" si="36"/>
        <v>0</v>
      </c>
    </row>
    <row r="149" spans="1:10" hidden="1" x14ac:dyDescent="0.25">
      <c r="A149" s="55"/>
      <c r="B149" s="55"/>
      <c r="C149" s="55"/>
      <c r="D149" s="90"/>
      <c r="E149" s="109"/>
      <c r="F149" s="109"/>
      <c r="G149" s="97">
        <f>H149+I149</f>
        <v>0</v>
      </c>
      <c r="H149" s="110">
        <f>H150</f>
        <v>0</v>
      </c>
      <c r="I149" s="132">
        <f>I154</f>
        <v>0</v>
      </c>
      <c r="J149" s="110">
        <f>J154</f>
        <v>0</v>
      </c>
    </row>
    <row r="150" spans="1:10" hidden="1" x14ac:dyDescent="0.25">
      <c r="A150" s="76"/>
      <c r="B150" s="76"/>
      <c r="C150" s="76"/>
      <c r="D150" s="128"/>
      <c r="E150" s="109"/>
      <c r="F150" s="84"/>
      <c r="G150" s="87">
        <f>H150</f>
        <v>0</v>
      </c>
      <c r="H150" s="135"/>
      <c r="I150" s="132"/>
      <c r="J150" s="110"/>
    </row>
    <row r="151" spans="1:10" ht="57.75" hidden="1" customHeight="1" x14ac:dyDescent="0.25">
      <c r="A151" s="76"/>
      <c r="B151" s="76"/>
      <c r="C151" s="76"/>
      <c r="D151" s="128"/>
      <c r="E151" s="46"/>
      <c r="F151" s="84"/>
      <c r="G151" s="97">
        <f t="shared" ref="G151:G158" si="37">H151+I151</f>
        <v>0</v>
      </c>
      <c r="H151" s="110">
        <f>H152</f>
        <v>0</v>
      </c>
      <c r="I151" s="132">
        <f>I152</f>
        <v>0</v>
      </c>
      <c r="J151" s="110">
        <f>J152</f>
        <v>0</v>
      </c>
    </row>
    <row r="152" spans="1:10" hidden="1" x14ac:dyDescent="0.25">
      <c r="A152" s="55"/>
      <c r="B152" s="55"/>
      <c r="C152" s="55"/>
      <c r="D152" s="90"/>
      <c r="E152" s="109"/>
      <c r="F152" s="84"/>
      <c r="G152" s="97">
        <f t="shared" si="37"/>
        <v>0</v>
      </c>
      <c r="H152" s="110">
        <f>H153</f>
        <v>0</v>
      </c>
      <c r="I152" s="132"/>
      <c r="J152" s="110"/>
    </row>
    <row r="153" spans="1:10" hidden="1" x14ac:dyDescent="0.25">
      <c r="A153" s="55"/>
      <c r="B153" s="55"/>
      <c r="C153" s="55"/>
      <c r="D153" s="90"/>
      <c r="E153" s="109"/>
      <c r="F153" s="84"/>
      <c r="G153" s="97">
        <f t="shared" si="37"/>
        <v>0</v>
      </c>
      <c r="H153" s="110">
        <f>H154</f>
        <v>0</v>
      </c>
      <c r="I153" s="132"/>
      <c r="J153" s="110"/>
    </row>
    <row r="154" spans="1:10" hidden="1" x14ac:dyDescent="0.25">
      <c r="A154" s="76"/>
      <c r="B154" s="76"/>
      <c r="C154" s="76"/>
      <c r="D154" s="128"/>
      <c r="E154" s="152"/>
      <c r="F154" s="84"/>
      <c r="G154" s="87">
        <f t="shared" si="37"/>
        <v>0</v>
      </c>
      <c r="H154" s="88"/>
      <c r="I154" s="153">
        <v>0</v>
      </c>
      <c r="J154" s="154">
        <v>0</v>
      </c>
    </row>
    <row r="155" spans="1:10" ht="53.25" hidden="1" customHeight="1" x14ac:dyDescent="0.25">
      <c r="A155" s="76"/>
      <c r="B155" s="76"/>
      <c r="C155" s="76"/>
      <c r="D155" s="128"/>
      <c r="E155" s="46"/>
      <c r="F155" s="84"/>
      <c r="G155" s="97">
        <f t="shared" si="37"/>
        <v>0</v>
      </c>
      <c r="H155" s="98">
        <f>H156</f>
        <v>0</v>
      </c>
      <c r="I155" s="144">
        <f>I156</f>
        <v>0</v>
      </c>
      <c r="J155" s="88">
        <f>J156</f>
        <v>0</v>
      </c>
    </row>
    <row r="156" spans="1:10" hidden="1" x14ac:dyDescent="0.25">
      <c r="A156" s="55"/>
      <c r="B156" s="55"/>
      <c r="C156" s="55"/>
      <c r="D156" s="90"/>
      <c r="E156" s="109"/>
      <c r="F156" s="84"/>
      <c r="G156" s="97">
        <f t="shared" si="37"/>
        <v>0</v>
      </c>
      <c r="H156" s="98">
        <f>H157</f>
        <v>0</v>
      </c>
      <c r="I156" s="144"/>
      <c r="J156" s="88"/>
    </row>
    <row r="157" spans="1:10" hidden="1" x14ac:dyDescent="0.25">
      <c r="A157" s="55"/>
      <c r="B157" s="55"/>
      <c r="C157" s="55"/>
      <c r="D157" s="90"/>
      <c r="E157" s="109"/>
      <c r="F157" s="84"/>
      <c r="G157" s="97">
        <f t="shared" si="37"/>
        <v>0</v>
      </c>
      <c r="H157" s="98">
        <f>H158</f>
        <v>0</v>
      </c>
      <c r="I157" s="144"/>
      <c r="J157" s="144"/>
    </row>
    <row r="158" spans="1:10" hidden="1" x14ac:dyDescent="0.25">
      <c r="A158" s="76"/>
      <c r="B158" s="76"/>
      <c r="C158" s="76"/>
      <c r="D158" s="128"/>
      <c r="E158" s="152"/>
      <c r="F158" s="84"/>
      <c r="G158" s="87">
        <f t="shared" si="37"/>
        <v>0</v>
      </c>
      <c r="H158" s="88"/>
      <c r="I158" s="144"/>
      <c r="J158" s="144"/>
    </row>
    <row r="159" spans="1:10" hidden="1" x14ac:dyDescent="0.25">
      <c r="A159" s="76"/>
      <c r="B159" s="76"/>
      <c r="C159" s="76"/>
      <c r="D159" s="128"/>
      <c r="E159" s="46"/>
      <c r="F159" s="84"/>
      <c r="G159" s="97"/>
      <c r="H159" s="98"/>
      <c r="I159" s="149"/>
      <c r="J159" s="155"/>
    </row>
    <row r="160" spans="1:10" ht="63" hidden="1" customHeight="1" x14ac:dyDescent="0.25">
      <c r="A160" s="45"/>
      <c r="B160" s="45"/>
      <c r="C160" s="45"/>
      <c r="D160" s="46"/>
      <c r="E160" s="46" t="s">
        <v>299</v>
      </c>
      <c r="F160" s="84" t="s">
        <v>300</v>
      </c>
      <c r="G160" s="47">
        <f>H160+I160</f>
        <v>0</v>
      </c>
      <c r="H160" s="47">
        <f>H162</f>
        <v>0</v>
      </c>
      <c r="I160" s="130">
        <f>I162</f>
        <v>0</v>
      </c>
      <c r="J160" s="156">
        <f t="shared" ref="J160" si="38">J162</f>
        <v>0</v>
      </c>
    </row>
    <row r="161" spans="1:11" ht="18" hidden="1" customHeight="1" x14ac:dyDescent="0.25">
      <c r="A161" s="55" t="s">
        <v>92</v>
      </c>
      <c r="B161" s="55"/>
      <c r="C161" s="55"/>
      <c r="D161" s="90" t="s">
        <v>258</v>
      </c>
      <c r="E161" s="112"/>
      <c r="F161" s="84"/>
      <c r="G161" s="113"/>
      <c r="H161" s="113"/>
      <c r="I161" s="131"/>
      <c r="J161" s="157"/>
    </row>
    <row r="162" spans="1:11" hidden="1" x14ac:dyDescent="0.25">
      <c r="A162" s="55" t="s">
        <v>94</v>
      </c>
      <c r="B162" s="55"/>
      <c r="C162" s="55"/>
      <c r="D162" s="90" t="s">
        <v>258</v>
      </c>
      <c r="E162" s="109"/>
      <c r="F162" s="109"/>
      <c r="G162" s="97">
        <f>H162+I162</f>
        <v>0</v>
      </c>
      <c r="H162" s="110">
        <f>H163</f>
        <v>0</v>
      </c>
      <c r="I162" s="132">
        <f>I164</f>
        <v>0</v>
      </c>
      <c r="J162" s="110">
        <f>J164</f>
        <v>0</v>
      </c>
    </row>
    <row r="163" spans="1:11" hidden="1" x14ac:dyDescent="0.25">
      <c r="A163" s="55" t="s">
        <v>301</v>
      </c>
      <c r="B163" s="55" t="s">
        <v>302</v>
      </c>
      <c r="C163" s="55" t="s">
        <v>143</v>
      </c>
      <c r="D163" s="65" t="s">
        <v>303</v>
      </c>
      <c r="E163" s="109"/>
      <c r="F163" s="84"/>
      <c r="G163" s="87">
        <f>H163+I163</f>
        <v>0</v>
      </c>
      <c r="H163" s="135">
        <v>0</v>
      </c>
      <c r="I163" s="132">
        <v>0</v>
      </c>
      <c r="J163" s="110">
        <v>0</v>
      </c>
    </row>
    <row r="164" spans="1:11" hidden="1" x14ac:dyDescent="0.25">
      <c r="A164" s="95" t="s">
        <v>304</v>
      </c>
      <c r="B164" s="55" t="s">
        <v>305</v>
      </c>
      <c r="C164" s="55" t="s">
        <v>306</v>
      </c>
      <c r="D164" s="65" t="s">
        <v>307</v>
      </c>
      <c r="E164" s="109"/>
      <c r="F164" s="84"/>
      <c r="G164" s="87">
        <f>H164+I164</f>
        <v>0</v>
      </c>
      <c r="H164" s="88"/>
      <c r="I164" s="153">
        <f>J164</f>
        <v>0</v>
      </c>
      <c r="J164" s="154">
        <v>0</v>
      </c>
    </row>
    <row r="165" spans="1:11" ht="78.75" x14ac:dyDescent="0.25">
      <c r="A165" s="95"/>
      <c r="B165" s="55"/>
      <c r="C165" s="55"/>
      <c r="D165" s="65"/>
      <c r="E165" s="96" t="s">
        <v>486</v>
      </c>
      <c r="F165" s="103" t="s">
        <v>420</v>
      </c>
      <c r="G165" s="97">
        <f>H165+I165</f>
        <v>181745</v>
      </c>
      <c r="H165" s="98">
        <f>H166</f>
        <v>181745</v>
      </c>
      <c r="I165" s="98">
        <f t="shared" ref="I165:J167" si="39">I166</f>
        <v>0</v>
      </c>
      <c r="J165" s="98">
        <f t="shared" si="39"/>
        <v>0</v>
      </c>
      <c r="K165" s="52"/>
    </row>
    <row r="166" spans="1:11" x14ac:dyDescent="0.25">
      <c r="A166" s="55" t="s">
        <v>92</v>
      </c>
      <c r="B166" s="55"/>
      <c r="C166" s="55"/>
      <c r="D166" s="54" t="s">
        <v>93</v>
      </c>
      <c r="E166" s="109" t="s">
        <v>253</v>
      </c>
      <c r="F166" s="109"/>
      <c r="G166" s="97">
        <f>H166</f>
        <v>181745</v>
      </c>
      <c r="H166" s="98">
        <f>H167</f>
        <v>181745</v>
      </c>
      <c r="I166" s="98">
        <f t="shared" si="39"/>
        <v>0</v>
      </c>
      <c r="J166" s="98">
        <f t="shared" si="39"/>
        <v>0</v>
      </c>
    </row>
    <row r="167" spans="1:11" x14ac:dyDescent="0.25">
      <c r="A167" s="55" t="s">
        <v>94</v>
      </c>
      <c r="B167" s="55"/>
      <c r="C167" s="55"/>
      <c r="D167" s="54" t="s">
        <v>93</v>
      </c>
      <c r="E167" s="109"/>
      <c r="F167" s="109"/>
      <c r="G167" s="97">
        <f>H167</f>
        <v>181745</v>
      </c>
      <c r="H167" s="98">
        <f>H168</f>
        <v>181745</v>
      </c>
      <c r="I167" s="98">
        <f t="shared" si="39"/>
        <v>0</v>
      </c>
      <c r="J167" s="98">
        <f t="shared" si="39"/>
        <v>0</v>
      </c>
    </row>
    <row r="168" spans="1:11" x14ac:dyDescent="0.25">
      <c r="A168" s="95" t="s">
        <v>145</v>
      </c>
      <c r="B168" s="55" t="s">
        <v>146</v>
      </c>
      <c r="C168" s="55" t="s">
        <v>147</v>
      </c>
      <c r="D168" s="65" t="s">
        <v>148</v>
      </c>
      <c r="E168" s="109"/>
      <c r="F168" s="109"/>
      <c r="G168" s="87">
        <f>H168</f>
        <v>181745</v>
      </c>
      <c r="H168" s="88">
        <v>181745</v>
      </c>
      <c r="I168" s="153"/>
      <c r="J168" s="154"/>
    </row>
    <row r="169" spans="1:11" ht="55.5" hidden="1" customHeight="1" x14ac:dyDescent="0.25">
      <c r="A169" s="95"/>
      <c r="B169" s="55"/>
      <c r="C169" s="55"/>
      <c r="D169" s="65"/>
      <c r="E169" s="46"/>
      <c r="F169" s="109"/>
      <c r="G169" s="97">
        <f t="shared" ref="G169:G171" si="40">H169</f>
        <v>0</v>
      </c>
      <c r="H169" s="98">
        <f>H170</f>
        <v>0</v>
      </c>
      <c r="I169" s="153"/>
      <c r="J169" s="154"/>
    </row>
    <row r="170" spans="1:11" hidden="1" x14ac:dyDescent="0.25">
      <c r="A170" s="95"/>
      <c r="B170" s="55"/>
      <c r="C170" s="55"/>
      <c r="D170" s="65"/>
      <c r="E170" s="109"/>
      <c r="F170" s="109"/>
      <c r="G170" s="87">
        <f t="shared" si="40"/>
        <v>0</v>
      </c>
      <c r="H170" s="88">
        <f>H171</f>
        <v>0</v>
      </c>
      <c r="I170" s="153"/>
      <c r="J170" s="154"/>
    </row>
    <row r="171" spans="1:11" hidden="1" x14ac:dyDescent="0.25">
      <c r="A171" s="95"/>
      <c r="B171" s="55"/>
      <c r="C171" s="55"/>
      <c r="D171" s="65"/>
      <c r="E171" s="109"/>
      <c r="F171" s="109"/>
      <c r="G171" s="87">
        <f t="shared" si="40"/>
        <v>0</v>
      </c>
      <c r="H171" s="88">
        <f>H172</f>
        <v>0</v>
      </c>
      <c r="I171" s="153"/>
      <c r="J171" s="154"/>
    </row>
    <row r="172" spans="1:11" hidden="1" x14ac:dyDescent="0.25">
      <c r="A172" s="95"/>
      <c r="B172" s="55"/>
      <c r="C172" s="55"/>
      <c r="D172" s="89"/>
      <c r="E172" s="109"/>
      <c r="F172" s="109"/>
      <c r="G172" s="87">
        <f>H172</f>
        <v>0</v>
      </c>
      <c r="H172" s="88">
        <v>0</v>
      </c>
      <c r="I172" s="153"/>
      <c r="J172" s="154"/>
    </row>
    <row r="173" spans="1:11" hidden="1" x14ac:dyDescent="0.25">
      <c r="A173" s="95"/>
      <c r="B173" s="55"/>
      <c r="C173" s="55"/>
      <c r="D173" s="65"/>
      <c r="E173" s="46"/>
      <c r="F173" s="109"/>
      <c r="G173" s="97">
        <f>H173</f>
        <v>0</v>
      </c>
      <c r="H173" s="98">
        <f>H174</f>
        <v>0</v>
      </c>
      <c r="I173" s="153"/>
      <c r="J173" s="154"/>
    </row>
    <row r="174" spans="1:11" hidden="1" x14ac:dyDescent="0.25">
      <c r="A174" s="95"/>
      <c r="B174" s="55"/>
      <c r="C174" s="55"/>
      <c r="D174" s="65"/>
      <c r="E174" s="109"/>
      <c r="F174" s="109"/>
      <c r="G174" s="97">
        <f>H174</f>
        <v>0</v>
      </c>
      <c r="H174" s="98">
        <f>H175</f>
        <v>0</v>
      </c>
      <c r="I174" s="153"/>
      <c r="J174" s="154"/>
    </row>
    <row r="175" spans="1:11" hidden="1" x14ac:dyDescent="0.25">
      <c r="A175" s="95"/>
      <c r="B175" s="55"/>
      <c r="C175" s="55"/>
      <c r="D175" s="65"/>
      <c r="E175" s="109"/>
      <c r="F175" s="109"/>
      <c r="G175" s="97">
        <f>H175</f>
        <v>0</v>
      </c>
      <c r="H175" s="98">
        <f>H176</f>
        <v>0</v>
      </c>
      <c r="I175" s="153"/>
      <c r="J175" s="154"/>
    </row>
    <row r="176" spans="1:11" hidden="1" x14ac:dyDescent="0.25">
      <c r="A176" s="95"/>
      <c r="B176" s="55"/>
      <c r="C176" s="55"/>
      <c r="D176" s="89"/>
      <c r="E176" s="109"/>
      <c r="F176" s="109"/>
      <c r="G176" s="87">
        <f>H176</f>
        <v>0</v>
      </c>
      <c r="H176" s="88">
        <v>0</v>
      </c>
      <c r="I176" s="153"/>
      <c r="J176" s="154"/>
    </row>
    <row r="177" spans="1:11" ht="45" customHeight="1" x14ac:dyDescent="0.25">
      <c r="A177" s="158"/>
      <c r="B177" s="45"/>
      <c r="C177" s="45"/>
      <c r="D177" s="46"/>
      <c r="E177" s="46" t="s">
        <v>391</v>
      </c>
      <c r="F177" s="84"/>
      <c r="G177" s="47">
        <f>H177+I177</f>
        <v>19255000</v>
      </c>
      <c r="H177" s="47">
        <f>H179</f>
        <v>19255000</v>
      </c>
      <c r="I177" s="145">
        <f>I179</f>
        <v>0</v>
      </c>
      <c r="J177" s="47">
        <f>J179</f>
        <v>0</v>
      </c>
      <c r="K177" s="52"/>
    </row>
    <row r="178" spans="1:11" x14ac:dyDescent="0.25">
      <c r="A178" s="91"/>
      <c r="B178" s="91"/>
      <c r="C178" s="91"/>
      <c r="D178" s="112"/>
      <c r="E178" s="112" t="s">
        <v>253</v>
      </c>
      <c r="F178" s="84"/>
      <c r="G178" s="113"/>
      <c r="H178" s="113"/>
      <c r="I178" s="150"/>
      <c r="J178" s="151"/>
    </row>
    <row r="179" spans="1:11" ht="16.5" customHeight="1" x14ac:dyDescent="0.25">
      <c r="A179" s="55" t="s">
        <v>92</v>
      </c>
      <c r="B179" s="55"/>
      <c r="C179" s="55"/>
      <c r="D179" s="54" t="s">
        <v>93</v>
      </c>
      <c r="E179" s="109"/>
      <c r="F179" s="109"/>
      <c r="G179" s="97">
        <f>H179+I179</f>
        <v>19255000</v>
      </c>
      <c r="H179" s="110">
        <f>H180</f>
        <v>19255000</v>
      </c>
      <c r="I179" s="132">
        <f>I180</f>
        <v>0</v>
      </c>
      <c r="J179" s="110">
        <f>J180</f>
        <v>0</v>
      </c>
      <c r="K179" s="52"/>
    </row>
    <row r="180" spans="1:11" ht="18" customHeight="1" x14ac:dyDescent="0.25">
      <c r="A180" s="55" t="s">
        <v>94</v>
      </c>
      <c r="B180" s="55"/>
      <c r="C180" s="55"/>
      <c r="D180" s="54" t="s">
        <v>93</v>
      </c>
      <c r="E180" s="109"/>
      <c r="F180" s="109"/>
      <c r="G180" s="97">
        <f>H180+I180</f>
        <v>19255000</v>
      </c>
      <c r="H180" s="110">
        <f>SUM(H181:H189)</f>
        <v>19255000</v>
      </c>
      <c r="I180" s="110">
        <f>SUM(I182:I189)</f>
        <v>0</v>
      </c>
      <c r="J180" s="110">
        <f>SUM(J182:J189)</f>
        <v>0</v>
      </c>
    </row>
    <row r="181" spans="1:11" s="198" customFormat="1" ht="70.5" customHeight="1" x14ac:dyDescent="0.25">
      <c r="A181" s="194" t="s">
        <v>163</v>
      </c>
      <c r="B181" s="194">
        <v>9800</v>
      </c>
      <c r="C181" s="195" t="s">
        <v>162</v>
      </c>
      <c r="D181" s="224" t="s">
        <v>443</v>
      </c>
      <c r="E181" s="256" t="s">
        <v>454</v>
      </c>
      <c r="F181" s="270" t="s">
        <v>453</v>
      </c>
      <c r="G181" s="267">
        <f t="shared" ref="G181:G182" si="41">H181+I181</f>
        <v>17755000</v>
      </c>
      <c r="H181" s="268">
        <f>'продовж додаток 4'!D19</f>
        <v>17755000</v>
      </c>
      <c r="I181" s="135"/>
      <c r="J181" s="196"/>
      <c r="K181" s="197"/>
    </row>
    <row r="182" spans="1:11" ht="44.25" customHeight="1" x14ac:dyDescent="0.25">
      <c r="A182" s="194" t="s">
        <v>163</v>
      </c>
      <c r="B182" s="194">
        <v>9800</v>
      </c>
      <c r="C182" s="195" t="s">
        <v>162</v>
      </c>
      <c r="D182" s="224" t="s">
        <v>443</v>
      </c>
      <c r="E182" s="257" t="s">
        <v>462</v>
      </c>
      <c r="F182" s="270" t="s">
        <v>474</v>
      </c>
      <c r="G182" s="267">
        <f t="shared" si="41"/>
        <v>500000</v>
      </c>
      <c r="H182" s="268">
        <v>500000</v>
      </c>
      <c r="I182" s="135"/>
      <c r="J182" s="196"/>
      <c r="K182" s="52"/>
    </row>
    <row r="183" spans="1:11" ht="78.75" customHeight="1" x14ac:dyDescent="0.25">
      <c r="A183" s="194" t="s">
        <v>163</v>
      </c>
      <c r="B183" s="194">
        <v>9800</v>
      </c>
      <c r="C183" s="195" t="s">
        <v>162</v>
      </c>
      <c r="D183" s="224" t="s">
        <v>443</v>
      </c>
      <c r="E183" s="96" t="s">
        <v>486</v>
      </c>
      <c r="F183" s="103" t="s">
        <v>420</v>
      </c>
      <c r="G183" s="97">
        <f>H183</f>
        <v>1000000</v>
      </c>
      <c r="H183" s="98">
        <v>1000000</v>
      </c>
      <c r="I183" s="98">
        <f>J183</f>
        <v>0</v>
      </c>
      <c r="J183" s="98"/>
      <c r="K183" s="52"/>
    </row>
    <row r="184" spans="1:11" ht="43.5" hidden="1" customHeight="1" x14ac:dyDescent="0.25">
      <c r="A184" s="53"/>
      <c r="B184" s="53"/>
      <c r="C184" s="63"/>
      <c r="D184" s="303"/>
      <c r="E184" s="258"/>
      <c r="F184" s="103"/>
      <c r="G184" s="304"/>
      <c r="H184" s="305"/>
      <c r="I184" s="305"/>
      <c r="J184" s="305"/>
      <c r="K184" s="52"/>
    </row>
    <row r="185" spans="1:11" ht="46.5" hidden="1" customHeight="1" x14ac:dyDescent="0.25">
      <c r="A185" s="53"/>
      <c r="B185" s="53"/>
      <c r="C185" s="63"/>
      <c r="D185" s="303"/>
      <c r="E185" s="259"/>
      <c r="F185" s="103"/>
      <c r="G185" s="97"/>
      <c r="H185" s="135"/>
      <c r="I185" s="135"/>
      <c r="J185" s="135"/>
      <c r="K185" s="52"/>
    </row>
    <row r="186" spans="1:11" ht="52.5" hidden="1" customHeight="1" x14ac:dyDescent="0.25">
      <c r="A186" s="53"/>
      <c r="B186" s="53"/>
      <c r="C186" s="63"/>
      <c r="D186" s="65"/>
      <c r="E186" s="96"/>
      <c r="F186" s="103"/>
      <c r="G186" s="97"/>
      <c r="H186" s="135"/>
      <c r="I186" s="135"/>
      <c r="J186" s="135"/>
      <c r="K186" s="52"/>
    </row>
    <row r="187" spans="1:11" ht="66.75" hidden="1" customHeight="1" x14ac:dyDescent="0.25">
      <c r="A187" s="53"/>
      <c r="B187" s="53"/>
      <c r="C187" s="63"/>
      <c r="D187" s="65"/>
      <c r="E187" s="260"/>
      <c r="F187" s="84"/>
      <c r="G187" s="97"/>
      <c r="H187" s="135"/>
      <c r="I187" s="135"/>
      <c r="J187" s="135"/>
      <c r="K187" s="52"/>
    </row>
    <row r="188" spans="1:11" ht="52.5" hidden="1" customHeight="1" x14ac:dyDescent="0.25">
      <c r="A188" s="53"/>
      <c r="B188" s="53"/>
      <c r="C188" s="63"/>
      <c r="D188" s="65"/>
      <c r="E188" s="96"/>
      <c r="F188" s="84"/>
      <c r="G188" s="97"/>
      <c r="H188" s="135"/>
      <c r="I188" s="135"/>
      <c r="J188" s="135"/>
      <c r="K188" s="52"/>
    </row>
    <row r="189" spans="1:11" hidden="1" x14ac:dyDescent="0.25">
      <c r="A189" s="53"/>
      <c r="B189" s="53"/>
      <c r="C189" s="63"/>
      <c r="D189" s="65"/>
      <c r="E189" s="96"/>
      <c r="F189" s="84"/>
      <c r="G189" s="267"/>
      <c r="H189" s="268"/>
      <c r="I189" s="268"/>
      <c r="J189" s="268"/>
      <c r="K189" s="52"/>
    </row>
    <row r="190" spans="1:11" ht="36.75" customHeight="1" x14ac:dyDescent="0.25">
      <c r="A190" s="158"/>
      <c r="B190" s="45"/>
      <c r="C190" s="45"/>
      <c r="D190" s="46"/>
      <c r="E190" s="261" t="s">
        <v>390</v>
      </c>
      <c r="F190" s="270"/>
      <c r="G190" s="97">
        <f>G192</f>
        <v>1137700</v>
      </c>
      <c r="H190" s="110">
        <f>H192</f>
        <v>1137700</v>
      </c>
      <c r="I190" s="110">
        <f>I192</f>
        <v>0</v>
      </c>
      <c r="J190" s="110">
        <f>J192</f>
        <v>0</v>
      </c>
      <c r="K190" s="52"/>
    </row>
    <row r="191" spans="1:11" ht="16.5" customHeight="1" x14ac:dyDescent="0.25">
      <c r="A191" s="306"/>
      <c r="B191" s="306"/>
      <c r="C191" s="306"/>
      <c r="D191" s="307"/>
      <c r="E191" s="262" t="s">
        <v>253</v>
      </c>
      <c r="F191" s="103"/>
      <c r="G191" s="97"/>
      <c r="H191" s="135"/>
      <c r="I191" s="135"/>
      <c r="J191" s="135"/>
      <c r="K191" s="52"/>
    </row>
    <row r="192" spans="1:11" ht="21.75" customHeight="1" x14ac:dyDescent="0.25">
      <c r="A192" s="55" t="s">
        <v>92</v>
      </c>
      <c r="B192" s="55"/>
      <c r="C192" s="55"/>
      <c r="D192" s="54" t="s">
        <v>93</v>
      </c>
      <c r="E192" s="263"/>
      <c r="F192" s="103"/>
      <c r="G192" s="97">
        <f>H192+I192</f>
        <v>1137700</v>
      </c>
      <c r="H192" s="135">
        <f t="shared" ref="H192:J192" si="42">H193</f>
        <v>1137700</v>
      </c>
      <c r="I192" s="135">
        <f t="shared" si="42"/>
        <v>0</v>
      </c>
      <c r="J192" s="135">
        <f t="shared" si="42"/>
        <v>0</v>
      </c>
      <c r="K192" s="52"/>
    </row>
    <row r="193" spans="1:11" ht="20.25" customHeight="1" x14ac:dyDescent="0.25">
      <c r="A193" s="308" t="s">
        <v>94</v>
      </c>
      <c r="B193" s="308"/>
      <c r="C193" s="308"/>
      <c r="D193" s="54" t="s">
        <v>93</v>
      </c>
      <c r="E193" s="264"/>
      <c r="F193" s="309"/>
      <c r="G193" s="304">
        <f>G194</f>
        <v>34000</v>
      </c>
      <c r="H193" s="305">
        <f>H194+H197</f>
        <v>1137700</v>
      </c>
      <c r="I193" s="305">
        <f>I194</f>
        <v>0</v>
      </c>
      <c r="J193" s="305">
        <f>J194</f>
        <v>0</v>
      </c>
      <c r="K193" s="52"/>
    </row>
    <row r="194" spans="1:11" ht="51" customHeight="1" x14ac:dyDescent="0.25">
      <c r="A194" s="133" t="s">
        <v>160</v>
      </c>
      <c r="B194" s="133">
        <v>9770</v>
      </c>
      <c r="C194" s="66" t="s">
        <v>162</v>
      </c>
      <c r="D194" s="84" t="s">
        <v>66</v>
      </c>
      <c r="E194" s="46" t="s">
        <v>427</v>
      </c>
      <c r="F194" s="103" t="s">
        <v>421</v>
      </c>
      <c r="G194" s="97">
        <f>H194+I194</f>
        <v>34000</v>
      </c>
      <c r="H194" s="135">
        <v>34000</v>
      </c>
      <c r="I194" s="135">
        <f>J194</f>
        <v>0</v>
      </c>
      <c r="J194" s="135">
        <v>0</v>
      </c>
      <c r="K194" s="52"/>
    </row>
    <row r="195" spans="1:11" ht="72.75" hidden="1" customHeight="1" x14ac:dyDescent="0.25">
      <c r="A195" s="29"/>
      <c r="B195" s="29"/>
      <c r="C195" s="30"/>
      <c r="D195" s="31"/>
      <c r="E195" s="170"/>
      <c r="F195" s="171"/>
      <c r="G195" s="172"/>
      <c r="H195" s="173"/>
      <c r="I195" s="173"/>
      <c r="J195" s="173"/>
      <c r="K195" s="52"/>
    </row>
    <row r="196" spans="1:11" ht="72.75" hidden="1" customHeight="1" x14ac:dyDescent="0.25">
      <c r="A196" s="29"/>
      <c r="B196" s="29"/>
      <c r="C196" s="30"/>
      <c r="D196" s="31"/>
      <c r="E196" s="170"/>
      <c r="F196" s="171"/>
      <c r="G196" s="172"/>
      <c r="H196" s="173"/>
      <c r="I196" s="173"/>
      <c r="J196" s="173"/>
      <c r="K196" s="52"/>
    </row>
    <row r="197" spans="1:11" ht="72.75" customHeight="1" x14ac:dyDescent="0.25">
      <c r="A197" s="29"/>
      <c r="B197" s="133">
        <v>9770</v>
      </c>
      <c r="C197" s="66" t="s">
        <v>162</v>
      </c>
      <c r="D197" s="84" t="s">
        <v>66</v>
      </c>
      <c r="E197" s="89" t="s">
        <v>392</v>
      </c>
      <c r="F197" s="271" t="s">
        <v>413</v>
      </c>
      <c r="G197" s="97">
        <f>H197+I197</f>
        <v>1103700</v>
      </c>
      <c r="H197" s="135">
        <v>1103700</v>
      </c>
      <c r="I197" s="135">
        <f>J197</f>
        <v>0</v>
      </c>
      <c r="J197" s="135">
        <v>0</v>
      </c>
      <c r="K197" s="52"/>
    </row>
    <row r="198" spans="1:11" s="32" customFormat="1" x14ac:dyDescent="0.25">
      <c r="A198" s="174" t="s">
        <v>227</v>
      </c>
      <c r="B198" s="174" t="s">
        <v>227</v>
      </c>
      <c r="C198" s="174" t="s">
        <v>227</v>
      </c>
      <c r="D198" s="175" t="s">
        <v>216</v>
      </c>
      <c r="E198" s="174" t="s">
        <v>227</v>
      </c>
      <c r="F198" s="270" t="s">
        <v>227</v>
      </c>
      <c r="G198" s="176">
        <f>H198+I198</f>
        <v>106920928</v>
      </c>
      <c r="H198" s="176">
        <f>H190+H177+H136+H126+H121+H109+H104+H85+H71+H51+H36+H24+H12+H165+H18+H116</f>
        <v>77343826</v>
      </c>
      <c r="I198" s="176">
        <f>I160+I136+I121+I90+I177+I104+I21+I51+I109+I116+I18+I165+I24</f>
        <v>29577102</v>
      </c>
      <c r="J198" s="176">
        <f>J160+J136+J121+J90+J177+J104+J21+J51+J109+J116+J18+J165+J24</f>
        <v>10577102</v>
      </c>
      <c r="K198" s="177"/>
    </row>
    <row r="202" spans="1:11" s="32" customFormat="1" x14ac:dyDescent="0.25">
      <c r="B202" s="179" t="s">
        <v>402</v>
      </c>
      <c r="E202" s="179" t="s">
        <v>403</v>
      </c>
    </row>
    <row r="203" spans="1:11" x14ac:dyDescent="0.25">
      <c r="A203" s="26"/>
      <c r="B203" s="179"/>
      <c r="C203" s="26"/>
      <c r="F203" s="26"/>
      <c r="G203" s="26"/>
      <c r="H203" s="164"/>
      <c r="I203" s="180"/>
      <c r="J203" s="178"/>
    </row>
    <row r="204" spans="1:11" x14ac:dyDescent="0.25">
      <c r="F204" s="26"/>
      <c r="G204" s="26"/>
    </row>
    <row r="205" spans="1:11" x14ac:dyDescent="0.25">
      <c r="F205" s="26"/>
      <c r="I205" s="52"/>
      <c r="J205" s="52"/>
    </row>
  </sheetData>
  <mergeCells count="11">
    <mergeCell ref="E9:E10"/>
    <mergeCell ref="F9:F10"/>
    <mergeCell ref="G9:G10"/>
    <mergeCell ref="H9:H10"/>
    <mergeCell ref="I9:J9"/>
    <mergeCell ref="D9:D10"/>
    <mergeCell ref="A6:B6"/>
    <mergeCell ref="A7:B7"/>
    <mergeCell ref="A9:A10"/>
    <mergeCell ref="B9:B10"/>
    <mergeCell ref="C9:C10"/>
  </mergeCells>
  <phoneticPr fontId="18" type="noConversion"/>
  <pageMargins left="0.31496062992125984" right="0.31496062992125984" top="0.39370078740157483" bottom="0.23622047244094491" header="0" footer="0"/>
  <pageSetup paperSize="9" scale="47" fitToHeight="4" orientation="landscape" r:id="rId1"/>
  <rowBreaks count="2" manualBreakCount="2">
    <brk id="76" max="9" man="1"/>
    <brk id="136"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44"/>
    <pageSetUpPr fitToPage="1"/>
  </sheetPr>
  <dimension ref="A1:O320"/>
  <sheetViews>
    <sheetView zoomScale="85" zoomScaleNormal="85" zoomScaleSheetLayoutView="83" workbookViewId="0">
      <pane xSplit="4" ySplit="5" topLeftCell="E18" activePane="bottomRight" state="frozen"/>
      <selection pane="topRight"/>
      <selection pane="bottomLeft"/>
      <selection pane="bottomRight" activeCell="I30" sqref="I30"/>
    </sheetView>
  </sheetViews>
  <sheetFormatPr defaultColWidth="7.85546875" defaultRowHeight="48.75" customHeight="1" x14ac:dyDescent="0.25"/>
  <cols>
    <col min="1" max="1" width="11.140625" style="67" customWidth="1"/>
    <col min="2" max="2" width="33.85546875" style="67" customWidth="1"/>
    <col min="3" max="3" width="18.140625" style="59" customWidth="1"/>
    <col min="4" max="4" width="12.85546875" style="59" customWidth="1"/>
    <col min="5" max="5" width="33" style="59" customWidth="1"/>
    <col min="6" max="6" width="25.42578125" style="58" customWidth="1"/>
    <col min="7" max="7" width="18.140625" style="68" customWidth="1"/>
    <col min="8" max="8" width="14.7109375" style="68" customWidth="1"/>
    <col min="9" max="9" width="18.28515625" style="315" customWidth="1"/>
    <col min="10" max="10" width="18.140625" style="62" customWidth="1"/>
    <col min="11" max="11" width="15.28515625" style="67" customWidth="1"/>
    <col min="12" max="12" width="16.140625" style="67" customWidth="1"/>
    <col min="13" max="14" width="7.85546875" style="67"/>
    <col min="15" max="16384" width="7.85546875" style="59"/>
  </cols>
  <sheetData>
    <row r="1" spans="1:15" ht="15.75" x14ac:dyDescent="0.25">
      <c r="A1" s="56"/>
      <c r="B1" s="56"/>
      <c r="C1" s="57"/>
      <c r="D1" s="57"/>
      <c r="E1" s="57"/>
      <c r="G1" s="59"/>
      <c r="H1" s="60"/>
      <c r="I1" s="311" t="s">
        <v>308</v>
      </c>
      <c r="J1" s="239"/>
    </row>
    <row r="2" spans="1:15" ht="18.75" customHeight="1" x14ac:dyDescent="0.25">
      <c r="A2" s="56"/>
      <c r="B2" s="56"/>
      <c r="C2" s="57"/>
      <c r="D2" s="61"/>
      <c r="E2" s="61"/>
      <c r="G2" s="59"/>
      <c r="H2" s="26"/>
      <c r="I2" s="316" t="s">
        <v>436</v>
      </c>
      <c r="J2" s="239"/>
    </row>
    <row r="3" spans="1:15" ht="18.75" customHeight="1" x14ac:dyDescent="0.25">
      <c r="A3" s="56"/>
      <c r="B3" s="56"/>
      <c r="C3" s="57"/>
      <c r="D3" s="61"/>
      <c r="E3" s="61"/>
      <c r="G3" s="59"/>
      <c r="H3" s="26"/>
      <c r="I3" s="289" t="s">
        <v>488</v>
      </c>
      <c r="J3" s="182"/>
    </row>
    <row r="4" spans="1:15" ht="18.75" customHeight="1" x14ac:dyDescent="0.25">
      <c r="A4" s="56"/>
      <c r="B4" s="56"/>
      <c r="C4" s="57"/>
      <c r="D4" s="61"/>
      <c r="E4" s="61"/>
      <c r="G4" s="59"/>
      <c r="H4" s="26"/>
      <c r="I4" s="290"/>
      <c r="J4" s="182"/>
    </row>
    <row r="5" spans="1:15" ht="43.5" customHeight="1" x14ac:dyDescent="0.25">
      <c r="A5" s="7"/>
      <c r="B5" s="404" t="s">
        <v>337</v>
      </c>
      <c r="C5" s="404"/>
      <c r="D5" s="404"/>
      <c r="E5" s="404"/>
      <c r="F5" s="404"/>
      <c r="G5" s="404"/>
      <c r="H5" s="404"/>
      <c r="I5" s="404"/>
      <c r="J5" s="404"/>
      <c r="K5" s="404"/>
      <c r="L5" s="404"/>
      <c r="M5" s="404"/>
      <c r="N5" s="404"/>
      <c r="O5" s="404"/>
    </row>
    <row r="6" spans="1:15" ht="15.75" x14ac:dyDescent="0.25">
      <c r="A6" s="405" t="s">
        <v>69</v>
      </c>
      <c r="B6" s="406"/>
      <c r="C6" s="241"/>
      <c r="D6" s="242"/>
      <c r="E6" s="241"/>
      <c r="F6" s="243"/>
      <c r="G6" s="243"/>
      <c r="H6" s="244"/>
      <c r="I6" s="312"/>
      <c r="J6" s="312"/>
      <c r="K6" s="312"/>
      <c r="L6" s="312"/>
      <c r="M6" s="312"/>
      <c r="N6" s="312"/>
      <c r="O6" s="160"/>
    </row>
    <row r="7" spans="1:15" ht="15.75" x14ac:dyDescent="0.25">
      <c r="A7" s="407" t="s">
        <v>70</v>
      </c>
      <c r="B7" s="407"/>
      <c r="C7" s="241"/>
      <c r="D7" s="242"/>
      <c r="E7" s="241"/>
      <c r="F7" s="243"/>
      <c r="G7" s="243"/>
      <c r="H7" s="244"/>
      <c r="I7" s="312"/>
      <c r="J7" s="312"/>
      <c r="K7" s="312"/>
      <c r="L7" s="312"/>
      <c r="M7" s="312"/>
      <c r="N7" s="313" t="s">
        <v>1</v>
      </c>
    </row>
    <row r="8" spans="1:15" ht="15.75" customHeight="1" x14ac:dyDescent="0.25">
      <c r="A8" s="410" t="s">
        <v>338</v>
      </c>
      <c r="B8" s="411" t="s">
        <v>339</v>
      </c>
      <c r="C8" s="411" t="s">
        <v>340</v>
      </c>
      <c r="D8" s="412" t="s">
        <v>82</v>
      </c>
      <c r="E8" s="411" t="s">
        <v>341</v>
      </c>
      <c r="F8" s="411" t="s">
        <v>342</v>
      </c>
      <c r="G8" s="412" t="s">
        <v>343</v>
      </c>
      <c r="H8" s="408" t="s">
        <v>344</v>
      </c>
      <c r="I8" s="408" t="s">
        <v>345</v>
      </c>
      <c r="J8" s="409" t="s">
        <v>346</v>
      </c>
      <c r="K8" s="409"/>
      <c r="L8" s="409"/>
      <c r="M8" s="409"/>
      <c r="N8" s="409"/>
    </row>
    <row r="9" spans="1:15" ht="147.75" customHeight="1" x14ac:dyDescent="0.25">
      <c r="A9" s="410"/>
      <c r="B9" s="411"/>
      <c r="C9" s="411"/>
      <c r="D9" s="412"/>
      <c r="E9" s="411"/>
      <c r="F9" s="411"/>
      <c r="G9" s="412"/>
      <c r="H9" s="408"/>
      <c r="I9" s="408"/>
      <c r="J9" s="288" t="s">
        <v>347</v>
      </c>
      <c r="K9" s="288" t="s">
        <v>348</v>
      </c>
      <c r="L9" s="288" t="s">
        <v>349</v>
      </c>
      <c r="M9" s="288" t="s">
        <v>350</v>
      </c>
      <c r="N9" s="288" t="s">
        <v>351</v>
      </c>
    </row>
    <row r="10" spans="1:15" ht="12" customHeight="1" x14ac:dyDescent="0.25">
      <c r="A10" s="245">
        <v>1</v>
      </c>
      <c r="B10" s="246">
        <v>2</v>
      </c>
      <c r="C10" s="246">
        <v>3</v>
      </c>
      <c r="D10" s="247">
        <v>4</v>
      </c>
      <c r="E10" s="246">
        <v>5</v>
      </c>
      <c r="F10" s="246">
        <v>6</v>
      </c>
      <c r="G10" s="247" t="s">
        <v>352</v>
      </c>
      <c r="H10" s="247">
        <v>8</v>
      </c>
      <c r="I10" s="247">
        <v>9</v>
      </c>
      <c r="J10" s="247">
        <v>10</v>
      </c>
      <c r="K10" s="247">
        <v>11</v>
      </c>
      <c r="L10" s="247">
        <v>12</v>
      </c>
      <c r="M10" s="247">
        <v>13</v>
      </c>
      <c r="N10" s="247">
        <v>14</v>
      </c>
    </row>
    <row r="11" spans="1:15" ht="37.5" customHeight="1" x14ac:dyDescent="0.25">
      <c r="A11" s="248" t="s">
        <v>353</v>
      </c>
      <c r="B11" s="249" t="s">
        <v>354</v>
      </c>
      <c r="C11" s="249" t="s">
        <v>68</v>
      </c>
      <c r="D11" s="249" t="s">
        <v>68</v>
      </c>
      <c r="E11" s="249" t="s">
        <v>68</v>
      </c>
      <c r="F11" s="249" t="s">
        <v>93</v>
      </c>
      <c r="G11" s="249" t="s">
        <v>68</v>
      </c>
      <c r="H11" s="250" t="s">
        <v>68</v>
      </c>
      <c r="I11" s="250">
        <v>9002102</v>
      </c>
      <c r="J11" s="250">
        <v>9002102</v>
      </c>
      <c r="K11" s="250">
        <v>0</v>
      </c>
      <c r="L11" s="250">
        <v>0</v>
      </c>
      <c r="M11" s="250">
        <v>0</v>
      </c>
      <c r="N11" s="250">
        <v>0</v>
      </c>
    </row>
    <row r="12" spans="1:15" ht="113.25" customHeight="1" x14ac:dyDescent="0.25">
      <c r="A12" s="248" t="s">
        <v>355</v>
      </c>
      <c r="B12" s="249" t="s">
        <v>356</v>
      </c>
      <c r="C12" s="249" t="s">
        <v>357</v>
      </c>
      <c r="D12" s="249" t="s">
        <v>68</v>
      </c>
      <c r="E12" s="249" t="s">
        <v>68</v>
      </c>
      <c r="F12" s="249" t="s">
        <v>93</v>
      </c>
      <c r="G12" s="249" t="s">
        <v>358</v>
      </c>
      <c r="H12" s="251">
        <v>2593309</v>
      </c>
      <c r="I12" s="250">
        <v>2481387.6</v>
      </c>
      <c r="J12" s="250">
        <v>2481387.6</v>
      </c>
      <c r="K12" s="250">
        <v>0</v>
      </c>
      <c r="L12" s="250">
        <v>0</v>
      </c>
      <c r="M12" s="250">
        <v>0</v>
      </c>
      <c r="N12" s="250">
        <v>0</v>
      </c>
    </row>
    <row r="13" spans="1:15" ht="73.5" customHeight="1" x14ac:dyDescent="0.25">
      <c r="A13" s="248" t="s">
        <v>68</v>
      </c>
      <c r="B13" s="249" t="s">
        <v>68</v>
      </c>
      <c r="C13" s="249" t="s">
        <v>68</v>
      </c>
      <c r="D13" s="249" t="s">
        <v>131</v>
      </c>
      <c r="E13" s="249" t="s">
        <v>330</v>
      </c>
      <c r="F13" s="249" t="s">
        <v>93</v>
      </c>
      <c r="G13" s="249" t="s">
        <v>68</v>
      </c>
      <c r="H13" s="250" t="s">
        <v>68</v>
      </c>
      <c r="I13" s="250">
        <v>2481387.6</v>
      </c>
      <c r="J13" s="250">
        <v>2481387.6</v>
      </c>
      <c r="K13" s="250">
        <v>0</v>
      </c>
      <c r="L13" s="250">
        <v>0</v>
      </c>
      <c r="M13" s="250">
        <v>0</v>
      </c>
      <c r="N13" s="250">
        <v>0</v>
      </c>
    </row>
    <row r="14" spans="1:15" ht="99.75" customHeight="1" x14ac:dyDescent="0.25">
      <c r="A14" s="248" t="s">
        <v>359</v>
      </c>
      <c r="B14" s="249" t="s">
        <v>360</v>
      </c>
      <c r="C14" s="249" t="s">
        <v>361</v>
      </c>
      <c r="D14" s="249" t="s">
        <v>68</v>
      </c>
      <c r="E14" s="249" t="s">
        <v>68</v>
      </c>
      <c r="F14" s="249" t="s">
        <v>93</v>
      </c>
      <c r="G14" s="249" t="s">
        <v>358</v>
      </c>
      <c r="H14" s="251">
        <v>5007406</v>
      </c>
      <c r="I14" s="250">
        <v>4447737.4800000004</v>
      </c>
      <c r="J14" s="250">
        <v>4447737.4800000004</v>
      </c>
      <c r="K14" s="250">
        <v>0</v>
      </c>
      <c r="L14" s="250">
        <v>0</v>
      </c>
      <c r="M14" s="250">
        <v>0</v>
      </c>
      <c r="N14" s="250">
        <v>0</v>
      </c>
    </row>
    <row r="15" spans="1:15" ht="81" customHeight="1" x14ac:dyDescent="0.25">
      <c r="A15" s="248" t="s">
        <v>68</v>
      </c>
      <c r="B15" s="249" t="s">
        <v>68</v>
      </c>
      <c r="C15" s="249" t="s">
        <v>68</v>
      </c>
      <c r="D15" s="249" t="s">
        <v>131</v>
      </c>
      <c r="E15" s="249" t="s">
        <v>330</v>
      </c>
      <c r="F15" s="249" t="s">
        <v>93</v>
      </c>
      <c r="G15" s="249" t="s">
        <v>68</v>
      </c>
      <c r="H15" s="250" t="s">
        <v>68</v>
      </c>
      <c r="I15" s="250">
        <v>4447737.4800000004</v>
      </c>
      <c r="J15" s="250">
        <v>4447737.4800000004</v>
      </c>
      <c r="K15" s="250">
        <v>0</v>
      </c>
      <c r="L15" s="250">
        <v>0</v>
      </c>
      <c r="M15" s="250">
        <v>0</v>
      </c>
      <c r="N15" s="250">
        <v>0</v>
      </c>
    </row>
    <row r="16" spans="1:15" ht="96.75" customHeight="1" x14ac:dyDescent="0.25">
      <c r="A16" s="248" t="s">
        <v>362</v>
      </c>
      <c r="B16" s="249" t="s">
        <v>363</v>
      </c>
      <c r="C16" s="249" t="s">
        <v>364</v>
      </c>
      <c r="D16" s="249" t="s">
        <v>68</v>
      </c>
      <c r="E16" s="249" t="s">
        <v>68</v>
      </c>
      <c r="F16" s="249" t="s">
        <v>93</v>
      </c>
      <c r="G16" s="249" t="s">
        <v>358</v>
      </c>
      <c r="H16" s="251">
        <v>2689660</v>
      </c>
      <c r="I16" s="250">
        <v>2072976.92</v>
      </c>
      <c r="J16" s="250">
        <v>2072976.92</v>
      </c>
      <c r="K16" s="250">
        <v>0</v>
      </c>
      <c r="L16" s="250">
        <v>0</v>
      </c>
      <c r="M16" s="250">
        <v>0</v>
      </c>
      <c r="N16" s="250">
        <v>0</v>
      </c>
    </row>
    <row r="17" spans="1:14" ht="77.25" customHeight="1" x14ac:dyDescent="0.25">
      <c r="A17" s="248" t="s">
        <v>68</v>
      </c>
      <c r="B17" s="249" t="s">
        <v>68</v>
      </c>
      <c r="C17" s="249" t="s">
        <v>68</v>
      </c>
      <c r="D17" s="249" t="s">
        <v>131</v>
      </c>
      <c r="E17" s="249" t="s">
        <v>330</v>
      </c>
      <c r="F17" s="249" t="s">
        <v>93</v>
      </c>
      <c r="G17" s="249" t="s">
        <v>68</v>
      </c>
      <c r="H17" s="250" t="s">
        <v>68</v>
      </c>
      <c r="I17" s="250">
        <v>2072976.92</v>
      </c>
      <c r="J17" s="250">
        <v>2072976.92</v>
      </c>
      <c r="K17" s="250">
        <v>0</v>
      </c>
      <c r="L17" s="250">
        <v>0</v>
      </c>
      <c r="M17" s="250">
        <v>0</v>
      </c>
      <c r="N17" s="250">
        <v>0</v>
      </c>
    </row>
    <row r="18" spans="1:14" ht="59.25" customHeight="1" x14ac:dyDescent="0.25">
      <c r="A18" s="248" t="s">
        <v>365</v>
      </c>
      <c r="B18" s="249" t="s">
        <v>366</v>
      </c>
      <c r="C18" s="249" t="s">
        <v>68</v>
      </c>
      <c r="D18" s="249" t="s">
        <v>68</v>
      </c>
      <c r="E18" s="249" t="s">
        <v>68</v>
      </c>
      <c r="F18" s="249" t="s">
        <v>93</v>
      </c>
      <c r="G18" s="249" t="s">
        <v>68</v>
      </c>
      <c r="H18" s="250" t="s">
        <v>68</v>
      </c>
      <c r="I18" s="250">
        <v>375000</v>
      </c>
      <c r="J18" s="250">
        <v>375000</v>
      </c>
      <c r="K18" s="250">
        <v>0</v>
      </c>
      <c r="L18" s="250">
        <v>0</v>
      </c>
      <c r="M18" s="250">
        <v>0</v>
      </c>
      <c r="N18" s="250">
        <v>0</v>
      </c>
    </row>
    <row r="19" spans="1:14" ht="69" customHeight="1" x14ac:dyDescent="0.25">
      <c r="A19" s="248" t="s">
        <v>367</v>
      </c>
      <c r="B19" s="249" t="s">
        <v>368</v>
      </c>
      <c r="C19" s="249" t="s">
        <v>369</v>
      </c>
      <c r="D19" s="249" t="s">
        <v>68</v>
      </c>
      <c r="E19" s="249" t="s">
        <v>68</v>
      </c>
      <c r="F19" s="249" t="s">
        <v>93</v>
      </c>
      <c r="G19" s="249" t="s">
        <v>358</v>
      </c>
      <c r="H19" s="251">
        <v>5651866</v>
      </c>
      <c r="I19" s="250">
        <v>375000</v>
      </c>
      <c r="J19" s="250">
        <v>375000</v>
      </c>
      <c r="K19" s="250">
        <v>0</v>
      </c>
      <c r="L19" s="250">
        <v>0</v>
      </c>
      <c r="M19" s="250">
        <v>0</v>
      </c>
      <c r="N19" s="250">
        <v>0</v>
      </c>
    </row>
    <row r="20" spans="1:14" ht="74.25" customHeight="1" x14ac:dyDescent="0.25">
      <c r="A20" s="248" t="s">
        <v>68</v>
      </c>
      <c r="B20" s="249" t="s">
        <v>68</v>
      </c>
      <c r="C20" s="249" t="s">
        <v>68</v>
      </c>
      <c r="D20" s="249" t="s">
        <v>323</v>
      </c>
      <c r="E20" s="249" t="s">
        <v>332</v>
      </c>
      <c r="F20" s="249" t="s">
        <v>93</v>
      </c>
      <c r="G20" s="249" t="s">
        <v>68</v>
      </c>
      <c r="H20" s="250" t="s">
        <v>68</v>
      </c>
      <c r="I20" s="250">
        <v>375000</v>
      </c>
      <c r="J20" s="250">
        <v>375000</v>
      </c>
      <c r="K20" s="250">
        <v>0</v>
      </c>
      <c r="L20" s="250">
        <v>0</v>
      </c>
      <c r="M20" s="250">
        <v>0</v>
      </c>
      <c r="N20" s="250">
        <v>0</v>
      </c>
    </row>
    <row r="21" spans="1:14" ht="21.75" customHeight="1" x14ac:dyDescent="0.25">
      <c r="A21" s="248" t="s">
        <v>68</v>
      </c>
      <c r="B21" s="249" t="s">
        <v>68</v>
      </c>
      <c r="C21" s="249" t="s">
        <v>68</v>
      </c>
      <c r="D21" s="249" t="s">
        <v>68</v>
      </c>
      <c r="E21" s="249" t="s">
        <v>68</v>
      </c>
      <c r="F21" s="249" t="s">
        <v>68</v>
      </c>
      <c r="G21" s="249" t="s">
        <v>68</v>
      </c>
      <c r="H21" s="250" t="s">
        <v>216</v>
      </c>
      <c r="I21" s="250">
        <v>9377102</v>
      </c>
      <c r="J21" s="250">
        <v>9377102</v>
      </c>
      <c r="K21" s="250">
        <v>0</v>
      </c>
      <c r="L21" s="250">
        <v>0</v>
      </c>
      <c r="M21" s="250">
        <v>0</v>
      </c>
      <c r="N21" s="250">
        <v>0</v>
      </c>
    </row>
    <row r="22" spans="1:14" ht="15.75" x14ac:dyDescent="0.25">
      <c r="A22" s="59"/>
      <c r="B22" s="59"/>
      <c r="F22" s="67"/>
      <c r="G22" s="69"/>
      <c r="H22" s="69"/>
      <c r="I22" s="314"/>
      <c r="J22" s="183"/>
    </row>
    <row r="23" spans="1:14" s="7" customFormat="1" ht="15.75" x14ac:dyDescent="0.25">
      <c r="B23" s="159" t="s">
        <v>402</v>
      </c>
      <c r="E23" s="159" t="s">
        <v>403</v>
      </c>
      <c r="I23" s="287"/>
      <c r="J23" s="287"/>
      <c r="K23" s="287"/>
      <c r="L23" s="287"/>
      <c r="M23" s="287"/>
      <c r="N23" s="287"/>
    </row>
    <row r="24" spans="1:14" ht="15.75" x14ac:dyDescent="0.25">
      <c r="A24" s="59"/>
      <c r="B24" s="59"/>
      <c r="F24" s="67"/>
      <c r="G24" s="69"/>
      <c r="H24" s="69"/>
      <c r="I24" s="314"/>
      <c r="J24" s="183"/>
    </row>
    <row r="25" spans="1:14" ht="15.75" x14ac:dyDescent="0.25">
      <c r="A25" s="59"/>
      <c r="B25" s="59"/>
      <c r="F25" s="67"/>
      <c r="G25" s="69"/>
      <c r="H25" s="69"/>
      <c r="I25" s="314"/>
      <c r="J25" s="183"/>
    </row>
    <row r="26" spans="1:14" ht="15.75" x14ac:dyDescent="0.25">
      <c r="A26" s="59"/>
      <c r="B26" s="59"/>
      <c r="F26" s="67"/>
      <c r="G26" s="69"/>
      <c r="H26" s="69"/>
      <c r="I26" s="314"/>
      <c r="J26" s="183"/>
    </row>
    <row r="27" spans="1:14" ht="15.75" x14ac:dyDescent="0.25">
      <c r="A27" s="59"/>
      <c r="B27" s="59"/>
      <c r="F27" s="67"/>
      <c r="G27" s="69"/>
      <c r="H27" s="69"/>
      <c r="I27" s="314"/>
      <c r="J27" s="183"/>
    </row>
    <row r="28" spans="1:14" ht="15.75" x14ac:dyDescent="0.25">
      <c r="A28" s="59"/>
      <c r="B28" s="59"/>
      <c r="F28" s="67"/>
      <c r="G28" s="69"/>
      <c r="H28" s="69"/>
      <c r="I28" s="314"/>
      <c r="J28" s="183"/>
    </row>
    <row r="29" spans="1:14" ht="15.75" x14ac:dyDescent="0.25">
      <c r="A29" s="59"/>
      <c r="B29" s="59"/>
      <c r="F29" s="67"/>
      <c r="G29" s="69"/>
      <c r="H29" s="69"/>
      <c r="I29" s="314"/>
      <c r="J29" s="183"/>
    </row>
    <row r="30" spans="1:14" ht="15.75" x14ac:dyDescent="0.25">
      <c r="A30" s="59"/>
      <c r="B30" s="59"/>
      <c r="F30" s="67"/>
      <c r="G30" s="69"/>
      <c r="H30" s="69"/>
      <c r="I30" s="314"/>
      <c r="J30" s="183"/>
    </row>
    <row r="31" spans="1:14" ht="15.75" x14ac:dyDescent="0.25">
      <c r="A31" s="59"/>
      <c r="B31" s="59"/>
      <c r="F31" s="67"/>
      <c r="G31" s="69"/>
      <c r="H31" s="69"/>
      <c r="I31" s="314"/>
      <c r="J31" s="183"/>
    </row>
    <row r="32" spans="1:14" ht="15.75" x14ac:dyDescent="0.25">
      <c r="A32" s="59"/>
      <c r="B32" s="59"/>
      <c r="F32" s="67"/>
      <c r="G32" s="69"/>
      <c r="H32" s="69"/>
      <c r="I32" s="314"/>
      <c r="J32" s="183"/>
    </row>
    <row r="33" spans="1:10" ht="15.75" x14ac:dyDescent="0.25">
      <c r="A33" s="59"/>
      <c r="B33" s="59"/>
      <c r="F33" s="67"/>
      <c r="G33" s="69"/>
      <c r="H33" s="69"/>
      <c r="I33" s="314"/>
      <c r="J33" s="183"/>
    </row>
    <row r="34" spans="1:10" ht="15.75" x14ac:dyDescent="0.25">
      <c r="A34" s="59"/>
      <c r="B34" s="59"/>
      <c r="F34" s="67"/>
      <c r="G34" s="69"/>
      <c r="H34" s="69"/>
      <c r="I34" s="314"/>
      <c r="J34" s="183"/>
    </row>
    <row r="35" spans="1:10" ht="15.75" x14ac:dyDescent="0.25">
      <c r="A35" s="59"/>
      <c r="B35" s="59"/>
      <c r="F35" s="67"/>
      <c r="G35" s="69"/>
      <c r="H35" s="69"/>
      <c r="I35" s="314"/>
      <c r="J35" s="183"/>
    </row>
    <row r="36" spans="1:10" ht="15.75" x14ac:dyDescent="0.25">
      <c r="A36" s="59"/>
      <c r="B36" s="59"/>
      <c r="F36" s="67"/>
      <c r="G36" s="69"/>
      <c r="H36" s="69"/>
      <c r="I36" s="314"/>
      <c r="J36" s="183"/>
    </row>
    <row r="37" spans="1:10" ht="15.75" x14ac:dyDescent="0.25">
      <c r="A37" s="59"/>
      <c r="B37" s="59"/>
      <c r="F37" s="67"/>
      <c r="G37" s="69"/>
      <c r="H37" s="69"/>
      <c r="I37" s="314"/>
      <c r="J37" s="183"/>
    </row>
    <row r="38" spans="1:10" ht="15.75" x14ac:dyDescent="0.25">
      <c r="A38" s="59"/>
      <c r="B38" s="59"/>
      <c r="F38" s="67"/>
      <c r="G38" s="69"/>
      <c r="H38" s="69"/>
      <c r="I38" s="314"/>
      <c r="J38" s="183"/>
    </row>
    <row r="39" spans="1:10" ht="15.75" x14ac:dyDescent="0.25">
      <c r="A39" s="59"/>
      <c r="B39" s="59"/>
      <c r="F39" s="67"/>
      <c r="G39" s="69"/>
      <c r="H39" s="69"/>
      <c r="I39" s="314"/>
      <c r="J39" s="183"/>
    </row>
    <row r="40" spans="1:10" ht="15.75" x14ac:dyDescent="0.25">
      <c r="A40" s="59"/>
      <c r="B40" s="59"/>
      <c r="F40" s="67"/>
      <c r="G40" s="69"/>
      <c r="H40" s="69"/>
      <c r="I40" s="314"/>
      <c r="J40" s="183"/>
    </row>
    <row r="41" spans="1:10" ht="15.75" x14ac:dyDescent="0.25">
      <c r="A41" s="59"/>
      <c r="B41" s="59"/>
      <c r="F41" s="67"/>
      <c r="G41" s="69"/>
      <c r="H41" s="69"/>
      <c r="I41" s="314"/>
      <c r="J41" s="183"/>
    </row>
    <row r="42" spans="1:10" ht="15.75" x14ac:dyDescent="0.25">
      <c r="A42" s="59"/>
      <c r="B42" s="59"/>
      <c r="F42" s="67"/>
      <c r="G42" s="69"/>
      <c r="H42" s="69"/>
      <c r="I42" s="314"/>
      <c r="J42" s="183"/>
    </row>
    <row r="43" spans="1:10" ht="15.75" x14ac:dyDescent="0.25">
      <c r="A43" s="59"/>
      <c r="B43" s="59"/>
      <c r="F43" s="67"/>
      <c r="G43" s="69"/>
      <c r="H43" s="69"/>
      <c r="I43" s="314"/>
      <c r="J43" s="183"/>
    </row>
    <row r="44" spans="1:10" ht="15.75" x14ac:dyDescent="0.25">
      <c r="A44" s="59"/>
      <c r="B44" s="59"/>
      <c r="F44" s="67"/>
      <c r="G44" s="69"/>
      <c r="H44" s="69"/>
      <c r="I44" s="314"/>
      <c r="J44" s="183"/>
    </row>
    <row r="45" spans="1:10" ht="15.75" x14ac:dyDescent="0.25">
      <c r="A45" s="59"/>
      <c r="B45" s="59"/>
      <c r="F45" s="67"/>
      <c r="G45" s="69"/>
      <c r="H45" s="69"/>
      <c r="I45" s="314"/>
      <c r="J45" s="183"/>
    </row>
    <row r="46" spans="1:10" ht="15.75" x14ac:dyDescent="0.25">
      <c r="A46" s="59"/>
      <c r="B46" s="59"/>
      <c r="F46" s="67"/>
      <c r="G46" s="69"/>
      <c r="H46" s="69"/>
      <c r="I46" s="314"/>
      <c r="J46" s="183"/>
    </row>
    <row r="47" spans="1:10" ht="15.75" x14ac:dyDescent="0.25">
      <c r="A47" s="59"/>
      <c r="B47" s="59"/>
      <c r="F47" s="67"/>
      <c r="G47" s="69"/>
      <c r="H47" s="69"/>
      <c r="I47" s="314"/>
      <c r="J47" s="183"/>
    </row>
    <row r="48" spans="1:10" ht="15.75" x14ac:dyDescent="0.25">
      <c r="A48" s="59"/>
      <c r="B48" s="59"/>
      <c r="F48" s="67"/>
      <c r="G48" s="69"/>
      <c r="H48" s="69"/>
      <c r="I48" s="314"/>
      <c r="J48" s="183"/>
    </row>
    <row r="49" spans="1:10" ht="15.75" x14ac:dyDescent="0.25">
      <c r="A49" s="59"/>
      <c r="B49" s="59"/>
      <c r="F49" s="67"/>
      <c r="G49" s="69"/>
      <c r="H49" s="69"/>
      <c r="I49" s="314"/>
      <c r="J49" s="183"/>
    </row>
    <row r="50" spans="1:10" ht="15.75" x14ac:dyDescent="0.25">
      <c r="A50" s="59"/>
      <c r="B50" s="59"/>
      <c r="F50" s="67"/>
      <c r="G50" s="69"/>
      <c r="H50" s="69"/>
      <c r="I50" s="314"/>
      <c r="J50" s="183"/>
    </row>
    <row r="51" spans="1:10" ht="15.75" x14ac:dyDescent="0.25">
      <c r="A51" s="59"/>
      <c r="B51" s="59"/>
      <c r="F51" s="67"/>
      <c r="G51" s="69"/>
      <c r="H51" s="69"/>
      <c r="I51" s="314"/>
      <c r="J51" s="183"/>
    </row>
    <row r="52" spans="1:10" ht="15.75" x14ac:dyDescent="0.25">
      <c r="A52" s="59"/>
      <c r="B52" s="59"/>
      <c r="F52" s="67"/>
      <c r="G52" s="69"/>
      <c r="H52" s="69"/>
      <c r="I52" s="314"/>
      <c r="J52" s="183"/>
    </row>
    <row r="53" spans="1:10" ht="15.75" x14ac:dyDescent="0.25">
      <c r="A53" s="59"/>
      <c r="B53" s="59"/>
      <c r="F53" s="67"/>
      <c r="G53" s="69"/>
      <c r="H53" s="69"/>
      <c r="I53" s="314"/>
      <c r="J53" s="183"/>
    </row>
    <row r="54" spans="1:10" ht="15.75" x14ac:dyDescent="0.25">
      <c r="A54" s="59"/>
      <c r="B54" s="59"/>
      <c r="F54" s="67"/>
      <c r="G54" s="69"/>
      <c r="H54" s="69"/>
      <c r="I54" s="314"/>
      <c r="J54" s="183"/>
    </row>
    <row r="55" spans="1:10" ht="15.75" x14ac:dyDescent="0.25">
      <c r="A55" s="59"/>
      <c r="B55" s="59"/>
      <c r="F55" s="67"/>
      <c r="G55" s="69"/>
      <c r="H55" s="69"/>
      <c r="I55" s="314"/>
      <c r="J55" s="183"/>
    </row>
    <row r="56" spans="1:10" ht="15.75" x14ac:dyDescent="0.25">
      <c r="A56" s="59"/>
      <c r="B56" s="59"/>
      <c r="F56" s="67"/>
      <c r="G56" s="69"/>
      <c r="H56" s="69"/>
      <c r="I56" s="314"/>
      <c r="J56" s="183"/>
    </row>
    <row r="57" spans="1:10" ht="15.75" x14ac:dyDescent="0.25">
      <c r="A57" s="59"/>
      <c r="B57" s="59"/>
      <c r="F57" s="67"/>
      <c r="G57" s="69"/>
      <c r="H57" s="69"/>
      <c r="I57" s="314"/>
      <c r="J57" s="183"/>
    </row>
    <row r="58" spans="1:10" ht="15.75" x14ac:dyDescent="0.25">
      <c r="A58" s="59"/>
      <c r="B58" s="59"/>
      <c r="F58" s="67"/>
      <c r="G58" s="69"/>
      <c r="H58" s="69"/>
      <c r="I58" s="314"/>
      <c r="J58" s="183"/>
    </row>
    <row r="59" spans="1:10" ht="15.75" x14ac:dyDescent="0.25">
      <c r="A59" s="59"/>
      <c r="B59" s="59"/>
      <c r="F59" s="67"/>
      <c r="G59" s="69"/>
      <c r="H59" s="69"/>
      <c r="I59" s="314"/>
      <c r="J59" s="183"/>
    </row>
    <row r="60" spans="1:10" ht="15.75" x14ac:dyDescent="0.25">
      <c r="A60" s="59"/>
      <c r="B60" s="59"/>
      <c r="F60" s="67"/>
      <c r="G60" s="69"/>
      <c r="H60" s="69"/>
      <c r="I60" s="314"/>
      <c r="J60" s="183"/>
    </row>
    <row r="61" spans="1:10" ht="15.75" x14ac:dyDescent="0.25">
      <c r="A61" s="59"/>
      <c r="B61" s="59"/>
      <c r="F61" s="67"/>
      <c r="G61" s="69"/>
      <c r="H61" s="69"/>
      <c r="I61" s="314"/>
      <c r="J61" s="183"/>
    </row>
    <row r="62" spans="1:10" ht="15.75" x14ac:dyDescent="0.25">
      <c r="A62" s="59"/>
      <c r="B62" s="59"/>
      <c r="F62" s="67"/>
      <c r="G62" s="69"/>
      <c r="H62" s="69"/>
      <c r="I62" s="314"/>
      <c r="J62" s="183"/>
    </row>
    <row r="63" spans="1:10" ht="15.75" x14ac:dyDescent="0.25">
      <c r="A63" s="59"/>
      <c r="B63" s="59"/>
      <c r="F63" s="67"/>
      <c r="G63" s="69"/>
      <c r="H63" s="69"/>
      <c r="I63" s="314"/>
      <c r="J63" s="183"/>
    </row>
    <row r="64" spans="1:10" ht="15.75" x14ac:dyDescent="0.25">
      <c r="A64" s="59"/>
      <c r="B64" s="59"/>
      <c r="F64" s="67"/>
      <c r="G64" s="69"/>
      <c r="H64" s="69"/>
      <c r="I64" s="314"/>
      <c r="J64" s="183"/>
    </row>
    <row r="65" spans="1:10" ht="15.75" x14ac:dyDescent="0.25">
      <c r="A65" s="59"/>
      <c r="B65" s="59"/>
      <c r="F65" s="67"/>
      <c r="G65" s="69"/>
      <c r="H65" s="69"/>
      <c r="I65" s="314"/>
      <c r="J65" s="183"/>
    </row>
    <row r="66" spans="1:10" ht="15.75" x14ac:dyDescent="0.25">
      <c r="A66" s="59"/>
      <c r="B66" s="59"/>
      <c r="F66" s="67"/>
      <c r="G66" s="69"/>
      <c r="H66" s="69"/>
      <c r="I66" s="314"/>
      <c r="J66" s="183"/>
    </row>
    <row r="67" spans="1:10" ht="15.75" x14ac:dyDescent="0.25">
      <c r="A67" s="59"/>
      <c r="B67" s="59"/>
      <c r="F67" s="67"/>
      <c r="G67" s="69"/>
      <c r="H67" s="69"/>
      <c r="I67" s="314"/>
      <c r="J67" s="183"/>
    </row>
    <row r="68" spans="1:10" ht="15.75" x14ac:dyDescent="0.25">
      <c r="A68" s="59"/>
      <c r="B68" s="59"/>
      <c r="F68" s="67"/>
      <c r="G68" s="69"/>
      <c r="H68" s="69"/>
      <c r="I68" s="314"/>
      <c r="J68" s="183"/>
    </row>
    <row r="69" spans="1:10" ht="15.75" x14ac:dyDescent="0.25">
      <c r="A69" s="59"/>
      <c r="B69" s="59"/>
      <c r="F69" s="67"/>
      <c r="G69" s="69"/>
      <c r="H69" s="69"/>
      <c r="I69" s="314"/>
      <c r="J69" s="183"/>
    </row>
    <row r="70" spans="1:10" ht="15.75" x14ac:dyDescent="0.25">
      <c r="A70" s="59"/>
      <c r="B70" s="59"/>
      <c r="F70" s="67"/>
      <c r="G70" s="69"/>
      <c r="H70" s="69"/>
      <c r="I70" s="314"/>
      <c r="J70" s="183"/>
    </row>
    <row r="71" spans="1:10" ht="15.75" x14ac:dyDescent="0.25">
      <c r="A71" s="59"/>
      <c r="B71" s="59"/>
      <c r="F71" s="67"/>
      <c r="G71" s="69"/>
      <c r="H71" s="69"/>
      <c r="I71" s="314"/>
      <c r="J71" s="183"/>
    </row>
    <row r="72" spans="1:10" ht="15.75" x14ac:dyDescent="0.25">
      <c r="A72" s="59"/>
      <c r="B72" s="59"/>
      <c r="F72" s="67"/>
      <c r="G72" s="69"/>
      <c r="H72" s="69"/>
      <c r="I72" s="314"/>
      <c r="J72" s="183"/>
    </row>
    <row r="73" spans="1:10" ht="15.75" x14ac:dyDescent="0.25">
      <c r="A73" s="59"/>
      <c r="B73" s="59"/>
      <c r="F73" s="67"/>
      <c r="G73" s="69"/>
      <c r="H73" s="69"/>
      <c r="I73" s="314"/>
      <c r="J73" s="183"/>
    </row>
    <row r="74" spans="1:10" ht="15.75" x14ac:dyDescent="0.25">
      <c r="A74" s="59"/>
      <c r="B74" s="59"/>
      <c r="F74" s="67"/>
      <c r="G74" s="69"/>
      <c r="H74" s="69"/>
      <c r="I74" s="314"/>
      <c r="J74" s="183"/>
    </row>
    <row r="75" spans="1:10" ht="15.75" x14ac:dyDescent="0.25">
      <c r="A75" s="59"/>
      <c r="B75" s="59"/>
      <c r="F75" s="67"/>
      <c r="G75" s="69"/>
      <c r="H75" s="69"/>
      <c r="I75" s="314"/>
      <c r="J75" s="183"/>
    </row>
    <row r="76" spans="1:10" ht="15.75" x14ac:dyDescent="0.25">
      <c r="A76" s="59"/>
      <c r="B76" s="59"/>
      <c r="F76" s="67"/>
      <c r="G76" s="69"/>
      <c r="H76" s="69"/>
      <c r="I76" s="314"/>
      <c r="J76" s="183"/>
    </row>
    <row r="77" spans="1:10" ht="15.75" x14ac:dyDescent="0.25">
      <c r="A77" s="59"/>
      <c r="B77" s="59"/>
      <c r="F77" s="67"/>
      <c r="G77" s="69"/>
      <c r="H77" s="69"/>
      <c r="I77" s="314"/>
      <c r="J77" s="183"/>
    </row>
    <row r="78" spans="1:10" ht="15.75" x14ac:dyDescent="0.25">
      <c r="A78" s="59"/>
      <c r="B78" s="59"/>
      <c r="F78" s="67"/>
      <c r="G78" s="69"/>
      <c r="H78" s="69"/>
      <c r="I78" s="314"/>
      <c r="J78" s="183"/>
    </row>
    <row r="79" spans="1:10" ht="15.75" x14ac:dyDescent="0.25">
      <c r="A79" s="59"/>
      <c r="B79" s="59"/>
      <c r="F79" s="67"/>
      <c r="G79" s="69"/>
      <c r="H79" s="69"/>
      <c r="I79" s="314"/>
      <c r="J79" s="183"/>
    </row>
    <row r="80" spans="1:10" ht="15.75" x14ac:dyDescent="0.25">
      <c r="A80" s="59"/>
      <c r="B80" s="59"/>
      <c r="F80" s="67"/>
      <c r="G80" s="69"/>
      <c r="H80" s="69"/>
      <c r="I80" s="314"/>
      <c r="J80" s="183"/>
    </row>
    <row r="81" spans="1:10" ht="15.75" x14ac:dyDescent="0.25">
      <c r="A81" s="59"/>
      <c r="B81" s="59"/>
      <c r="F81" s="67"/>
      <c r="G81" s="69"/>
      <c r="H81" s="69"/>
      <c r="I81" s="314"/>
      <c r="J81" s="183"/>
    </row>
    <row r="82" spans="1:10" ht="15.75" x14ac:dyDescent="0.25">
      <c r="A82" s="59"/>
      <c r="B82" s="59"/>
      <c r="F82" s="67"/>
      <c r="G82" s="69"/>
      <c r="H82" s="69"/>
      <c r="I82" s="314"/>
      <c r="J82" s="183"/>
    </row>
    <row r="83" spans="1:10" ht="15.75" x14ac:dyDescent="0.25">
      <c r="A83" s="59"/>
      <c r="B83" s="59"/>
      <c r="F83" s="67"/>
      <c r="G83" s="69"/>
      <c r="H83" s="69"/>
      <c r="I83" s="314"/>
      <c r="J83" s="183"/>
    </row>
    <row r="84" spans="1:10" ht="15.75" x14ac:dyDescent="0.25">
      <c r="A84" s="59"/>
      <c r="B84" s="59"/>
      <c r="F84" s="67"/>
      <c r="G84" s="69"/>
      <c r="H84" s="69"/>
      <c r="I84" s="314"/>
      <c r="J84" s="183"/>
    </row>
    <row r="85" spans="1:10" ht="15.75" x14ac:dyDescent="0.25">
      <c r="A85" s="59"/>
      <c r="B85" s="59"/>
      <c r="F85" s="67"/>
      <c r="G85" s="69"/>
      <c r="H85" s="69"/>
      <c r="I85" s="314"/>
      <c r="J85" s="183"/>
    </row>
    <row r="86" spans="1:10" ht="15.75" x14ac:dyDescent="0.25">
      <c r="A86" s="59"/>
      <c r="B86" s="59"/>
      <c r="F86" s="67"/>
      <c r="G86" s="69"/>
      <c r="H86" s="69"/>
      <c r="I86" s="314"/>
      <c r="J86" s="183"/>
    </row>
    <row r="87" spans="1:10" ht="15.75" x14ac:dyDescent="0.25">
      <c r="A87" s="59"/>
      <c r="B87" s="59"/>
      <c r="F87" s="67"/>
      <c r="G87" s="69"/>
      <c r="H87" s="69"/>
      <c r="I87" s="314"/>
      <c r="J87" s="183"/>
    </row>
    <row r="88" spans="1:10" ht="15.75" x14ac:dyDescent="0.25">
      <c r="A88" s="59"/>
      <c r="B88" s="59"/>
      <c r="F88" s="67"/>
      <c r="G88" s="69"/>
      <c r="H88" s="69"/>
      <c r="I88" s="314"/>
      <c r="J88" s="183"/>
    </row>
    <row r="89" spans="1:10" ht="15.75" x14ac:dyDescent="0.25">
      <c r="A89" s="59"/>
      <c r="B89" s="59"/>
      <c r="F89" s="67"/>
      <c r="G89" s="69"/>
      <c r="H89" s="69"/>
      <c r="I89" s="314"/>
      <c r="J89" s="183"/>
    </row>
    <row r="90" spans="1:10" ht="15.75" x14ac:dyDescent="0.25">
      <c r="A90" s="59"/>
      <c r="B90" s="59"/>
      <c r="F90" s="67"/>
      <c r="G90" s="69"/>
      <c r="H90" s="69"/>
      <c r="I90" s="314"/>
      <c r="J90" s="183"/>
    </row>
    <row r="91" spans="1:10" ht="15.75" x14ac:dyDescent="0.25">
      <c r="A91" s="59"/>
      <c r="B91" s="59"/>
      <c r="F91" s="67"/>
      <c r="G91" s="69"/>
      <c r="H91" s="69"/>
      <c r="I91" s="314"/>
      <c r="J91" s="183"/>
    </row>
    <row r="92" spans="1:10" ht="15.75" x14ac:dyDescent="0.25">
      <c r="A92" s="59"/>
      <c r="B92" s="59"/>
      <c r="F92" s="67"/>
      <c r="G92" s="69"/>
      <c r="H92" s="69"/>
      <c r="I92" s="314"/>
      <c r="J92" s="183"/>
    </row>
    <row r="93" spans="1:10" ht="15.75" x14ac:dyDescent="0.25">
      <c r="A93" s="59"/>
      <c r="B93" s="59"/>
      <c r="F93" s="67"/>
      <c r="G93" s="69"/>
      <c r="H93" s="69"/>
      <c r="I93" s="314"/>
      <c r="J93" s="183"/>
    </row>
    <row r="94" spans="1:10" ht="15.75" x14ac:dyDescent="0.25">
      <c r="A94" s="59"/>
      <c r="B94" s="59"/>
      <c r="F94" s="67"/>
      <c r="G94" s="69"/>
      <c r="H94" s="69"/>
      <c r="I94" s="314"/>
      <c r="J94" s="183"/>
    </row>
    <row r="95" spans="1:10" ht="15.75" x14ac:dyDescent="0.25">
      <c r="A95" s="59"/>
      <c r="B95" s="59"/>
      <c r="F95" s="67"/>
      <c r="G95" s="69"/>
      <c r="H95" s="69"/>
      <c r="I95" s="314"/>
      <c r="J95" s="183"/>
    </row>
    <row r="96" spans="1:10" ht="15.75" x14ac:dyDescent="0.25">
      <c r="A96" s="59"/>
      <c r="B96" s="59"/>
      <c r="F96" s="67"/>
      <c r="G96" s="69"/>
      <c r="H96" s="69"/>
      <c r="I96" s="314"/>
      <c r="J96" s="183"/>
    </row>
    <row r="97" spans="1:10" ht="15.75" x14ac:dyDescent="0.25">
      <c r="A97" s="59"/>
      <c r="B97" s="59"/>
      <c r="F97" s="67"/>
      <c r="G97" s="69"/>
      <c r="H97" s="69"/>
      <c r="I97" s="314"/>
      <c r="J97" s="183"/>
    </row>
    <row r="98" spans="1:10" ht="15.75" x14ac:dyDescent="0.25">
      <c r="A98" s="59"/>
      <c r="B98" s="59"/>
      <c r="F98" s="67"/>
      <c r="G98" s="69"/>
      <c r="H98" s="69"/>
      <c r="I98" s="314"/>
      <c r="J98" s="183"/>
    </row>
    <row r="99" spans="1:10" ht="15.75" x14ac:dyDescent="0.25">
      <c r="A99" s="59"/>
      <c r="B99" s="59"/>
      <c r="F99" s="67"/>
      <c r="G99" s="69"/>
      <c r="H99" s="69"/>
      <c r="I99" s="314"/>
      <c r="J99" s="183"/>
    </row>
    <row r="100" spans="1:10" ht="15.75" x14ac:dyDescent="0.25">
      <c r="A100" s="59"/>
      <c r="B100" s="59"/>
      <c r="F100" s="67"/>
      <c r="G100" s="69"/>
      <c r="H100" s="69"/>
      <c r="I100" s="314"/>
      <c r="J100" s="183"/>
    </row>
    <row r="101" spans="1:10" ht="15.75" x14ac:dyDescent="0.25">
      <c r="A101" s="59"/>
      <c r="B101" s="59"/>
      <c r="F101" s="67"/>
      <c r="G101" s="69"/>
      <c r="H101" s="69"/>
      <c r="I101" s="314"/>
      <c r="J101" s="183"/>
    </row>
    <row r="102" spans="1:10" ht="15.75" x14ac:dyDescent="0.25">
      <c r="A102" s="59"/>
      <c r="B102" s="59"/>
      <c r="F102" s="67"/>
      <c r="G102" s="69"/>
      <c r="H102" s="69"/>
      <c r="I102" s="314"/>
      <c r="J102" s="183"/>
    </row>
    <row r="103" spans="1:10" ht="15.75" x14ac:dyDescent="0.25">
      <c r="A103" s="59"/>
      <c r="B103" s="59"/>
      <c r="F103" s="67"/>
      <c r="G103" s="69"/>
      <c r="H103" s="69"/>
      <c r="I103" s="314"/>
      <c r="J103" s="183"/>
    </row>
    <row r="104" spans="1:10" ht="15.75" x14ac:dyDescent="0.25">
      <c r="A104" s="59"/>
      <c r="B104" s="59"/>
      <c r="F104" s="67"/>
      <c r="G104" s="69"/>
      <c r="H104" s="69"/>
      <c r="I104" s="314"/>
      <c r="J104" s="183"/>
    </row>
    <row r="105" spans="1:10" ht="15.75" x14ac:dyDescent="0.25">
      <c r="A105" s="59"/>
      <c r="B105" s="59"/>
      <c r="F105" s="67"/>
      <c r="G105" s="69"/>
      <c r="H105" s="69"/>
      <c r="I105" s="314"/>
      <c r="J105" s="183"/>
    </row>
    <row r="106" spans="1:10" ht="15.75" x14ac:dyDescent="0.25">
      <c r="A106" s="59"/>
      <c r="B106" s="59"/>
      <c r="F106" s="67"/>
      <c r="G106" s="69"/>
      <c r="H106" s="69"/>
      <c r="I106" s="314"/>
      <c r="J106" s="183"/>
    </row>
    <row r="107" spans="1:10" ht="15.75" x14ac:dyDescent="0.25">
      <c r="A107" s="59"/>
      <c r="B107" s="59"/>
      <c r="F107" s="67"/>
      <c r="G107" s="69"/>
      <c r="H107" s="69"/>
      <c r="I107" s="314"/>
      <c r="J107" s="183"/>
    </row>
    <row r="108" spans="1:10" ht="15.75" x14ac:dyDescent="0.25">
      <c r="A108" s="59"/>
      <c r="B108" s="59"/>
      <c r="F108" s="67"/>
      <c r="G108" s="69"/>
      <c r="H108" s="69"/>
      <c r="I108" s="314"/>
      <c r="J108" s="183"/>
    </row>
    <row r="109" spans="1:10" ht="15.75" x14ac:dyDescent="0.25">
      <c r="A109" s="59"/>
      <c r="B109" s="59"/>
      <c r="F109" s="67"/>
      <c r="G109" s="69"/>
      <c r="H109" s="69"/>
      <c r="I109" s="314"/>
      <c r="J109" s="183"/>
    </row>
    <row r="110" spans="1:10" ht="15.75" x14ac:dyDescent="0.25">
      <c r="A110" s="59"/>
      <c r="B110" s="59"/>
      <c r="F110" s="67"/>
      <c r="G110" s="69"/>
      <c r="H110" s="69"/>
      <c r="I110" s="314"/>
      <c r="J110" s="183"/>
    </row>
    <row r="111" spans="1:10" ht="15.75" x14ac:dyDescent="0.25">
      <c r="A111" s="59"/>
      <c r="B111" s="59"/>
      <c r="F111" s="67"/>
      <c r="G111" s="69"/>
      <c r="H111" s="69"/>
      <c r="I111" s="314"/>
      <c r="J111" s="183"/>
    </row>
    <row r="112" spans="1:10" ht="15.75" x14ac:dyDescent="0.25">
      <c r="A112" s="59"/>
      <c r="B112" s="59"/>
      <c r="F112" s="67"/>
      <c r="G112" s="69"/>
      <c r="H112" s="69"/>
      <c r="I112" s="314"/>
      <c r="J112" s="183"/>
    </row>
    <row r="113" spans="1:10" ht="15.75" x14ac:dyDescent="0.25">
      <c r="A113" s="59"/>
      <c r="B113" s="59"/>
      <c r="F113" s="67"/>
      <c r="G113" s="69"/>
      <c r="H113" s="69"/>
      <c r="I113" s="314"/>
      <c r="J113" s="183"/>
    </row>
    <row r="114" spans="1:10" ht="15.75" x14ac:dyDescent="0.25">
      <c r="A114" s="59"/>
      <c r="B114" s="59"/>
      <c r="F114" s="67"/>
      <c r="G114" s="69"/>
      <c r="H114" s="69"/>
      <c r="I114" s="314"/>
      <c r="J114" s="183"/>
    </row>
    <row r="115" spans="1:10" ht="15.75" x14ac:dyDescent="0.25">
      <c r="A115" s="59"/>
      <c r="B115" s="59"/>
      <c r="F115" s="67"/>
      <c r="G115" s="69"/>
      <c r="H115" s="69"/>
      <c r="I115" s="314"/>
      <c r="J115" s="183"/>
    </row>
    <row r="116" spans="1:10" ht="15.75" x14ac:dyDescent="0.25">
      <c r="A116" s="59"/>
      <c r="B116" s="59"/>
      <c r="F116" s="67"/>
      <c r="G116" s="69"/>
      <c r="H116" s="69"/>
      <c r="I116" s="314"/>
      <c r="J116" s="183"/>
    </row>
    <row r="117" spans="1:10" ht="15.75" x14ac:dyDescent="0.25">
      <c r="A117" s="59"/>
      <c r="B117" s="59"/>
      <c r="F117" s="67"/>
      <c r="G117" s="69"/>
      <c r="H117" s="69"/>
      <c r="I117" s="314"/>
      <c r="J117" s="183"/>
    </row>
    <row r="118" spans="1:10" ht="15.75" x14ac:dyDescent="0.25">
      <c r="A118" s="59"/>
      <c r="B118" s="59"/>
      <c r="F118" s="67"/>
      <c r="G118" s="69"/>
      <c r="H118" s="69"/>
      <c r="I118" s="314"/>
      <c r="J118" s="183"/>
    </row>
    <row r="119" spans="1:10" ht="15.75" x14ac:dyDescent="0.25">
      <c r="A119" s="59"/>
      <c r="B119" s="59"/>
      <c r="F119" s="67"/>
      <c r="G119" s="69"/>
      <c r="H119" s="69"/>
      <c r="I119" s="314"/>
      <c r="J119" s="183"/>
    </row>
    <row r="120" spans="1:10" ht="15.75" x14ac:dyDescent="0.25">
      <c r="A120" s="59"/>
      <c r="B120" s="59"/>
      <c r="F120" s="67"/>
      <c r="G120" s="69"/>
      <c r="H120" s="69"/>
      <c r="I120" s="314"/>
      <c r="J120" s="183"/>
    </row>
    <row r="121" spans="1:10" ht="15.75" x14ac:dyDescent="0.25">
      <c r="A121" s="59"/>
      <c r="B121" s="59"/>
      <c r="F121" s="67"/>
      <c r="G121" s="69"/>
      <c r="H121" s="69"/>
      <c r="I121" s="314"/>
      <c r="J121" s="183"/>
    </row>
    <row r="122" spans="1:10" ht="15.75" x14ac:dyDescent="0.25">
      <c r="A122" s="59"/>
      <c r="B122" s="59"/>
      <c r="F122" s="67"/>
      <c r="G122" s="69"/>
      <c r="H122" s="69"/>
      <c r="I122" s="314"/>
      <c r="J122" s="183"/>
    </row>
    <row r="123" spans="1:10" ht="15.75" x14ac:dyDescent="0.25">
      <c r="A123" s="59"/>
      <c r="B123" s="59"/>
      <c r="F123" s="67"/>
      <c r="G123" s="69"/>
      <c r="H123" s="69"/>
      <c r="I123" s="314"/>
      <c r="J123" s="183"/>
    </row>
    <row r="124" spans="1:10" ht="15.75" x14ac:dyDescent="0.25">
      <c r="A124" s="59"/>
      <c r="B124" s="59"/>
      <c r="F124" s="67"/>
      <c r="G124" s="69"/>
      <c r="H124" s="69"/>
      <c r="I124" s="314"/>
      <c r="J124" s="183"/>
    </row>
    <row r="125" spans="1:10" ht="15.75" x14ac:dyDescent="0.25">
      <c r="A125" s="59"/>
      <c r="B125" s="59"/>
      <c r="F125" s="67"/>
      <c r="G125" s="69"/>
      <c r="H125" s="69"/>
      <c r="I125" s="314"/>
      <c r="J125" s="183"/>
    </row>
    <row r="126" spans="1:10" ht="15.75" x14ac:dyDescent="0.25">
      <c r="A126" s="59"/>
      <c r="B126" s="59"/>
      <c r="F126" s="67"/>
      <c r="G126" s="69"/>
      <c r="H126" s="69"/>
      <c r="I126" s="314"/>
      <c r="J126" s="183"/>
    </row>
    <row r="127" spans="1:10" ht="15.75" x14ac:dyDescent="0.25">
      <c r="A127" s="59"/>
      <c r="B127" s="59"/>
      <c r="F127" s="67"/>
      <c r="G127" s="69"/>
      <c r="H127" s="69"/>
      <c r="I127" s="314"/>
      <c r="J127" s="183"/>
    </row>
    <row r="128" spans="1:10" ht="15.75" x14ac:dyDescent="0.25">
      <c r="A128" s="59"/>
      <c r="B128" s="59"/>
      <c r="F128" s="67"/>
      <c r="G128" s="69"/>
      <c r="H128" s="69"/>
      <c r="I128" s="314"/>
      <c r="J128" s="183"/>
    </row>
    <row r="129" spans="1:10" ht="15.75" x14ac:dyDescent="0.25">
      <c r="A129" s="59"/>
      <c r="B129" s="59"/>
      <c r="F129" s="67"/>
      <c r="G129" s="69"/>
      <c r="H129" s="69"/>
      <c r="I129" s="314"/>
      <c r="J129" s="183"/>
    </row>
    <row r="130" spans="1:10" ht="15.75" x14ac:dyDescent="0.25">
      <c r="A130" s="59"/>
      <c r="B130" s="59"/>
      <c r="F130" s="67"/>
      <c r="G130" s="69"/>
      <c r="H130" s="69"/>
      <c r="I130" s="314"/>
      <c r="J130" s="183"/>
    </row>
    <row r="131" spans="1:10" ht="15.75" x14ac:dyDescent="0.25">
      <c r="A131" s="59"/>
      <c r="B131" s="59"/>
      <c r="F131" s="67"/>
      <c r="G131" s="69"/>
      <c r="H131" s="69"/>
      <c r="I131" s="314"/>
      <c r="J131" s="183"/>
    </row>
    <row r="132" spans="1:10" ht="15.75" x14ac:dyDescent="0.25">
      <c r="A132" s="59"/>
      <c r="B132" s="59"/>
      <c r="F132" s="67"/>
      <c r="G132" s="69"/>
      <c r="H132" s="69"/>
      <c r="I132" s="314"/>
      <c r="J132" s="183"/>
    </row>
    <row r="133" spans="1:10" ht="15.75" x14ac:dyDescent="0.25">
      <c r="A133" s="59"/>
      <c r="B133" s="59"/>
      <c r="F133" s="67"/>
      <c r="G133" s="69"/>
      <c r="H133" s="69"/>
      <c r="I133" s="314"/>
      <c r="J133" s="183"/>
    </row>
    <row r="134" spans="1:10" ht="15.75" x14ac:dyDescent="0.25">
      <c r="A134" s="59"/>
      <c r="B134" s="59"/>
      <c r="F134" s="67"/>
      <c r="G134" s="69"/>
      <c r="H134" s="69"/>
      <c r="I134" s="314"/>
      <c r="J134" s="183"/>
    </row>
    <row r="135" spans="1:10" ht="15.75" x14ac:dyDescent="0.25">
      <c r="A135" s="59"/>
      <c r="B135" s="59"/>
      <c r="F135" s="67"/>
      <c r="G135" s="69"/>
      <c r="H135" s="69"/>
      <c r="I135" s="314"/>
      <c r="J135" s="183"/>
    </row>
    <row r="136" spans="1:10" ht="15.75" x14ac:dyDescent="0.25">
      <c r="A136" s="59"/>
      <c r="B136" s="59"/>
      <c r="F136" s="67"/>
      <c r="G136" s="69"/>
      <c r="H136" s="69"/>
      <c r="I136" s="314"/>
      <c r="J136" s="183"/>
    </row>
    <row r="137" spans="1:10" ht="15.75" x14ac:dyDescent="0.25">
      <c r="A137" s="59"/>
      <c r="B137" s="59"/>
      <c r="F137" s="67"/>
      <c r="G137" s="69"/>
      <c r="H137" s="69"/>
      <c r="I137" s="314"/>
      <c r="J137" s="183"/>
    </row>
    <row r="138" spans="1:10" ht="15.75" x14ac:dyDescent="0.25">
      <c r="A138" s="59"/>
      <c r="B138" s="59"/>
      <c r="F138" s="67"/>
      <c r="G138" s="69"/>
      <c r="H138" s="69"/>
      <c r="I138" s="314"/>
      <c r="J138" s="183"/>
    </row>
    <row r="139" spans="1:10" ht="15.75" x14ac:dyDescent="0.25">
      <c r="A139" s="59"/>
      <c r="B139" s="59"/>
      <c r="F139" s="67"/>
      <c r="G139" s="69"/>
      <c r="H139" s="69"/>
      <c r="I139" s="314"/>
      <c r="J139" s="183"/>
    </row>
    <row r="140" spans="1:10" ht="15.75" x14ac:dyDescent="0.25">
      <c r="A140" s="59"/>
      <c r="B140" s="59"/>
      <c r="F140" s="67"/>
      <c r="G140" s="69"/>
      <c r="H140" s="69"/>
      <c r="I140" s="314"/>
      <c r="J140" s="183"/>
    </row>
    <row r="141" spans="1:10" ht="15.75" x14ac:dyDescent="0.25">
      <c r="A141" s="59"/>
      <c r="B141" s="59"/>
      <c r="F141" s="67"/>
      <c r="G141" s="69"/>
      <c r="H141" s="69"/>
      <c r="I141" s="314"/>
      <c r="J141" s="183"/>
    </row>
    <row r="142" spans="1:10" ht="15.75" x14ac:dyDescent="0.25">
      <c r="A142" s="59"/>
      <c r="B142" s="59"/>
      <c r="F142" s="67"/>
      <c r="G142" s="69"/>
      <c r="H142" s="69"/>
      <c r="I142" s="314"/>
      <c r="J142" s="183"/>
    </row>
    <row r="143" spans="1:10" ht="15.75" x14ac:dyDescent="0.25">
      <c r="A143" s="59"/>
      <c r="B143" s="59"/>
      <c r="F143" s="67"/>
      <c r="G143" s="69"/>
      <c r="H143" s="69"/>
      <c r="I143" s="314"/>
      <c r="J143" s="183"/>
    </row>
    <row r="144" spans="1:10" ht="15.75" x14ac:dyDescent="0.25">
      <c r="A144" s="59"/>
      <c r="B144" s="59"/>
      <c r="F144" s="67"/>
      <c r="G144" s="69"/>
      <c r="H144" s="69"/>
      <c r="I144" s="314"/>
      <c r="J144" s="183"/>
    </row>
    <row r="145" spans="1:10" ht="15.75" x14ac:dyDescent="0.25">
      <c r="A145" s="59"/>
      <c r="B145" s="59"/>
      <c r="F145" s="67"/>
      <c r="G145" s="69"/>
      <c r="H145" s="69"/>
      <c r="I145" s="314"/>
      <c r="J145" s="183"/>
    </row>
    <row r="146" spans="1:10" ht="15.75" x14ac:dyDescent="0.25">
      <c r="A146" s="59"/>
      <c r="B146" s="59"/>
      <c r="F146" s="67"/>
      <c r="G146" s="69"/>
      <c r="H146" s="69"/>
      <c r="I146" s="314"/>
      <c r="J146" s="183"/>
    </row>
    <row r="147" spans="1:10" ht="15.75" x14ac:dyDescent="0.25">
      <c r="A147" s="59"/>
      <c r="B147" s="59"/>
      <c r="F147" s="67"/>
      <c r="G147" s="69"/>
      <c r="H147" s="69"/>
      <c r="I147" s="314"/>
      <c r="J147" s="183"/>
    </row>
    <row r="148" spans="1:10" ht="15.75" x14ac:dyDescent="0.25">
      <c r="A148" s="59"/>
      <c r="B148" s="59"/>
      <c r="F148" s="67"/>
      <c r="G148" s="69"/>
      <c r="H148" s="69"/>
      <c r="I148" s="314"/>
      <c r="J148" s="183"/>
    </row>
    <row r="149" spans="1:10" ht="15.75" x14ac:dyDescent="0.25">
      <c r="A149" s="59"/>
      <c r="B149" s="59"/>
      <c r="F149" s="67"/>
      <c r="G149" s="69"/>
      <c r="H149" s="69"/>
      <c r="I149" s="314"/>
      <c r="J149" s="183"/>
    </row>
    <row r="150" spans="1:10" ht="15.75" x14ac:dyDescent="0.25">
      <c r="A150" s="59"/>
      <c r="B150" s="59"/>
      <c r="F150" s="67"/>
      <c r="G150" s="69"/>
      <c r="H150" s="69"/>
      <c r="I150" s="314"/>
      <c r="J150" s="183"/>
    </row>
    <row r="151" spans="1:10" ht="15.75" x14ac:dyDescent="0.25">
      <c r="A151" s="59"/>
      <c r="B151" s="59"/>
      <c r="F151" s="67"/>
      <c r="G151" s="69"/>
      <c r="H151" s="69"/>
      <c r="I151" s="314"/>
      <c r="J151" s="183"/>
    </row>
    <row r="152" spans="1:10" ht="15.75" x14ac:dyDescent="0.25">
      <c r="A152" s="59"/>
      <c r="B152" s="59"/>
      <c r="F152" s="67"/>
      <c r="G152" s="69"/>
      <c r="H152" s="69"/>
      <c r="I152" s="314"/>
      <c r="J152" s="183"/>
    </row>
    <row r="153" spans="1:10" ht="15.75" x14ac:dyDescent="0.25">
      <c r="A153" s="59"/>
      <c r="B153" s="59"/>
      <c r="F153" s="67"/>
      <c r="G153" s="69"/>
      <c r="H153" s="69"/>
      <c r="I153" s="314"/>
      <c r="J153" s="183"/>
    </row>
    <row r="154" spans="1:10" ht="15.75" x14ac:dyDescent="0.25">
      <c r="A154" s="59"/>
      <c r="B154" s="59"/>
      <c r="F154" s="67"/>
      <c r="G154" s="69"/>
      <c r="H154" s="69"/>
      <c r="I154" s="314"/>
      <c r="J154" s="183"/>
    </row>
    <row r="155" spans="1:10" ht="15.75" x14ac:dyDescent="0.25">
      <c r="A155" s="59"/>
      <c r="B155" s="59"/>
      <c r="F155" s="67"/>
      <c r="G155" s="69"/>
      <c r="H155" s="69"/>
      <c r="I155" s="314"/>
      <c r="J155" s="183"/>
    </row>
    <row r="156" spans="1:10" ht="15.75" x14ac:dyDescent="0.25">
      <c r="A156" s="59"/>
      <c r="B156" s="59"/>
      <c r="F156" s="67"/>
      <c r="G156" s="69"/>
      <c r="H156" s="69"/>
      <c r="I156" s="314"/>
      <c r="J156" s="183"/>
    </row>
    <row r="157" spans="1:10" ht="15.75" x14ac:dyDescent="0.25">
      <c r="A157" s="59"/>
      <c r="B157" s="59"/>
      <c r="F157" s="67"/>
      <c r="G157" s="69"/>
      <c r="H157" s="69"/>
      <c r="I157" s="314"/>
      <c r="J157" s="183"/>
    </row>
    <row r="158" spans="1:10" ht="15.75" x14ac:dyDescent="0.25">
      <c r="A158" s="59"/>
      <c r="B158" s="59"/>
      <c r="F158" s="67"/>
      <c r="G158" s="69"/>
      <c r="H158" s="69"/>
      <c r="I158" s="314"/>
      <c r="J158" s="183"/>
    </row>
    <row r="159" spans="1:10" ht="15.75" x14ac:dyDescent="0.25">
      <c r="A159" s="59"/>
      <c r="B159" s="59"/>
      <c r="F159" s="67"/>
      <c r="G159" s="69"/>
      <c r="H159" s="69"/>
      <c r="I159" s="314"/>
      <c r="J159" s="183"/>
    </row>
    <row r="160" spans="1:10" ht="15.75" x14ac:dyDescent="0.25">
      <c r="A160" s="59"/>
      <c r="B160" s="59"/>
      <c r="F160" s="67"/>
      <c r="G160" s="69"/>
      <c r="H160" s="69"/>
      <c r="I160" s="314"/>
      <c r="J160" s="183"/>
    </row>
    <row r="161" spans="1:10" ht="15.75" x14ac:dyDescent="0.25">
      <c r="A161" s="59"/>
      <c r="B161" s="59"/>
      <c r="F161" s="67"/>
      <c r="G161" s="69"/>
      <c r="H161" s="69"/>
      <c r="I161" s="314"/>
      <c r="J161" s="183"/>
    </row>
    <row r="162" spans="1:10" ht="15.75" x14ac:dyDescent="0.25">
      <c r="A162" s="59"/>
      <c r="B162" s="59"/>
      <c r="F162" s="67"/>
      <c r="G162" s="69"/>
      <c r="H162" s="69"/>
      <c r="I162" s="314"/>
      <c r="J162" s="183"/>
    </row>
    <row r="163" spans="1:10" ht="15.75" x14ac:dyDescent="0.25">
      <c r="A163" s="59"/>
      <c r="B163" s="59"/>
      <c r="F163" s="67"/>
      <c r="G163" s="69"/>
      <c r="H163" s="69"/>
      <c r="I163" s="314"/>
      <c r="J163" s="183"/>
    </row>
    <row r="164" spans="1:10" ht="15.75" x14ac:dyDescent="0.25">
      <c r="A164" s="59"/>
      <c r="B164" s="59"/>
      <c r="F164" s="67"/>
      <c r="G164" s="69"/>
      <c r="H164" s="69"/>
      <c r="I164" s="314"/>
      <c r="J164" s="183"/>
    </row>
    <row r="165" spans="1:10" ht="15.75" x14ac:dyDescent="0.25">
      <c r="A165" s="59"/>
      <c r="B165" s="59"/>
      <c r="F165" s="67"/>
      <c r="G165" s="69"/>
      <c r="H165" s="69"/>
      <c r="I165" s="314"/>
      <c r="J165" s="183"/>
    </row>
    <row r="166" spans="1:10" ht="15.75" x14ac:dyDescent="0.25">
      <c r="A166" s="59"/>
      <c r="B166" s="59"/>
      <c r="F166" s="67"/>
      <c r="G166" s="69"/>
      <c r="H166" s="69"/>
      <c r="I166" s="314"/>
      <c r="J166" s="183"/>
    </row>
    <row r="167" spans="1:10" ht="15.75" x14ac:dyDescent="0.25">
      <c r="A167" s="59"/>
      <c r="B167" s="59"/>
      <c r="F167" s="67"/>
      <c r="G167" s="69"/>
      <c r="H167" s="69"/>
      <c r="I167" s="314"/>
      <c r="J167" s="183"/>
    </row>
    <row r="168" spans="1:10" ht="15.75" x14ac:dyDescent="0.25">
      <c r="A168" s="59"/>
      <c r="B168" s="59"/>
      <c r="F168" s="67"/>
      <c r="G168" s="69"/>
      <c r="H168" s="69"/>
      <c r="I168" s="314"/>
      <c r="J168" s="183"/>
    </row>
    <row r="169" spans="1:10" ht="15.75" x14ac:dyDescent="0.25">
      <c r="A169" s="59"/>
      <c r="B169" s="59"/>
      <c r="F169" s="67"/>
      <c r="G169" s="69"/>
      <c r="H169" s="69"/>
      <c r="I169" s="314"/>
      <c r="J169" s="183"/>
    </row>
    <row r="170" spans="1:10" ht="15.75" x14ac:dyDescent="0.25">
      <c r="A170" s="59"/>
      <c r="B170" s="59"/>
      <c r="F170" s="67"/>
      <c r="G170" s="69"/>
      <c r="H170" s="69"/>
      <c r="I170" s="314"/>
      <c r="J170" s="183"/>
    </row>
    <row r="171" spans="1:10" ht="15.75" x14ac:dyDescent="0.25">
      <c r="A171" s="59"/>
      <c r="B171" s="59"/>
      <c r="F171" s="67"/>
      <c r="G171" s="69"/>
      <c r="H171" s="69"/>
      <c r="I171" s="314"/>
      <c r="J171" s="183"/>
    </row>
    <row r="172" spans="1:10" ht="15.75" x14ac:dyDescent="0.25">
      <c r="A172" s="59"/>
      <c r="B172" s="59"/>
      <c r="F172" s="67"/>
      <c r="G172" s="69"/>
      <c r="H172" s="69"/>
      <c r="I172" s="314"/>
      <c r="J172" s="183"/>
    </row>
    <row r="173" spans="1:10" ht="15.75" x14ac:dyDescent="0.25">
      <c r="A173" s="59"/>
      <c r="B173" s="59"/>
      <c r="F173" s="67"/>
      <c r="G173" s="69"/>
      <c r="H173" s="69"/>
      <c r="I173" s="314"/>
      <c r="J173" s="183"/>
    </row>
    <row r="174" spans="1:10" ht="15.75" x14ac:dyDescent="0.25">
      <c r="A174" s="59"/>
      <c r="B174" s="59"/>
      <c r="F174" s="67"/>
      <c r="G174" s="69"/>
      <c r="H174" s="69"/>
      <c r="I174" s="314"/>
      <c r="J174" s="183"/>
    </row>
    <row r="175" spans="1:10" ht="15.75" x14ac:dyDescent="0.25">
      <c r="A175" s="59"/>
      <c r="B175" s="59"/>
      <c r="F175" s="67"/>
      <c r="G175" s="69"/>
      <c r="H175" s="69"/>
      <c r="I175" s="314"/>
      <c r="J175" s="183"/>
    </row>
    <row r="176" spans="1:10" ht="15.75" x14ac:dyDescent="0.25">
      <c r="A176" s="59"/>
      <c r="B176" s="59"/>
      <c r="F176" s="67"/>
      <c r="G176" s="69"/>
      <c r="H176" s="69"/>
      <c r="I176" s="314"/>
      <c r="J176" s="183"/>
    </row>
    <row r="177" spans="1:10" ht="15.75" x14ac:dyDescent="0.25">
      <c r="A177" s="59"/>
      <c r="B177" s="59"/>
      <c r="F177" s="67"/>
      <c r="G177" s="69"/>
      <c r="H177" s="69"/>
      <c r="I177" s="314"/>
      <c r="J177" s="183"/>
    </row>
    <row r="178" spans="1:10" ht="15.75" x14ac:dyDescent="0.25">
      <c r="A178" s="59"/>
      <c r="B178" s="59"/>
      <c r="F178" s="67"/>
      <c r="G178" s="69"/>
      <c r="H178" s="69"/>
      <c r="I178" s="314"/>
      <c r="J178" s="183"/>
    </row>
    <row r="179" spans="1:10" ht="15.75" x14ac:dyDescent="0.25">
      <c r="A179" s="59"/>
      <c r="B179" s="59"/>
      <c r="F179" s="67"/>
      <c r="G179" s="69"/>
      <c r="H179" s="69"/>
      <c r="I179" s="314"/>
      <c r="J179" s="183"/>
    </row>
    <row r="180" spans="1:10" ht="15.75" x14ac:dyDescent="0.25">
      <c r="A180" s="59"/>
      <c r="B180" s="59"/>
      <c r="F180" s="67"/>
      <c r="G180" s="69"/>
      <c r="H180" s="69"/>
      <c r="I180" s="314"/>
      <c r="J180" s="183"/>
    </row>
    <row r="181" spans="1:10" ht="15.75" x14ac:dyDescent="0.25">
      <c r="A181" s="59"/>
      <c r="B181" s="59"/>
      <c r="F181" s="67"/>
      <c r="G181" s="69"/>
      <c r="H181" s="69"/>
      <c r="I181" s="314"/>
      <c r="J181" s="183"/>
    </row>
    <row r="182" spans="1:10" ht="15.75" x14ac:dyDescent="0.25">
      <c r="A182" s="59"/>
      <c r="B182" s="59"/>
      <c r="F182" s="67"/>
      <c r="G182" s="69"/>
      <c r="H182" s="69"/>
      <c r="I182" s="314"/>
      <c r="J182" s="183"/>
    </row>
    <row r="183" spans="1:10" ht="15.75" x14ac:dyDescent="0.25">
      <c r="A183" s="59"/>
      <c r="B183" s="59"/>
      <c r="F183" s="67"/>
      <c r="G183" s="69"/>
      <c r="H183" s="69"/>
      <c r="I183" s="314"/>
      <c r="J183" s="183"/>
    </row>
    <row r="184" spans="1:10" ht="15.75" x14ac:dyDescent="0.25">
      <c r="A184" s="59"/>
      <c r="B184" s="59"/>
      <c r="F184" s="67"/>
      <c r="G184" s="69"/>
      <c r="H184" s="69"/>
      <c r="I184" s="314"/>
      <c r="J184" s="183"/>
    </row>
    <row r="185" spans="1:10" ht="15.75" x14ac:dyDescent="0.25">
      <c r="A185" s="59"/>
      <c r="B185" s="59"/>
      <c r="F185" s="67"/>
      <c r="G185" s="69"/>
      <c r="H185" s="69"/>
      <c r="I185" s="314"/>
      <c r="J185" s="183"/>
    </row>
    <row r="186" spans="1:10" ht="15.75" x14ac:dyDescent="0.25">
      <c r="A186" s="59"/>
      <c r="B186" s="59"/>
      <c r="F186" s="67"/>
      <c r="G186" s="69"/>
      <c r="H186" s="69"/>
      <c r="I186" s="314"/>
      <c r="J186" s="183"/>
    </row>
    <row r="187" spans="1:10" ht="15.75" x14ac:dyDescent="0.25">
      <c r="A187" s="59"/>
      <c r="B187" s="59"/>
      <c r="F187" s="67"/>
      <c r="G187" s="69"/>
      <c r="H187" s="69"/>
      <c r="I187" s="314"/>
      <c r="J187" s="183"/>
    </row>
    <row r="188" spans="1:10" ht="15.75" x14ac:dyDescent="0.25">
      <c r="A188" s="59"/>
      <c r="B188" s="59"/>
      <c r="F188" s="67"/>
      <c r="G188" s="69"/>
      <c r="H188" s="69"/>
      <c r="I188" s="314"/>
      <c r="J188" s="183"/>
    </row>
    <row r="189" spans="1:10" ht="15.75" x14ac:dyDescent="0.25">
      <c r="A189" s="59"/>
      <c r="B189" s="59"/>
      <c r="F189" s="67"/>
      <c r="G189" s="69"/>
      <c r="H189" s="69"/>
      <c r="I189" s="314"/>
      <c r="J189" s="183"/>
    </row>
    <row r="190" spans="1:10" ht="15.75" x14ac:dyDescent="0.25">
      <c r="A190" s="59"/>
      <c r="B190" s="59"/>
      <c r="F190" s="67"/>
      <c r="G190" s="69"/>
      <c r="H190" s="69"/>
      <c r="I190" s="314"/>
      <c r="J190" s="183"/>
    </row>
    <row r="191" spans="1:10" ht="15.75" x14ac:dyDescent="0.25">
      <c r="A191" s="59"/>
      <c r="B191" s="59"/>
      <c r="F191" s="67"/>
      <c r="G191" s="69"/>
      <c r="H191" s="69"/>
      <c r="I191" s="314"/>
      <c r="J191" s="183"/>
    </row>
    <row r="192" spans="1:10" ht="15.75" x14ac:dyDescent="0.25">
      <c r="A192" s="59"/>
      <c r="B192" s="59"/>
      <c r="F192" s="67"/>
      <c r="G192" s="69"/>
      <c r="H192" s="69"/>
      <c r="I192" s="314"/>
      <c r="J192" s="183"/>
    </row>
    <row r="193" spans="1:10" ht="15.75" x14ac:dyDescent="0.25">
      <c r="A193" s="59"/>
      <c r="B193" s="59"/>
      <c r="F193" s="67"/>
      <c r="G193" s="69"/>
      <c r="H193" s="69"/>
      <c r="I193" s="314"/>
      <c r="J193" s="183"/>
    </row>
    <row r="194" spans="1:10" ht="15.75" x14ac:dyDescent="0.25">
      <c r="A194" s="59"/>
      <c r="B194" s="59"/>
      <c r="F194" s="67"/>
      <c r="G194" s="69"/>
      <c r="H194" s="69"/>
      <c r="I194" s="314"/>
      <c r="J194" s="183"/>
    </row>
    <row r="195" spans="1:10" ht="15.75" x14ac:dyDescent="0.25">
      <c r="A195" s="59"/>
      <c r="B195" s="59"/>
      <c r="F195" s="67"/>
      <c r="G195" s="69"/>
      <c r="H195" s="69"/>
      <c r="I195" s="314"/>
      <c r="J195" s="183"/>
    </row>
    <row r="196" spans="1:10" ht="15.75" x14ac:dyDescent="0.25">
      <c r="A196" s="59"/>
      <c r="B196" s="59"/>
      <c r="F196" s="67"/>
      <c r="G196" s="69"/>
      <c r="H196" s="69"/>
      <c r="I196" s="314"/>
      <c r="J196" s="183"/>
    </row>
    <row r="197" spans="1:10" ht="15.75" x14ac:dyDescent="0.25">
      <c r="A197" s="59"/>
      <c r="B197" s="59"/>
      <c r="F197" s="67"/>
      <c r="G197" s="69"/>
      <c r="H197" s="69"/>
      <c r="I197" s="314"/>
      <c r="J197" s="183"/>
    </row>
    <row r="198" spans="1:10" ht="15.75" x14ac:dyDescent="0.25">
      <c r="A198" s="59"/>
      <c r="B198" s="59"/>
      <c r="F198" s="67"/>
      <c r="G198" s="69"/>
      <c r="H198" s="69"/>
      <c r="I198" s="314"/>
      <c r="J198" s="183"/>
    </row>
    <row r="199" spans="1:10" ht="15.75" x14ac:dyDescent="0.25">
      <c r="A199" s="59"/>
      <c r="B199" s="59"/>
      <c r="F199" s="67"/>
      <c r="G199" s="69"/>
      <c r="H199" s="69"/>
      <c r="I199" s="314"/>
      <c r="J199" s="183"/>
    </row>
    <row r="200" spans="1:10" ht="15.75" x14ac:dyDescent="0.25">
      <c r="A200" s="59"/>
      <c r="B200" s="59"/>
      <c r="F200" s="67"/>
      <c r="G200" s="69"/>
      <c r="H200" s="69"/>
      <c r="I200" s="314"/>
      <c r="J200" s="183"/>
    </row>
    <row r="201" spans="1:10" ht="15.75" x14ac:dyDescent="0.25">
      <c r="A201" s="59"/>
      <c r="B201" s="59"/>
      <c r="F201" s="67"/>
      <c r="G201" s="69"/>
      <c r="H201" s="69"/>
      <c r="I201" s="314"/>
      <c r="J201" s="183"/>
    </row>
    <row r="202" spans="1:10" ht="15.75" x14ac:dyDescent="0.25">
      <c r="A202" s="59"/>
      <c r="B202" s="59"/>
      <c r="F202" s="67"/>
      <c r="G202" s="69"/>
      <c r="H202" s="69"/>
      <c r="I202" s="314"/>
      <c r="J202" s="183"/>
    </row>
    <row r="203" spans="1:10" ht="15.75" x14ac:dyDescent="0.25">
      <c r="A203" s="59"/>
      <c r="B203" s="59"/>
      <c r="F203" s="67"/>
      <c r="G203" s="69"/>
      <c r="H203" s="69"/>
      <c r="I203" s="314"/>
      <c r="J203" s="183"/>
    </row>
    <row r="204" spans="1:10" ht="15.75" x14ac:dyDescent="0.25">
      <c r="A204" s="59"/>
      <c r="B204" s="59"/>
      <c r="F204" s="67"/>
      <c r="G204" s="69"/>
      <c r="H204" s="69"/>
      <c r="I204" s="314"/>
      <c r="J204" s="183"/>
    </row>
    <row r="205" spans="1:10" ht="15.75" x14ac:dyDescent="0.25">
      <c r="A205" s="59"/>
      <c r="B205" s="59"/>
      <c r="F205" s="67"/>
      <c r="G205" s="69"/>
      <c r="H205" s="69"/>
      <c r="I205" s="314"/>
      <c r="J205" s="183"/>
    </row>
    <row r="206" spans="1:10" ht="15.75" x14ac:dyDescent="0.25">
      <c r="A206" s="59"/>
      <c r="B206" s="59"/>
      <c r="F206" s="67"/>
      <c r="G206" s="69"/>
      <c r="H206" s="69"/>
      <c r="I206" s="314"/>
      <c r="J206" s="183"/>
    </row>
    <row r="207" spans="1:10" ht="15.75" x14ac:dyDescent="0.25">
      <c r="A207" s="59"/>
      <c r="B207" s="59"/>
      <c r="F207" s="67"/>
      <c r="G207" s="69"/>
      <c r="H207" s="69"/>
      <c r="I207" s="314"/>
      <c r="J207" s="183"/>
    </row>
    <row r="208" spans="1:10" ht="15.75" x14ac:dyDescent="0.25">
      <c r="A208" s="59"/>
      <c r="B208" s="59"/>
      <c r="F208" s="67"/>
      <c r="G208" s="69"/>
      <c r="H208" s="69"/>
      <c r="I208" s="314"/>
      <c r="J208" s="183"/>
    </row>
    <row r="209" spans="1:10" ht="15.75" x14ac:dyDescent="0.25">
      <c r="A209" s="59"/>
      <c r="B209" s="59"/>
      <c r="F209" s="67"/>
      <c r="G209" s="69"/>
      <c r="H209" s="69"/>
      <c r="I209" s="314"/>
      <c r="J209" s="183"/>
    </row>
    <row r="210" spans="1:10" ht="15.75" x14ac:dyDescent="0.25">
      <c r="A210" s="59"/>
      <c r="B210" s="59"/>
      <c r="F210" s="67"/>
      <c r="G210" s="69"/>
      <c r="H210" s="69"/>
      <c r="I210" s="314"/>
      <c r="J210" s="183"/>
    </row>
    <row r="211" spans="1:10" ht="15.75" x14ac:dyDescent="0.25">
      <c r="A211" s="59"/>
      <c r="B211" s="59"/>
      <c r="F211" s="67"/>
      <c r="G211" s="69"/>
      <c r="H211" s="69"/>
      <c r="I211" s="314"/>
      <c r="J211" s="183"/>
    </row>
    <row r="212" spans="1:10" ht="15.75" x14ac:dyDescent="0.25">
      <c r="A212" s="59"/>
      <c r="B212" s="59"/>
      <c r="F212" s="67"/>
      <c r="G212" s="69"/>
      <c r="H212" s="69"/>
      <c r="I212" s="314"/>
      <c r="J212" s="183"/>
    </row>
    <row r="213" spans="1:10" ht="15.75" x14ac:dyDescent="0.25">
      <c r="A213" s="59"/>
      <c r="B213" s="59"/>
      <c r="F213" s="67"/>
      <c r="G213" s="69"/>
      <c r="H213" s="69"/>
      <c r="I213" s="314"/>
      <c r="J213" s="183"/>
    </row>
    <row r="214" spans="1:10" ht="15.75" x14ac:dyDescent="0.25">
      <c r="A214" s="59"/>
      <c r="B214" s="59"/>
      <c r="F214" s="67"/>
      <c r="G214" s="69"/>
      <c r="H214" s="69"/>
      <c r="I214" s="314"/>
      <c r="J214" s="183"/>
    </row>
    <row r="215" spans="1:10" ht="15.75" x14ac:dyDescent="0.25">
      <c r="A215" s="59"/>
      <c r="B215" s="59"/>
      <c r="F215" s="67"/>
      <c r="G215" s="69"/>
      <c r="H215" s="69"/>
      <c r="I215" s="314"/>
      <c r="J215" s="183"/>
    </row>
    <row r="216" spans="1:10" ht="15.75" x14ac:dyDescent="0.25">
      <c r="A216" s="59"/>
      <c r="B216" s="59"/>
      <c r="F216" s="67"/>
      <c r="G216" s="69"/>
      <c r="H216" s="69"/>
      <c r="I216" s="314"/>
      <c r="J216" s="183"/>
    </row>
    <row r="217" spans="1:10" ht="15.75" x14ac:dyDescent="0.25">
      <c r="A217" s="59"/>
      <c r="B217" s="59"/>
      <c r="F217" s="67"/>
      <c r="G217" s="69"/>
      <c r="H217" s="69"/>
      <c r="I217" s="314"/>
      <c r="J217" s="183"/>
    </row>
    <row r="218" spans="1:10" ht="15.75" x14ac:dyDescent="0.25">
      <c r="A218" s="59"/>
      <c r="B218" s="59"/>
      <c r="F218" s="67"/>
      <c r="G218" s="69"/>
      <c r="H218" s="69"/>
      <c r="I218" s="314"/>
      <c r="J218" s="183"/>
    </row>
    <row r="219" spans="1:10" ht="15.75" x14ac:dyDescent="0.25">
      <c r="A219" s="59"/>
      <c r="B219" s="59"/>
      <c r="F219" s="67"/>
      <c r="G219" s="69"/>
      <c r="H219" s="69"/>
      <c r="I219" s="314"/>
      <c r="J219" s="183"/>
    </row>
    <row r="220" spans="1:10" ht="15.75" x14ac:dyDescent="0.25">
      <c r="A220" s="59"/>
      <c r="B220" s="59"/>
      <c r="F220" s="67"/>
      <c r="G220" s="69"/>
      <c r="H220" s="69"/>
      <c r="I220" s="314"/>
      <c r="J220" s="183"/>
    </row>
    <row r="221" spans="1:10" ht="15.75" x14ac:dyDescent="0.25">
      <c r="A221" s="59"/>
      <c r="B221" s="59"/>
      <c r="F221" s="67"/>
      <c r="G221" s="69"/>
      <c r="H221" s="69"/>
      <c r="I221" s="314"/>
      <c r="J221" s="183"/>
    </row>
    <row r="222" spans="1:10" ht="15.75" x14ac:dyDescent="0.25">
      <c r="A222" s="59"/>
      <c r="B222" s="59"/>
      <c r="F222" s="67"/>
      <c r="G222" s="69"/>
      <c r="H222" s="69"/>
      <c r="I222" s="314"/>
      <c r="J222" s="183"/>
    </row>
    <row r="223" spans="1:10" ht="15.75" x14ac:dyDescent="0.25">
      <c r="A223" s="59"/>
      <c r="B223" s="59"/>
      <c r="F223" s="67"/>
      <c r="G223" s="69"/>
      <c r="H223" s="69"/>
      <c r="I223" s="314"/>
      <c r="J223" s="183"/>
    </row>
    <row r="224" spans="1:10" ht="15.75" x14ac:dyDescent="0.25">
      <c r="A224" s="59"/>
      <c r="B224" s="59"/>
      <c r="F224" s="67"/>
      <c r="G224" s="69"/>
      <c r="H224" s="69"/>
      <c r="I224" s="314"/>
      <c r="J224" s="183"/>
    </row>
    <row r="225" spans="1:10" ht="15.75" x14ac:dyDescent="0.25">
      <c r="A225" s="59"/>
      <c r="B225" s="59"/>
      <c r="F225" s="67"/>
      <c r="G225" s="69"/>
      <c r="H225" s="69"/>
      <c r="I225" s="314"/>
      <c r="J225" s="183"/>
    </row>
    <row r="226" spans="1:10" ht="15.75" x14ac:dyDescent="0.25">
      <c r="A226" s="59"/>
      <c r="B226" s="59"/>
      <c r="F226" s="67"/>
      <c r="G226" s="69"/>
      <c r="H226" s="69"/>
      <c r="I226" s="314"/>
      <c r="J226" s="183"/>
    </row>
    <row r="227" spans="1:10" ht="15.75" x14ac:dyDescent="0.25">
      <c r="A227" s="59"/>
      <c r="B227" s="59"/>
      <c r="F227" s="67"/>
      <c r="G227" s="69"/>
      <c r="H227" s="69"/>
      <c r="I227" s="314"/>
      <c r="J227" s="183"/>
    </row>
    <row r="228" spans="1:10" ht="15.75" x14ac:dyDescent="0.25">
      <c r="A228" s="59"/>
      <c r="B228" s="59"/>
      <c r="F228" s="67"/>
      <c r="G228" s="69"/>
      <c r="H228" s="69"/>
      <c r="I228" s="314"/>
      <c r="J228" s="183"/>
    </row>
    <row r="229" spans="1:10" ht="15.75" x14ac:dyDescent="0.25">
      <c r="A229" s="59"/>
      <c r="B229" s="59"/>
      <c r="F229" s="67"/>
      <c r="G229" s="69"/>
      <c r="H229" s="69"/>
      <c r="I229" s="314"/>
      <c r="J229" s="183"/>
    </row>
    <row r="230" spans="1:10" ht="15.75" x14ac:dyDescent="0.25">
      <c r="A230" s="59"/>
      <c r="B230" s="59"/>
      <c r="F230" s="67"/>
      <c r="G230" s="69"/>
      <c r="H230" s="69"/>
      <c r="I230" s="314"/>
      <c r="J230" s="183"/>
    </row>
    <row r="231" spans="1:10" ht="15.75" x14ac:dyDescent="0.25">
      <c r="A231" s="59"/>
      <c r="B231" s="59"/>
      <c r="F231" s="67"/>
      <c r="G231" s="69"/>
      <c r="H231" s="69"/>
      <c r="I231" s="314"/>
      <c r="J231" s="183"/>
    </row>
    <row r="232" spans="1:10" ht="15.75" x14ac:dyDescent="0.25">
      <c r="A232" s="59"/>
      <c r="B232" s="59"/>
      <c r="F232" s="67"/>
      <c r="G232" s="69"/>
      <c r="H232" s="69"/>
      <c r="I232" s="314"/>
      <c r="J232" s="183"/>
    </row>
    <row r="233" spans="1:10" ht="15.75" x14ac:dyDescent="0.25">
      <c r="A233" s="59"/>
      <c r="B233" s="59"/>
      <c r="F233" s="67"/>
      <c r="G233" s="69"/>
      <c r="H233" s="69"/>
      <c r="I233" s="314"/>
      <c r="J233" s="183"/>
    </row>
    <row r="234" spans="1:10" ht="15.75" x14ac:dyDescent="0.25">
      <c r="A234" s="59"/>
      <c r="B234" s="59"/>
      <c r="F234" s="67"/>
      <c r="G234" s="69"/>
      <c r="H234" s="69"/>
      <c r="I234" s="314"/>
      <c r="J234" s="183"/>
    </row>
    <row r="235" spans="1:10" ht="15.75" x14ac:dyDescent="0.25">
      <c r="A235" s="59"/>
      <c r="B235" s="59"/>
      <c r="F235" s="67"/>
      <c r="G235" s="69"/>
      <c r="H235" s="69"/>
      <c r="I235" s="314"/>
      <c r="J235" s="183"/>
    </row>
    <row r="236" spans="1:10" ht="15.75" x14ac:dyDescent="0.25">
      <c r="A236" s="59"/>
      <c r="B236" s="59"/>
      <c r="F236" s="67"/>
      <c r="G236" s="69"/>
      <c r="H236" s="69"/>
      <c r="I236" s="314"/>
      <c r="J236" s="183"/>
    </row>
    <row r="237" spans="1:10" ht="15.75" x14ac:dyDescent="0.25">
      <c r="A237" s="59"/>
      <c r="B237" s="59"/>
      <c r="F237" s="67"/>
      <c r="G237" s="69"/>
      <c r="H237" s="69"/>
      <c r="I237" s="314"/>
      <c r="J237" s="183"/>
    </row>
    <row r="238" spans="1:10" ht="15.75" x14ac:dyDescent="0.25">
      <c r="A238" s="59"/>
      <c r="B238" s="59"/>
      <c r="F238" s="67"/>
      <c r="G238" s="69"/>
      <c r="H238" s="69"/>
      <c r="I238" s="314"/>
      <c r="J238" s="183"/>
    </row>
    <row r="239" spans="1:10" ht="15.75" x14ac:dyDescent="0.25">
      <c r="A239" s="59"/>
      <c r="B239" s="59"/>
      <c r="F239" s="67"/>
      <c r="G239" s="69"/>
      <c r="H239" s="69"/>
      <c r="I239" s="314"/>
      <c r="J239" s="183"/>
    </row>
    <row r="240" spans="1:10" ht="15.75" x14ac:dyDescent="0.25">
      <c r="A240" s="59"/>
      <c r="B240" s="59"/>
      <c r="F240" s="67"/>
      <c r="G240" s="69"/>
      <c r="H240" s="69"/>
      <c r="I240" s="314"/>
      <c r="J240" s="183"/>
    </row>
    <row r="241" spans="1:10" ht="15.75" x14ac:dyDescent="0.25">
      <c r="A241" s="59"/>
      <c r="B241" s="59"/>
      <c r="F241" s="67"/>
      <c r="G241" s="69"/>
      <c r="H241" s="69"/>
      <c r="I241" s="314"/>
      <c r="J241" s="183"/>
    </row>
    <row r="242" spans="1:10" ht="15.75" x14ac:dyDescent="0.25">
      <c r="A242" s="59"/>
      <c r="B242" s="59"/>
      <c r="F242" s="67"/>
      <c r="G242" s="69"/>
      <c r="H242" s="69"/>
      <c r="I242" s="314"/>
      <c r="J242" s="183"/>
    </row>
    <row r="243" spans="1:10" ht="15.75" x14ac:dyDescent="0.25">
      <c r="A243" s="59"/>
      <c r="B243" s="59"/>
      <c r="F243" s="67"/>
      <c r="G243" s="69"/>
      <c r="H243" s="69"/>
      <c r="I243" s="314"/>
      <c r="J243" s="183"/>
    </row>
    <row r="244" spans="1:10" ht="15.75" x14ac:dyDescent="0.25">
      <c r="A244" s="59"/>
      <c r="B244" s="59"/>
      <c r="F244" s="67"/>
      <c r="G244" s="69"/>
      <c r="H244" s="69"/>
      <c r="I244" s="314"/>
      <c r="J244" s="183"/>
    </row>
    <row r="245" spans="1:10" ht="15.75" x14ac:dyDescent="0.25">
      <c r="A245" s="59"/>
      <c r="B245" s="59"/>
      <c r="F245" s="67"/>
      <c r="G245" s="69"/>
      <c r="H245" s="69"/>
      <c r="I245" s="314"/>
      <c r="J245" s="183"/>
    </row>
    <row r="246" spans="1:10" ht="15.75" x14ac:dyDescent="0.25">
      <c r="A246" s="59"/>
      <c r="B246" s="59"/>
      <c r="F246" s="67"/>
      <c r="G246" s="69"/>
      <c r="H246" s="69"/>
      <c r="I246" s="314"/>
      <c r="J246" s="183"/>
    </row>
    <row r="247" spans="1:10" ht="15.75" x14ac:dyDescent="0.25">
      <c r="A247" s="59"/>
      <c r="B247" s="59"/>
      <c r="F247" s="67"/>
      <c r="G247" s="69"/>
      <c r="H247" s="69"/>
      <c r="I247" s="314"/>
      <c r="J247" s="183"/>
    </row>
    <row r="248" spans="1:10" ht="15.75" x14ac:dyDescent="0.25">
      <c r="A248" s="59"/>
      <c r="B248" s="59"/>
      <c r="F248" s="67"/>
      <c r="G248" s="69"/>
      <c r="H248" s="69"/>
      <c r="I248" s="314"/>
      <c r="J248" s="183"/>
    </row>
    <row r="249" spans="1:10" ht="15.75" x14ac:dyDescent="0.25">
      <c r="A249" s="59"/>
      <c r="B249" s="59"/>
      <c r="F249" s="67"/>
      <c r="G249" s="69"/>
      <c r="H249" s="69"/>
      <c r="I249" s="314"/>
      <c r="J249" s="183"/>
    </row>
    <row r="250" spans="1:10" ht="15.75" x14ac:dyDescent="0.25">
      <c r="A250" s="59"/>
      <c r="B250" s="59"/>
      <c r="F250" s="67"/>
      <c r="G250" s="69"/>
      <c r="H250" s="69"/>
      <c r="I250" s="314"/>
      <c r="J250" s="183"/>
    </row>
    <row r="251" spans="1:10" ht="15.75" x14ac:dyDescent="0.25">
      <c r="A251" s="59"/>
      <c r="B251" s="59"/>
      <c r="F251" s="67"/>
      <c r="G251" s="69"/>
      <c r="H251" s="69"/>
      <c r="I251" s="314"/>
      <c r="J251" s="183"/>
    </row>
    <row r="252" spans="1:10" ht="15.75" x14ac:dyDescent="0.25">
      <c r="A252" s="59"/>
      <c r="B252" s="59"/>
      <c r="F252" s="67"/>
      <c r="G252" s="69"/>
      <c r="H252" s="69"/>
      <c r="I252" s="314"/>
      <c r="J252" s="183"/>
    </row>
    <row r="253" spans="1:10" ht="15.75" x14ac:dyDescent="0.25">
      <c r="A253" s="59"/>
      <c r="B253" s="59"/>
      <c r="F253" s="67"/>
      <c r="G253" s="69"/>
      <c r="H253" s="69"/>
      <c r="I253" s="314"/>
      <c r="J253" s="183"/>
    </row>
    <row r="254" spans="1:10" ht="15.75" x14ac:dyDescent="0.25">
      <c r="A254" s="59"/>
      <c r="B254" s="59"/>
      <c r="F254" s="67"/>
      <c r="G254" s="69"/>
      <c r="H254" s="69"/>
      <c r="I254" s="314"/>
      <c r="J254" s="183"/>
    </row>
    <row r="255" spans="1:10" ht="15.75" x14ac:dyDescent="0.25">
      <c r="A255" s="59"/>
      <c r="B255" s="59"/>
      <c r="F255" s="67"/>
      <c r="G255" s="69"/>
      <c r="H255" s="69"/>
      <c r="I255" s="314"/>
      <c r="J255" s="183"/>
    </row>
    <row r="256" spans="1:10" ht="15.75" x14ac:dyDescent="0.25">
      <c r="A256" s="59"/>
      <c r="B256" s="59"/>
      <c r="F256" s="67"/>
      <c r="G256" s="69"/>
      <c r="H256" s="69"/>
      <c r="I256" s="314"/>
      <c r="J256" s="183"/>
    </row>
    <row r="257" spans="1:10" ht="15.75" x14ac:dyDescent="0.25">
      <c r="A257" s="59"/>
      <c r="B257" s="59"/>
      <c r="F257" s="67"/>
      <c r="G257" s="69"/>
      <c r="H257" s="69"/>
      <c r="I257" s="314"/>
      <c r="J257" s="183"/>
    </row>
    <row r="258" spans="1:10" ht="15.75" x14ac:dyDescent="0.25">
      <c r="A258" s="59"/>
      <c r="B258" s="59"/>
      <c r="F258" s="67"/>
      <c r="G258" s="69"/>
      <c r="H258" s="69"/>
      <c r="I258" s="314"/>
      <c r="J258" s="183"/>
    </row>
    <row r="259" spans="1:10" ht="15.75" x14ac:dyDescent="0.25">
      <c r="A259" s="59"/>
      <c r="B259" s="59"/>
      <c r="F259" s="67"/>
      <c r="G259" s="69"/>
      <c r="H259" s="69"/>
      <c r="I259" s="314"/>
      <c r="J259" s="183"/>
    </row>
    <row r="260" spans="1:10" ht="15.75" x14ac:dyDescent="0.25">
      <c r="A260" s="59"/>
      <c r="B260" s="59"/>
      <c r="F260" s="67"/>
      <c r="G260" s="69"/>
      <c r="H260" s="69"/>
      <c r="I260" s="314"/>
      <c r="J260" s="183"/>
    </row>
    <row r="261" spans="1:10" ht="15.75" x14ac:dyDescent="0.25">
      <c r="A261" s="59"/>
      <c r="B261" s="59"/>
      <c r="F261" s="67"/>
      <c r="G261" s="69"/>
      <c r="H261" s="69"/>
      <c r="I261" s="314"/>
      <c r="J261" s="183"/>
    </row>
    <row r="262" spans="1:10" ht="15.75" x14ac:dyDescent="0.25">
      <c r="A262" s="59"/>
      <c r="B262" s="59"/>
      <c r="F262" s="67"/>
      <c r="G262" s="69"/>
      <c r="H262" s="69"/>
      <c r="I262" s="314"/>
      <c r="J262" s="183"/>
    </row>
    <row r="263" spans="1:10" ht="15.75" x14ac:dyDescent="0.25">
      <c r="A263" s="59"/>
      <c r="B263" s="59"/>
      <c r="F263" s="67"/>
      <c r="G263" s="69"/>
      <c r="H263" s="69"/>
      <c r="I263" s="314"/>
      <c r="J263" s="183"/>
    </row>
    <row r="264" spans="1:10" ht="15.75" x14ac:dyDescent="0.25">
      <c r="A264" s="59"/>
      <c r="B264" s="59"/>
      <c r="F264" s="67"/>
      <c r="G264" s="69"/>
      <c r="H264" s="69"/>
      <c r="I264" s="314"/>
      <c r="J264" s="183"/>
    </row>
    <row r="265" spans="1:10" ht="15.75" x14ac:dyDescent="0.25">
      <c r="A265" s="59"/>
      <c r="B265" s="59"/>
      <c r="F265" s="67"/>
      <c r="G265" s="69"/>
      <c r="H265" s="69"/>
      <c r="I265" s="314"/>
      <c r="J265" s="183"/>
    </row>
    <row r="266" spans="1:10" ht="15.75" x14ac:dyDescent="0.25">
      <c r="A266" s="59"/>
      <c r="B266" s="59"/>
      <c r="F266" s="67"/>
      <c r="G266" s="69"/>
      <c r="H266" s="69"/>
      <c r="I266" s="314"/>
      <c r="J266" s="183"/>
    </row>
    <row r="267" spans="1:10" ht="15.75" x14ac:dyDescent="0.25">
      <c r="A267" s="59"/>
      <c r="B267" s="59"/>
      <c r="F267" s="67"/>
      <c r="G267" s="69"/>
      <c r="H267" s="69"/>
      <c r="I267" s="314"/>
      <c r="J267" s="183"/>
    </row>
    <row r="268" spans="1:10" ht="15.75" x14ac:dyDescent="0.25">
      <c r="A268" s="59"/>
      <c r="B268" s="59"/>
      <c r="F268" s="67"/>
      <c r="G268" s="69"/>
      <c r="H268" s="69"/>
      <c r="I268" s="314"/>
      <c r="J268" s="183"/>
    </row>
    <row r="269" spans="1:10" ht="15.75" x14ac:dyDescent="0.25">
      <c r="A269" s="59"/>
      <c r="B269" s="59"/>
      <c r="F269" s="67"/>
      <c r="G269" s="69"/>
      <c r="H269" s="69"/>
      <c r="I269" s="314"/>
      <c r="J269" s="183"/>
    </row>
    <row r="270" spans="1:10" ht="15.75" x14ac:dyDescent="0.25">
      <c r="A270" s="59"/>
      <c r="B270" s="59"/>
      <c r="F270" s="67"/>
      <c r="G270" s="69"/>
      <c r="H270" s="69"/>
      <c r="I270" s="314"/>
      <c r="J270" s="183"/>
    </row>
    <row r="271" spans="1:10" ht="15.75" x14ac:dyDescent="0.25">
      <c r="A271" s="59"/>
      <c r="B271" s="59"/>
      <c r="F271" s="67"/>
      <c r="G271" s="69"/>
      <c r="H271" s="69"/>
      <c r="I271" s="314"/>
      <c r="J271" s="183"/>
    </row>
    <row r="272" spans="1:10" ht="15.75" x14ac:dyDescent="0.25">
      <c r="A272" s="59"/>
      <c r="B272" s="59"/>
      <c r="F272" s="67"/>
      <c r="G272" s="69"/>
      <c r="H272" s="69"/>
      <c r="I272" s="314"/>
      <c r="J272" s="183"/>
    </row>
    <row r="273" spans="1:10" ht="15.75" x14ac:dyDescent="0.25">
      <c r="A273" s="59"/>
      <c r="B273" s="59"/>
      <c r="F273" s="67"/>
      <c r="G273" s="69"/>
      <c r="H273" s="69"/>
      <c r="I273" s="314"/>
      <c r="J273" s="183"/>
    </row>
    <row r="274" spans="1:10" ht="15.75" x14ac:dyDescent="0.25">
      <c r="A274" s="59"/>
      <c r="B274" s="59"/>
      <c r="F274" s="67"/>
      <c r="G274" s="69"/>
      <c r="H274" s="69"/>
      <c r="I274" s="314"/>
      <c r="J274" s="183"/>
    </row>
    <row r="275" spans="1:10" ht="15.75" x14ac:dyDescent="0.25">
      <c r="A275" s="59"/>
      <c r="B275" s="59"/>
      <c r="F275" s="67"/>
      <c r="G275" s="69"/>
      <c r="H275" s="69"/>
      <c r="I275" s="314"/>
      <c r="J275" s="183"/>
    </row>
    <row r="276" spans="1:10" ht="15.75" x14ac:dyDescent="0.25">
      <c r="A276" s="59"/>
      <c r="B276" s="59"/>
      <c r="F276" s="67"/>
      <c r="G276" s="69"/>
      <c r="H276" s="69"/>
      <c r="I276" s="314"/>
      <c r="J276" s="183"/>
    </row>
    <row r="277" spans="1:10" ht="15.75" x14ac:dyDescent="0.25">
      <c r="A277" s="59"/>
      <c r="B277" s="59"/>
      <c r="F277" s="67"/>
      <c r="G277" s="69"/>
      <c r="H277" s="69"/>
      <c r="I277" s="314"/>
      <c r="J277" s="183"/>
    </row>
    <row r="278" spans="1:10" ht="15.75" x14ac:dyDescent="0.25">
      <c r="A278" s="59"/>
      <c r="B278" s="59"/>
      <c r="F278" s="67"/>
      <c r="G278" s="69"/>
      <c r="H278" s="69"/>
      <c r="I278" s="314"/>
      <c r="J278" s="183"/>
    </row>
    <row r="279" spans="1:10" ht="15.75" x14ac:dyDescent="0.25">
      <c r="A279" s="59"/>
      <c r="B279" s="59"/>
      <c r="F279" s="67"/>
      <c r="G279" s="69"/>
      <c r="H279" s="69"/>
      <c r="I279" s="314"/>
      <c r="J279" s="183"/>
    </row>
    <row r="280" spans="1:10" ht="15.75" x14ac:dyDescent="0.25">
      <c r="A280" s="59"/>
      <c r="B280" s="59"/>
      <c r="F280" s="67"/>
      <c r="G280" s="69"/>
      <c r="H280" s="69"/>
      <c r="I280" s="314"/>
      <c r="J280" s="183"/>
    </row>
    <row r="281" spans="1:10" ht="15.75" x14ac:dyDescent="0.25">
      <c r="A281" s="59"/>
      <c r="B281" s="59"/>
      <c r="F281" s="67"/>
      <c r="G281" s="69"/>
      <c r="H281" s="69"/>
      <c r="I281" s="314"/>
      <c r="J281" s="183"/>
    </row>
    <row r="282" spans="1:10" ht="15.75" x14ac:dyDescent="0.25">
      <c r="A282" s="59"/>
      <c r="B282" s="59"/>
      <c r="F282" s="67"/>
      <c r="G282" s="69"/>
      <c r="H282" s="69"/>
      <c r="I282" s="314"/>
      <c r="J282" s="183"/>
    </row>
    <row r="283" spans="1:10" ht="15.75" x14ac:dyDescent="0.25">
      <c r="A283" s="59"/>
      <c r="B283" s="59"/>
      <c r="F283" s="67"/>
      <c r="G283" s="69"/>
      <c r="H283" s="69"/>
      <c r="I283" s="314"/>
      <c r="J283" s="183"/>
    </row>
    <row r="284" spans="1:10" ht="15.75" x14ac:dyDescent="0.25">
      <c r="A284" s="59"/>
      <c r="B284" s="59"/>
      <c r="F284" s="67"/>
      <c r="G284" s="69"/>
      <c r="H284" s="69"/>
      <c r="I284" s="314"/>
      <c r="J284" s="183"/>
    </row>
    <row r="285" spans="1:10" ht="15.75" x14ac:dyDescent="0.25">
      <c r="A285" s="59"/>
      <c r="B285" s="59"/>
      <c r="F285" s="67"/>
      <c r="G285" s="69"/>
      <c r="H285" s="69"/>
      <c r="I285" s="314"/>
      <c r="J285" s="183"/>
    </row>
    <row r="286" spans="1:10" ht="15.75" x14ac:dyDescent="0.25">
      <c r="A286" s="59"/>
      <c r="B286" s="59"/>
      <c r="F286" s="67"/>
      <c r="G286" s="69"/>
      <c r="H286" s="69"/>
      <c r="I286" s="314"/>
      <c r="J286" s="183"/>
    </row>
    <row r="287" spans="1:10" ht="15.75" x14ac:dyDescent="0.25">
      <c r="A287" s="59"/>
      <c r="B287" s="59"/>
      <c r="F287" s="67"/>
      <c r="G287" s="69"/>
      <c r="H287" s="69"/>
      <c r="I287" s="314"/>
      <c r="J287" s="183"/>
    </row>
    <row r="288" spans="1:10" ht="15.75" x14ac:dyDescent="0.25">
      <c r="A288" s="59"/>
      <c r="B288" s="59"/>
      <c r="F288" s="67"/>
      <c r="G288" s="69"/>
      <c r="H288" s="69"/>
      <c r="I288" s="314"/>
      <c r="J288" s="183"/>
    </row>
    <row r="289" spans="1:10" ht="15.75" x14ac:dyDescent="0.25">
      <c r="A289" s="59"/>
      <c r="B289" s="59"/>
      <c r="F289" s="67"/>
      <c r="G289" s="69"/>
      <c r="H289" s="69"/>
      <c r="I289" s="314"/>
      <c r="J289" s="183"/>
    </row>
    <row r="290" spans="1:10" ht="15.75" x14ac:dyDescent="0.25">
      <c r="A290" s="59"/>
      <c r="B290" s="59"/>
      <c r="F290" s="67"/>
      <c r="G290" s="69"/>
      <c r="H290" s="69"/>
      <c r="I290" s="314"/>
      <c r="J290" s="183"/>
    </row>
    <row r="291" spans="1:10" ht="15.75" x14ac:dyDescent="0.25">
      <c r="A291" s="59"/>
      <c r="B291" s="59"/>
      <c r="F291" s="67"/>
      <c r="G291" s="69"/>
      <c r="H291" s="69"/>
      <c r="I291" s="314"/>
      <c r="J291" s="183"/>
    </row>
    <row r="292" spans="1:10" ht="15.75" x14ac:dyDescent="0.25">
      <c r="A292" s="59"/>
      <c r="B292" s="59"/>
      <c r="F292" s="67"/>
      <c r="G292" s="69"/>
      <c r="H292" s="69"/>
      <c r="I292" s="314"/>
      <c r="J292" s="183"/>
    </row>
    <row r="293" spans="1:10" ht="15.75" x14ac:dyDescent="0.25">
      <c r="A293" s="59"/>
      <c r="B293" s="59"/>
      <c r="F293" s="67"/>
      <c r="G293" s="69"/>
      <c r="H293" s="69"/>
      <c r="I293" s="314"/>
      <c r="J293" s="183"/>
    </row>
    <row r="294" spans="1:10" ht="15.75" x14ac:dyDescent="0.25">
      <c r="A294" s="59"/>
      <c r="B294" s="59"/>
      <c r="F294" s="67"/>
      <c r="G294" s="69"/>
      <c r="H294" s="69"/>
      <c r="I294" s="314"/>
      <c r="J294" s="183"/>
    </row>
    <row r="295" spans="1:10" ht="15.75" x14ac:dyDescent="0.25">
      <c r="A295" s="59"/>
      <c r="B295" s="59"/>
      <c r="F295" s="67"/>
      <c r="G295" s="69"/>
      <c r="H295" s="69"/>
      <c r="I295" s="314"/>
      <c r="J295" s="183"/>
    </row>
    <row r="296" spans="1:10" ht="15.75" x14ac:dyDescent="0.25">
      <c r="A296" s="59"/>
      <c r="B296" s="59"/>
      <c r="F296" s="67"/>
      <c r="G296" s="69"/>
      <c r="H296" s="69"/>
      <c r="I296" s="314"/>
      <c r="J296" s="183"/>
    </row>
    <row r="297" spans="1:10" ht="15.75" x14ac:dyDescent="0.25">
      <c r="A297" s="59"/>
      <c r="B297" s="59"/>
      <c r="F297" s="67"/>
      <c r="G297" s="69"/>
      <c r="H297" s="69"/>
      <c r="I297" s="314"/>
      <c r="J297" s="183"/>
    </row>
    <row r="298" spans="1:10" ht="15.75" x14ac:dyDescent="0.25">
      <c r="A298" s="59"/>
      <c r="B298" s="59"/>
      <c r="F298" s="67"/>
      <c r="G298" s="69"/>
      <c r="H298" s="69"/>
      <c r="I298" s="314"/>
      <c r="J298" s="183"/>
    </row>
    <row r="299" spans="1:10" ht="15.75" x14ac:dyDescent="0.25">
      <c r="A299" s="59"/>
      <c r="B299" s="59"/>
      <c r="F299" s="67"/>
      <c r="G299" s="69"/>
      <c r="H299" s="69"/>
      <c r="I299" s="314"/>
      <c r="J299" s="183"/>
    </row>
    <row r="300" spans="1:10" ht="15.75" x14ac:dyDescent="0.25">
      <c r="A300" s="59"/>
      <c r="B300" s="59"/>
      <c r="F300" s="67"/>
      <c r="G300" s="69"/>
      <c r="H300" s="69"/>
      <c r="I300" s="314"/>
      <c r="J300" s="183"/>
    </row>
    <row r="301" spans="1:10" ht="15.75" x14ac:dyDescent="0.25">
      <c r="A301" s="59"/>
      <c r="B301" s="59"/>
      <c r="F301" s="67"/>
      <c r="G301" s="69"/>
      <c r="H301" s="69"/>
      <c r="I301" s="314"/>
      <c r="J301" s="183"/>
    </row>
    <row r="302" spans="1:10" ht="15.75" x14ac:dyDescent="0.25">
      <c r="A302" s="59"/>
      <c r="B302" s="59"/>
      <c r="F302" s="67"/>
      <c r="G302" s="69"/>
      <c r="H302" s="69"/>
      <c r="I302" s="314"/>
      <c r="J302" s="183"/>
    </row>
    <row r="303" spans="1:10" ht="15.75" x14ac:dyDescent="0.25">
      <c r="A303" s="59"/>
      <c r="B303" s="59"/>
      <c r="F303" s="67"/>
      <c r="G303" s="69"/>
      <c r="H303" s="69"/>
      <c r="I303" s="314"/>
      <c r="J303" s="183"/>
    </row>
    <row r="304" spans="1:10" ht="15.75" x14ac:dyDescent="0.25">
      <c r="A304" s="59"/>
      <c r="B304" s="59"/>
      <c r="F304" s="67"/>
      <c r="G304" s="69"/>
      <c r="H304" s="69"/>
      <c r="I304" s="314"/>
      <c r="J304" s="183"/>
    </row>
    <row r="305" spans="1:10" ht="15.75" x14ac:dyDescent="0.25">
      <c r="A305" s="59"/>
      <c r="B305" s="59"/>
      <c r="F305" s="67"/>
      <c r="G305" s="69"/>
      <c r="H305" s="69"/>
      <c r="I305" s="314"/>
      <c r="J305" s="183"/>
    </row>
    <row r="306" spans="1:10" ht="15.75" x14ac:dyDescent="0.25">
      <c r="A306" s="59"/>
      <c r="B306" s="59"/>
      <c r="F306" s="67"/>
      <c r="G306" s="69"/>
      <c r="H306" s="69"/>
      <c r="I306" s="314"/>
      <c r="J306" s="183"/>
    </row>
    <row r="307" spans="1:10" ht="15.75" x14ac:dyDescent="0.25">
      <c r="A307" s="59"/>
      <c r="B307" s="59"/>
      <c r="F307" s="67"/>
      <c r="G307" s="69"/>
      <c r="H307" s="69"/>
      <c r="I307" s="314"/>
      <c r="J307" s="183"/>
    </row>
    <row r="308" spans="1:10" ht="15.75" x14ac:dyDescent="0.25">
      <c r="A308" s="59"/>
      <c r="B308" s="59"/>
      <c r="F308" s="67"/>
      <c r="G308" s="69"/>
      <c r="H308" s="69"/>
      <c r="I308" s="314"/>
      <c r="J308" s="183"/>
    </row>
    <row r="309" spans="1:10" ht="15.75" x14ac:dyDescent="0.25">
      <c r="A309" s="59"/>
      <c r="B309" s="59"/>
      <c r="F309" s="67"/>
      <c r="G309" s="69"/>
      <c r="H309" s="69"/>
      <c r="I309" s="314"/>
      <c r="J309" s="183"/>
    </row>
    <row r="310" spans="1:10" ht="15.75" x14ac:dyDescent="0.25">
      <c r="A310" s="59"/>
      <c r="B310" s="59"/>
      <c r="F310" s="67"/>
      <c r="G310" s="69"/>
      <c r="H310" s="69"/>
      <c r="I310" s="314"/>
      <c r="J310" s="183"/>
    </row>
    <row r="311" spans="1:10" ht="15.75" x14ac:dyDescent="0.25">
      <c r="A311" s="59"/>
      <c r="B311" s="59"/>
      <c r="F311" s="67"/>
      <c r="G311" s="69"/>
      <c r="H311" s="69"/>
      <c r="I311" s="314"/>
      <c r="J311" s="183"/>
    </row>
    <row r="312" spans="1:10" ht="15.75" x14ac:dyDescent="0.25">
      <c r="A312" s="59"/>
      <c r="B312" s="59"/>
      <c r="F312" s="67"/>
      <c r="G312" s="69"/>
      <c r="H312" s="69"/>
      <c r="I312" s="314"/>
      <c r="J312" s="183"/>
    </row>
    <row r="313" spans="1:10" ht="15.75" x14ac:dyDescent="0.25">
      <c r="A313" s="59"/>
      <c r="B313" s="59"/>
      <c r="F313" s="67"/>
      <c r="G313" s="69"/>
      <c r="H313" s="69"/>
      <c r="I313" s="314"/>
      <c r="J313" s="183"/>
    </row>
    <row r="314" spans="1:10" ht="15.75" x14ac:dyDescent="0.25">
      <c r="A314" s="59"/>
      <c r="B314" s="59"/>
      <c r="F314" s="67"/>
      <c r="G314" s="69"/>
      <c r="H314" s="69"/>
      <c r="I314" s="314"/>
      <c r="J314" s="183"/>
    </row>
    <row r="315" spans="1:10" ht="15.75" x14ac:dyDescent="0.25">
      <c r="A315" s="59"/>
      <c r="B315" s="59"/>
      <c r="F315" s="67"/>
      <c r="G315" s="69"/>
      <c r="H315" s="69"/>
      <c r="I315" s="314"/>
      <c r="J315" s="183"/>
    </row>
    <row r="316" spans="1:10" ht="15.75" x14ac:dyDescent="0.25">
      <c r="A316" s="59"/>
      <c r="B316" s="59"/>
      <c r="F316" s="67"/>
      <c r="G316" s="69"/>
      <c r="H316" s="69"/>
      <c r="I316" s="314"/>
      <c r="J316" s="183"/>
    </row>
    <row r="317" spans="1:10" ht="15.75" x14ac:dyDescent="0.25">
      <c r="A317" s="59"/>
      <c r="B317" s="59"/>
      <c r="F317" s="67"/>
      <c r="G317" s="69"/>
      <c r="H317" s="69"/>
      <c r="I317" s="314"/>
      <c r="J317" s="183"/>
    </row>
    <row r="318" spans="1:10" ht="15.75" x14ac:dyDescent="0.25">
      <c r="A318" s="59"/>
      <c r="B318" s="59"/>
      <c r="F318" s="67"/>
      <c r="G318" s="69"/>
      <c r="H318" s="69"/>
      <c r="I318" s="314"/>
      <c r="J318" s="183"/>
    </row>
    <row r="319" spans="1:10" ht="15.75" x14ac:dyDescent="0.25">
      <c r="A319" s="59"/>
      <c r="B319" s="59"/>
      <c r="F319" s="67"/>
      <c r="G319" s="69"/>
      <c r="H319" s="69"/>
      <c r="I319" s="314"/>
      <c r="J319" s="183"/>
    </row>
    <row r="320" spans="1:10" ht="48.75" customHeight="1" x14ac:dyDescent="0.25">
      <c r="A320" s="59"/>
      <c r="B320" s="59"/>
      <c r="F320" s="67"/>
      <c r="G320" s="69"/>
      <c r="H320" s="69"/>
      <c r="I320" s="314"/>
      <c r="J320" s="183"/>
    </row>
  </sheetData>
  <mergeCells count="13">
    <mergeCell ref="B5:O5"/>
    <mergeCell ref="A6:B6"/>
    <mergeCell ref="A7:B7"/>
    <mergeCell ref="H8:H9"/>
    <mergeCell ref="I8:I9"/>
    <mergeCell ref="J8:N8"/>
    <mergeCell ref="A8:A9"/>
    <mergeCell ref="B8:B9"/>
    <mergeCell ref="C8:C9"/>
    <mergeCell ref="D8:D9"/>
    <mergeCell ref="E8:E9"/>
    <mergeCell ref="F8:F9"/>
    <mergeCell ref="G8:G9"/>
  </mergeCells>
  <phoneticPr fontId="18" type="noConversion"/>
  <printOptions horizontalCentered="1"/>
  <pageMargins left="0.39370078740157483" right="0.39370078740157483" top="0.59055118110236227" bottom="0.39370078740157483" header="0" footer="0"/>
  <pageSetup paperSize="9" scale="60" fitToHeight="5" orientation="landscape" horizontalDpi="300" verticalDpi="300" r:id="rId1"/>
  <headerFooter differentFirst="1"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7</vt:i4>
      </vt:variant>
      <vt:variant>
        <vt:lpstr>Именованные диапазоны</vt:lpstr>
      </vt:variant>
      <vt:variant>
        <vt:i4>5</vt:i4>
      </vt:variant>
    </vt:vector>
  </HeadingPairs>
  <TitlesOfParts>
    <vt:vector size="12" baseType="lpstr">
      <vt:lpstr>Додаток 1</vt:lpstr>
      <vt:lpstr>Додаток 2</vt:lpstr>
      <vt:lpstr>Додаток 3</vt:lpstr>
      <vt:lpstr>додаток 4</vt:lpstr>
      <vt:lpstr>продовж додаток 4</vt:lpstr>
      <vt:lpstr>додаток 5</vt:lpstr>
      <vt:lpstr>додаток 6</vt:lpstr>
      <vt:lpstr>'додаток 5'!Заголовки_для_печати</vt:lpstr>
      <vt:lpstr>'додаток 4'!Область_печати</vt:lpstr>
      <vt:lpstr>'додаток 5'!Область_печати</vt:lpstr>
      <vt:lpstr>'додаток 6'!Область_печати</vt:lpstr>
      <vt:lpstr>'продовж додаток 4'!Область_печати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delux</dc:creator>
  <cp:lastModifiedBy>User User</cp:lastModifiedBy>
  <cp:lastPrinted>2026-04-07T07:16:32Z</cp:lastPrinted>
  <dcterms:created xsi:type="dcterms:W3CDTF">2025-04-22T10:10:50Z</dcterms:created>
  <dcterms:modified xsi:type="dcterms:W3CDTF">2026-04-08T08:33:42Z</dcterms:modified>
</cp:coreProperties>
</file>