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ВСЕ ПО БЮДЖЕТУ\2026\ЛИПЕНЬ 2026\Виконання І півріччя 2026\"/>
    </mc:Choice>
  </mc:AlternateContent>
  <xr:revisionPtr revIDLastSave="0" documentId="13_ncr:1_{841B8B4F-871A-4D5D-9C89-FF8DDE02E31C}" xr6:coauthVersionLast="45" xr6:coauthVersionMax="45" xr10:uidLastSave="{00000000-0000-0000-0000-000000000000}"/>
  <bookViews>
    <workbookView xWindow="-120" yWindow="-120" windowWidth="29040" windowHeight="15720" xr2:uid="{391E4640-6909-40D3-AE5A-FE67BF055191}"/>
  </bookViews>
  <sheets>
    <sheet name="Лист1" sheetId="1" r:id="rId1"/>
  </sheets>
  <definedNames>
    <definedName name="_xlnm.Print_Titles" localSheetId="0">Лист1!$8:$10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66" i="1" l="1"/>
  <c r="P66" i="1"/>
  <c r="Q66" i="1"/>
  <c r="P72" i="1" l="1"/>
  <c r="P71" i="1"/>
  <c r="P70" i="1"/>
  <c r="P69" i="1"/>
  <c r="P68" i="1"/>
  <c r="P67" i="1"/>
  <c r="P65" i="1"/>
  <c r="P64" i="1"/>
  <c r="P63" i="1"/>
  <c r="P62" i="1"/>
  <c r="P61" i="1"/>
  <c r="P60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11" i="1"/>
  <c r="N72" i="1" l="1"/>
  <c r="M72" i="1"/>
  <c r="L72" i="1"/>
  <c r="K72" i="1"/>
  <c r="N71" i="1"/>
  <c r="M71" i="1"/>
  <c r="L71" i="1"/>
  <c r="K71" i="1"/>
  <c r="F71" i="1"/>
  <c r="G71" i="1"/>
  <c r="I71" i="1" s="1"/>
  <c r="H71" i="1"/>
  <c r="F72" i="1"/>
  <c r="G72" i="1"/>
  <c r="H72" i="1"/>
  <c r="I72" i="1" s="1"/>
  <c r="E72" i="1"/>
  <c r="E71" i="1"/>
  <c r="O71" i="1"/>
  <c r="R70" i="1"/>
  <c r="Q70" i="1"/>
  <c r="O70" i="1"/>
  <c r="R69" i="1"/>
  <c r="Q69" i="1"/>
  <c r="O69" i="1"/>
  <c r="R68" i="1"/>
  <c r="Q68" i="1"/>
  <c r="O68" i="1"/>
  <c r="R67" i="1"/>
  <c r="Q67" i="1"/>
  <c r="O67" i="1"/>
  <c r="R65" i="1"/>
  <c r="Q65" i="1"/>
  <c r="O65" i="1"/>
  <c r="R64" i="1"/>
  <c r="Q64" i="1"/>
  <c r="O64" i="1"/>
  <c r="R63" i="1"/>
  <c r="Q63" i="1"/>
  <c r="O63" i="1"/>
  <c r="R62" i="1"/>
  <c r="Q62" i="1"/>
  <c r="O62" i="1"/>
  <c r="R61" i="1"/>
  <c r="Q61" i="1"/>
  <c r="O61" i="1"/>
  <c r="R60" i="1"/>
  <c r="Q60" i="1"/>
  <c r="O60" i="1"/>
  <c r="I60" i="1"/>
  <c r="I70" i="1"/>
  <c r="I69" i="1"/>
  <c r="I68" i="1"/>
  <c r="I67" i="1"/>
  <c r="I65" i="1"/>
  <c r="I64" i="1"/>
  <c r="I63" i="1"/>
  <c r="I62" i="1"/>
  <c r="I61" i="1"/>
  <c r="Q12" i="1"/>
  <c r="R12" i="1"/>
  <c r="Q13" i="1"/>
  <c r="R13" i="1"/>
  <c r="Q14" i="1"/>
  <c r="Q15" i="1"/>
  <c r="R15" i="1"/>
  <c r="Q16" i="1"/>
  <c r="R16" i="1"/>
  <c r="Q17" i="1"/>
  <c r="R17" i="1"/>
  <c r="Q18" i="1"/>
  <c r="R18" i="1"/>
  <c r="Q19" i="1"/>
  <c r="R19" i="1"/>
  <c r="Q20" i="1"/>
  <c r="R20" i="1"/>
  <c r="Q21" i="1"/>
  <c r="R21" i="1"/>
  <c r="Q22" i="1"/>
  <c r="R22" i="1"/>
  <c r="Q23" i="1"/>
  <c r="R23" i="1"/>
  <c r="Q24" i="1"/>
  <c r="R24" i="1"/>
  <c r="Q25" i="1"/>
  <c r="R25" i="1"/>
  <c r="Q26" i="1"/>
  <c r="R26" i="1"/>
  <c r="Q27" i="1"/>
  <c r="R27" i="1"/>
  <c r="Q28" i="1"/>
  <c r="R28" i="1"/>
  <c r="Q29" i="1"/>
  <c r="R29" i="1"/>
  <c r="Q30" i="1"/>
  <c r="R30" i="1"/>
  <c r="Q31" i="1"/>
  <c r="Q32" i="1"/>
  <c r="R32" i="1"/>
  <c r="Q33" i="1"/>
  <c r="R33" i="1"/>
  <c r="Q34" i="1"/>
  <c r="R34" i="1"/>
  <c r="Q35" i="1"/>
  <c r="R35" i="1"/>
  <c r="Q36" i="1"/>
  <c r="R36" i="1"/>
  <c r="Q37" i="1"/>
  <c r="Q38" i="1"/>
  <c r="R38" i="1"/>
  <c r="Q39" i="1"/>
  <c r="R39" i="1"/>
  <c r="Q40" i="1"/>
  <c r="R40" i="1"/>
  <c r="Q41" i="1"/>
  <c r="R41" i="1"/>
  <c r="Q42" i="1"/>
  <c r="R42" i="1"/>
  <c r="Q43" i="1"/>
  <c r="Q44" i="1"/>
  <c r="R44" i="1"/>
  <c r="Q45" i="1"/>
  <c r="R45" i="1"/>
  <c r="Q46" i="1"/>
  <c r="Q47" i="1"/>
  <c r="R47" i="1"/>
  <c r="Q48" i="1"/>
  <c r="R48" i="1"/>
  <c r="Q49" i="1"/>
  <c r="R49" i="1"/>
  <c r="Q50" i="1"/>
  <c r="R50" i="1"/>
  <c r="Q51" i="1"/>
  <c r="R51" i="1"/>
  <c r="Q52" i="1"/>
  <c r="R52" i="1"/>
  <c r="Q53" i="1"/>
  <c r="Q54" i="1"/>
  <c r="R54" i="1"/>
  <c r="Q55" i="1"/>
  <c r="R55" i="1"/>
  <c r="R11" i="1"/>
  <c r="Q11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Q72" i="1" l="1"/>
  <c r="O72" i="1"/>
  <c r="Q71" i="1"/>
  <c r="R72" i="1"/>
  <c r="R71" i="1"/>
</calcChain>
</file>

<file path=xl/sharedStrings.xml><?xml version="1.0" encoding="utf-8"?>
<sst xmlns="http://schemas.openxmlformats.org/spreadsheetml/2006/main" count="212" uniqueCount="132">
  <si>
    <t>грн.</t>
  </si>
  <si>
    <t>КМБ</t>
  </si>
  <si>
    <t>ККД</t>
  </si>
  <si>
    <t>Доходи</t>
  </si>
  <si>
    <t>Поч.річн. план</t>
  </si>
  <si>
    <t>Уточн.річн. план</t>
  </si>
  <si>
    <t xml:space="preserve"> Уточ.пл. за період</t>
  </si>
  <si>
    <t>Факт</t>
  </si>
  <si>
    <t>% викон.</t>
  </si>
  <si>
    <t>2025 рік (дата факту 30.06.2025)</t>
  </si>
  <si>
    <t>2026 рік (дата факту 30.06.2026)</t>
  </si>
  <si>
    <t>0450600000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</si>
  <si>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</si>
  <si>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11010400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</si>
  <si>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</si>
  <si>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11010500</t>
  </si>
  <si>
    <t>Податок на доходи фізичних осіб, що сплачується фізичними особами за результатами річного декларування</t>
  </si>
  <si>
    <t>11011200</t>
  </si>
  <si>
    <t>Податок на доходи фізичних осіб із доходів спеціалістів резидента Дія Сіті</t>
  </si>
  <si>
    <t>11011300</t>
  </si>
  <si>
    <t>Податок на доходи фізичних осіб у вигляді мінімального податкового зобов`язання, що підлягає сплаті фізичними особами</t>
  </si>
  <si>
    <t>11020200</t>
  </si>
  <si>
    <t>Податок на прибуток підприємств та фінансових установ комунальної власності</t>
  </si>
  <si>
    <t>13010200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</si>
  <si>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</t>
  </si>
  <si>
    <t>13030100</t>
  </si>
  <si>
    <t>Рентна плата за користування надрами для видобування інших корисних копалин загальнодержавного значення (крім видобування корисних копалин, визначених як Активи природних ресурсів)</t>
  </si>
  <si>
    <t>14021900</t>
  </si>
  <si>
    <t>Пальне</t>
  </si>
  <si>
    <t>14031900</t>
  </si>
  <si>
    <t>14040100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</si>
  <si>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</t>
  </si>
  <si>
    <t>14040200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</si>
  <si>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</si>
  <si>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18010100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</si>
  <si>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</si>
  <si>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18010200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</si>
  <si>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</si>
  <si>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18010300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</si>
  <si>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</si>
  <si>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18010400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</si>
  <si>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</si>
  <si>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18010500</t>
  </si>
  <si>
    <t>Земельний податок з юридичних осіб</t>
  </si>
  <si>
    <t>18010600</t>
  </si>
  <si>
    <t>Орендна плата з юридичних осіб</t>
  </si>
  <si>
    <t>18010700</t>
  </si>
  <si>
    <t>Земельний податок з фізичних осіб</t>
  </si>
  <si>
    <t>18010900</t>
  </si>
  <si>
    <t>Орендна плата з фізичних осіб</t>
  </si>
  <si>
    <t>18011100</t>
  </si>
  <si>
    <t>Транспортний податок з юридичних осіб</t>
  </si>
  <si>
    <t>18050300</t>
  </si>
  <si>
    <t>Єдиний податок з юридичних осіб</t>
  </si>
  <si>
    <t>18050400</t>
  </si>
  <si>
    <t>Єдиний податок з фізичних осіб</t>
  </si>
  <si>
    <t>18050500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</si>
  <si>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</si>
  <si>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21081100</t>
  </si>
  <si>
    <t>Адміністративні штрафи та інші санкції</t>
  </si>
  <si>
    <t>21081500</t>
  </si>
  <si>
    <t>Штрафні санкції, що застосовуються відповідно до Закону України `Про державне регулювання виробництва і обігу спирту етилового, спиртових дистилятів, біоетанолу, алкогольних напоїв, тютюнових виробів, тютюнової сировини, рідин, що використовуються в елект</t>
  </si>
  <si>
    <t>21081700</t>
  </si>
  <si>
    <t>Плата за встановлення земельного сервітуту, за надання права користування земельною ділянкою для сільськогосподарських потреб (емфітевзис), для забудови (суперфіцій)</t>
  </si>
  <si>
    <t>22010300</t>
  </si>
  <si>
    <t>Адміністративний збір, що справляється відповідно до Закону України `Про державну реєстрацію юридичних осіб, фізичних осіб - підприємців та громадських формувань`</t>
  </si>
  <si>
    <t>22012500</t>
  </si>
  <si>
    <t>Плата за надання інших адміністративних послуг</t>
  </si>
  <si>
    <t>22012600</t>
  </si>
  <si>
    <t>Адміністративний збір за державну реєстрацію речових прав на нерухоме майно та їх обтяжень</t>
  </si>
  <si>
    <t>22080400</t>
  </si>
  <si>
    <t>Надходження від орендної плати за користування майновим комплексом та іншим майном, що перебуває в комунальній власності</t>
  </si>
  <si>
    <t>22090100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</si>
  <si>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</si>
  <si>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22090400</t>
  </si>
  <si>
    <t>Державне мито, пов`язане з видачею та оформленням закордонних паспортів (посвідок) та паспортів громадян України</t>
  </si>
  <si>
    <t>24060300</t>
  </si>
  <si>
    <t>Інші надходження</t>
  </si>
  <si>
    <t>41020100</t>
  </si>
  <si>
    <t>Базова дотація</t>
  </si>
  <si>
    <t>41020300</t>
  </si>
  <si>
    <t>Додаткова дотація з державного бюджету місцевим бюджетам на функціонування територій, на яких ведуться бойові дії</t>
  </si>
  <si>
    <t>41021400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</si>
  <si>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</t>
  </si>
  <si>
    <t>41033900</t>
  </si>
  <si>
    <t>Освітня субвенція з державного бюджету місцевим бюджетам</t>
  </si>
  <si>
    <t>41035400</t>
  </si>
  <si>
    <t>Субвенція з державного бюджету місцевим бюджетам на надання державної підтримки особам з особливими освітніми потребами</t>
  </si>
  <si>
    <t>41036000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</si>
  <si>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</si>
  <si>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41036300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</si>
  <si>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</si>
  <si>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41053900</t>
  </si>
  <si>
    <t>Інші субвенції з місцевого бюджету</t>
  </si>
  <si>
    <t>41059300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</si>
  <si>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</t>
  </si>
  <si>
    <t xml:space="preserve"> </t>
  </si>
  <si>
    <t xml:space="preserve">Усього ( без урахування трансфертів) </t>
  </si>
  <si>
    <t xml:space="preserve">Усього </t>
  </si>
  <si>
    <t>ПРИРІСТ</t>
  </si>
  <si>
    <t>СУМА (+/-)</t>
  </si>
  <si>
    <t>% (+/-)</t>
  </si>
  <si>
    <t xml:space="preserve">                                   Додаток 1</t>
  </si>
  <si>
    <t>Бюджет Зеленодольської міської територіальної громади</t>
  </si>
  <si>
    <t>Звіт на дату з початку року за І півріччя 2026 року</t>
  </si>
  <si>
    <t>ЗАГАЛЬНИЙ ФОНД</t>
  </si>
  <si>
    <t>СПЕЦІАЛЬНИЙ ФОНД</t>
  </si>
  <si>
    <t>19010100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</si>
  <si>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</si>
  <si>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19010200</t>
  </si>
  <si>
    <t>Надходження від скидів забруднюючих речовин безпосередньо у водні об`єкти</t>
  </si>
  <si>
    <t>19010300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</si>
  <si>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</t>
  </si>
  <si>
    <t>24062100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</si>
  <si>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</si>
  <si>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25010100</t>
  </si>
  <si>
    <t>Плата за послуги, що надаються бюджетними установами згідно з їх основною діяльністю</t>
  </si>
  <si>
    <t>25010300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</si>
  <si>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</si>
  <si>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25020100</t>
  </si>
  <si>
    <t>Благодійні внески, гранти та дарунки</t>
  </si>
  <si>
    <t>25020200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</si>
  <si>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об`</t>
  </si>
  <si>
    <t xml:space="preserve">РАЗОМ ЗАГАЛЬНИЙ+СПЕЦІАЛЬНИЙ ( без урахування трансфертів) </t>
  </si>
  <si>
    <t xml:space="preserve">РАЗОМ ЗАГАЛЬНИЙ+СПЕЦІАЛЬНИЙ </t>
  </si>
  <si>
    <t>Вик.Валентина ГОРБАНЬ</t>
  </si>
  <si>
    <t>сума(+/-)</t>
  </si>
  <si>
    <t>25010400</t>
  </si>
  <si>
    <t>Надходження бюджетних установ від реалізації в установленому порядку майна (крім нерухомого майна)</t>
  </si>
  <si>
    <t>Секретар ради</t>
  </si>
  <si>
    <t>Ольга ЦИЦЮРА</t>
  </si>
  <si>
    <t>до рішення сесії від 24.07.2026 року № 2451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</si>
</sst>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95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/>
    <xf numFmtId="0" fontId="0" fillId="0" borderId="6" xfId="0" applyBorder="1"/>
    <xf numFmtId="4" fontId="0" fillId="3" borderId="6" xfId="0" applyNumberFormat="1" applyFill="1" applyBorder="1"/>
    <xf numFmtId="4" fontId="1" fillId="0" borderId="6" xfId="0" applyNumberFormat="1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/>
    </xf>
    <xf numFmtId="4" fontId="1" fillId="2" borderId="6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vertical="center" wrapText="1"/>
    </xf>
    <xf numFmtId="4" fontId="0" fillId="0" borderId="6" xfId="0" applyNumberFormat="1" applyBorder="1" applyAlignment="1">
      <alignment vertical="center"/>
    </xf>
    <xf numFmtId="4" fontId="0" fillId="3" borderId="6" xfId="0" applyNumberForma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6" xfId="0" applyNumberFormat="1" applyBorder="1" applyAlignment="1">
      <alignment horizontal="center"/>
    </xf>
    <xf numFmtId="0" fontId="0" fillId="0" borderId="6" xfId="0" applyNumberFormat="1" applyBorder="1" applyAlignment="1">
      <alignment horizontal="center" wrapText="1"/>
    </xf>
    <xf numFmtId="0" fontId="0" fillId="2" borderId="6" xfId="0" applyNumberFormat="1" applyFill="1" applyBorder="1" applyAlignment="1">
      <alignment horizontal="center"/>
    </xf>
    <xf numFmtId="0" fontId="0" fillId="3" borderId="6" xfId="0" applyNumberForma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0" xfId="0"/>
    <xf numFmtId="4" fontId="1" fillId="0" borderId="6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0" fontId="0" fillId="0" borderId="0" xfId="0"/>
    <xf numFmtId="4" fontId="1" fillId="2" borderId="6" xfId="0" applyNumberFormat="1" applyFont="1" applyFill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>
      <alignment wrapText="1"/>
    </xf>
    <xf numFmtId="4" fontId="6" fillId="0" borderId="0" xfId="0" applyNumberFormat="1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4" fontId="5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wrapText="1"/>
    </xf>
    <xf numFmtId="4" fontId="0" fillId="0" borderId="2" xfId="0" applyNumberFormat="1" applyBorder="1"/>
    <xf numFmtId="4" fontId="0" fillId="0" borderId="2" xfId="0" applyNumberFormat="1" applyBorder="1" applyAlignment="1">
      <alignment horizontal="right"/>
    </xf>
    <xf numFmtId="0" fontId="0" fillId="0" borderId="2" xfId="0" applyBorder="1"/>
    <xf numFmtId="0" fontId="0" fillId="0" borderId="5" xfId="0" applyBorder="1"/>
    <xf numFmtId="4" fontId="1" fillId="0" borderId="6" xfId="0" applyNumberFormat="1" applyFont="1" applyBorder="1" applyAlignment="1">
      <alignment horizontal="center"/>
    </xf>
    <xf numFmtId="4" fontId="0" fillId="3" borderId="6" xfId="0" applyNumberFormat="1" applyFill="1" applyBorder="1"/>
    <xf numFmtId="4" fontId="1" fillId="0" borderId="6" xfId="0" applyNumberFormat="1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/>
    </xf>
    <xf numFmtId="0" fontId="0" fillId="0" borderId="6" xfId="0" applyBorder="1" applyAlignment="1">
      <alignment vertical="center" wrapText="1"/>
    </xf>
    <xf numFmtId="4" fontId="0" fillId="0" borderId="6" xfId="0" applyNumberFormat="1" applyBorder="1" applyAlignment="1">
      <alignment vertical="center"/>
    </xf>
    <xf numFmtId="4" fontId="0" fillId="3" borderId="6" xfId="0" applyNumberFormat="1" applyFill="1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6" xfId="0" applyNumberFormat="1" applyBorder="1" applyAlignment="1">
      <alignment horizontal="center"/>
    </xf>
    <xf numFmtId="0" fontId="0" fillId="0" borderId="6" xfId="0" applyNumberFormat="1" applyBorder="1" applyAlignment="1">
      <alignment horizontal="center" wrapText="1"/>
    </xf>
    <xf numFmtId="0" fontId="0" fillId="3" borderId="6" xfId="0" applyNumberFormat="1" applyFill="1" applyBorder="1" applyAlignment="1">
      <alignment horizontal="center"/>
    </xf>
    <xf numFmtId="0" fontId="0" fillId="0" borderId="0" xfId="0"/>
    <xf numFmtId="4" fontId="0" fillId="0" borderId="0" xfId="0" applyNumberFormat="1"/>
    <xf numFmtId="4" fontId="1" fillId="2" borderId="6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vertical="center" wrapText="1"/>
    </xf>
    <xf numFmtId="4" fontId="1" fillId="4" borderId="6" xfId="0" applyNumberFormat="1" applyFont="1" applyFill="1" applyBorder="1" applyAlignment="1">
      <alignment vertical="center"/>
    </xf>
    <xf numFmtId="4" fontId="0" fillId="0" borderId="6" xfId="0" applyNumberFormat="1" applyBorder="1" applyAlignment="1">
      <alignment vertical="center"/>
    </xf>
    <xf numFmtId="4" fontId="0" fillId="0" borderId="6" xfId="0" applyNumberFormat="1" applyBorder="1" applyAlignment="1">
      <alignment vertical="center"/>
    </xf>
    <xf numFmtId="0" fontId="0" fillId="0" borderId="0" xfId="0" applyAlignment="1">
      <alignment horizontal="center"/>
    </xf>
    <xf numFmtId="4" fontId="1" fillId="5" borderId="6" xfId="0" applyNumberFormat="1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vertical="center" wrapText="1"/>
    </xf>
    <xf numFmtId="4" fontId="1" fillId="5" borderId="6" xfId="0" applyNumberFormat="1" applyFont="1" applyFill="1" applyBorder="1" applyAlignment="1">
      <alignment vertical="center"/>
    </xf>
    <xf numFmtId="164" fontId="1" fillId="5" borderId="6" xfId="0" applyNumberFormat="1" applyFont="1" applyFill="1" applyBorder="1" applyAlignment="1">
      <alignment horizontal="center" vertical="center"/>
    </xf>
    <xf numFmtId="4" fontId="1" fillId="4" borderId="6" xfId="0" applyNumberFormat="1" applyFont="1" applyFill="1" applyBorder="1" applyAlignment="1">
      <alignment horizontal="center" vertical="center"/>
    </xf>
    <xf numFmtId="164" fontId="1" fillId="4" borderId="6" xfId="0" applyNumberFormat="1" applyFont="1" applyFill="1" applyBorder="1" applyAlignment="1">
      <alignment horizontal="center" vertical="center"/>
    </xf>
    <xf numFmtId="4" fontId="1" fillId="6" borderId="6" xfId="0" applyNumberFormat="1" applyFont="1" applyFill="1" applyBorder="1" applyAlignment="1">
      <alignment horizontal="center" vertical="center"/>
    </xf>
    <xf numFmtId="164" fontId="1" fillId="6" borderId="6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164" fontId="0" fillId="0" borderId="0" xfId="0" applyNumberFormat="1"/>
    <xf numFmtId="4" fontId="1" fillId="0" borderId="10" xfId="0" applyNumberFormat="1" applyFont="1" applyBorder="1" applyAlignment="1">
      <alignment horizontal="center"/>
    </xf>
    <xf numFmtId="4" fontId="0" fillId="0" borderId="6" xfId="0" applyNumberFormat="1" applyFont="1" applyBorder="1" applyAlignment="1">
      <alignment vertical="center"/>
    </xf>
    <xf numFmtId="4" fontId="0" fillId="0" borderId="6" xfId="0" applyNumberFormat="1" applyBorder="1" applyAlignment="1">
      <alignment vertical="center"/>
    </xf>
    <xf numFmtId="4" fontId="1" fillId="0" borderId="6" xfId="0" applyNumberFormat="1" applyFont="1" applyBorder="1" applyAlignment="1">
      <alignment horizontal="center" vertical="center"/>
    </xf>
    <xf numFmtId="0" fontId="0" fillId="0" borderId="6" xfId="0" applyBorder="1" applyAlignment="1">
      <alignment vertical="center" wrapText="1"/>
    </xf>
    <xf numFmtId="0" fontId="0" fillId="0" borderId="6" xfId="0" applyBorder="1" applyAlignment="1">
      <alignment horizontal="center" vertical="center"/>
    </xf>
    <xf numFmtId="0" fontId="2" fillId="4" borderId="7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/>
    </xf>
    <xf numFmtId="4" fontId="1" fillId="0" borderId="8" xfId="0" applyNumberFormat="1" applyFont="1" applyBorder="1" applyAlignment="1">
      <alignment horizontal="center"/>
    </xf>
    <xf numFmtId="4" fontId="1" fillId="0" borderId="0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" fontId="8" fillId="0" borderId="0" xfId="0" applyNumberFormat="1" applyFont="1" applyAlignment="1">
      <alignment horizontal="center"/>
    </xf>
    <xf numFmtId="0" fontId="7" fillId="0" borderId="0" xfId="1" applyFont="1" applyAlignment="1">
      <alignment horizontal="right"/>
    </xf>
    <xf numFmtId="0" fontId="7" fillId="0" borderId="0" xfId="1" applyFont="1" applyAlignment="1">
      <alignment horizontal="center"/>
    </xf>
  </cellXfs>
  <cellStyles count="3">
    <cellStyle name="Звичайний 2" xfId="1" xr:uid="{507581A2-B8E6-46BE-B092-D82881CE7478}"/>
    <cellStyle name="Звичайний 2 2" xfId="2" xr:uid="{92157206-8223-4D32-AC72-213B85812609}"/>
    <cellStyle name="Обычный" xfId="0" builtinId="0"/>
  </cellStyles>
  <dxfs count="14"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6A2C2-7F60-4ED0-B30B-1851992D4768}">
  <sheetPr>
    <pageSetUpPr fitToPage="1"/>
  </sheetPr>
  <dimension ref="A1:W77"/>
  <sheetViews>
    <sheetView tabSelected="1" topLeftCell="E31" zoomScale="115" zoomScaleNormal="115" workbookViewId="0">
      <selection activeCell="M2" sqref="M2:R2"/>
    </sheetView>
  </sheetViews>
  <sheetFormatPr defaultRowHeight="12.75" x14ac:dyDescent="0.2"/>
  <cols>
    <col min="1" max="1" width="0" hidden="1" customWidth="1"/>
    <col min="2" max="3" width="12.28515625" style="12" customWidth="1"/>
    <col min="4" max="4" width="50.7109375" style="1" customWidth="1"/>
    <col min="5" max="8" width="16" style="2" customWidth="1"/>
    <col min="9" max="9" width="9.28515625" style="2" customWidth="1"/>
    <col min="10" max="10" width="2.28515625" style="2" customWidth="1"/>
    <col min="11" max="14" width="16" style="2" customWidth="1"/>
    <col min="15" max="15" width="9.28515625" style="2" customWidth="1"/>
    <col min="16" max="16" width="13" style="54" customWidth="1"/>
    <col min="17" max="17" width="12.5703125" customWidth="1"/>
    <col min="19" max="20" width="11.28515625" bestFit="1" customWidth="1"/>
  </cols>
  <sheetData>
    <row r="1" spans="1:22" x14ac:dyDescent="0.2">
      <c r="A1" s="26"/>
      <c r="B1" s="27"/>
      <c r="C1" s="28"/>
      <c r="D1" s="29"/>
      <c r="E1" s="30"/>
      <c r="F1" s="30"/>
      <c r="G1" s="30"/>
      <c r="H1" s="30"/>
      <c r="I1" s="30"/>
      <c r="J1" s="30"/>
      <c r="K1" s="30"/>
      <c r="L1" s="30"/>
      <c r="M1" s="94" t="s">
        <v>102</v>
      </c>
      <c r="N1" s="94"/>
      <c r="O1" s="94"/>
      <c r="P1" s="94"/>
      <c r="Q1" s="94"/>
      <c r="R1" s="94"/>
      <c r="S1" s="19"/>
      <c r="T1" s="19"/>
      <c r="U1" s="19"/>
      <c r="V1" s="19"/>
    </row>
    <row r="2" spans="1:22" x14ac:dyDescent="0.2">
      <c r="A2" s="26"/>
      <c r="B2" s="31"/>
      <c r="C2" s="31"/>
      <c r="D2" s="32"/>
      <c r="E2" s="33"/>
      <c r="F2" s="33"/>
      <c r="G2" s="33"/>
      <c r="H2" s="33"/>
      <c r="I2" s="33"/>
      <c r="J2" s="33"/>
      <c r="K2" s="33"/>
      <c r="L2" s="33"/>
      <c r="M2" s="93" t="s">
        <v>131</v>
      </c>
      <c r="N2" s="93"/>
      <c r="O2" s="93"/>
      <c r="P2" s="93"/>
      <c r="Q2" s="93"/>
      <c r="R2" s="93"/>
      <c r="S2" s="19"/>
      <c r="T2" s="19"/>
      <c r="U2" s="19"/>
      <c r="V2" s="19"/>
    </row>
    <row r="3" spans="1:22" ht="18.75" x14ac:dyDescent="0.3">
      <c r="A3" s="26"/>
      <c r="B3" s="31"/>
      <c r="C3" s="31"/>
      <c r="D3" s="32"/>
      <c r="E3" s="92" t="s">
        <v>103</v>
      </c>
      <c r="F3" s="92"/>
      <c r="G3" s="92"/>
      <c r="H3" s="92"/>
      <c r="I3" s="92"/>
      <c r="J3" s="33"/>
      <c r="K3" s="33"/>
      <c r="L3" s="33"/>
      <c r="M3" s="33"/>
      <c r="N3" s="33"/>
      <c r="O3" s="33"/>
      <c r="P3" s="33"/>
      <c r="Q3" s="26"/>
      <c r="R3" s="26"/>
      <c r="S3" s="19"/>
      <c r="T3" s="19"/>
      <c r="U3" s="19"/>
      <c r="V3" s="19"/>
    </row>
    <row r="4" spans="1:22" ht="18.75" x14ac:dyDescent="0.3">
      <c r="A4" s="26"/>
      <c r="B4" s="90" t="s">
        <v>104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31"/>
      <c r="P4" s="72"/>
      <c r="Q4" s="26"/>
      <c r="R4" s="26"/>
      <c r="S4" s="19"/>
      <c r="T4" s="19"/>
      <c r="U4" s="19"/>
      <c r="V4" s="19"/>
    </row>
    <row r="5" spans="1:22" s="22" customFormat="1" ht="18.75" x14ac:dyDescent="0.3">
      <c r="A5" s="26"/>
      <c r="B5" s="34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72"/>
      <c r="Q5" s="26"/>
      <c r="R5" s="26"/>
    </row>
    <row r="6" spans="1:22" ht="18.75" x14ac:dyDescent="0.3">
      <c r="B6" s="80" t="s">
        <v>105</v>
      </c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2"/>
    </row>
    <row r="7" spans="1:22" x14ac:dyDescent="0.2">
      <c r="B7" s="35"/>
      <c r="C7" s="36"/>
      <c r="D7" s="37"/>
      <c r="E7" s="38"/>
      <c r="F7" s="38"/>
      <c r="G7" s="38"/>
      <c r="H7" s="38"/>
      <c r="I7" s="38"/>
      <c r="J7" s="38"/>
      <c r="K7" s="38"/>
      <c r="L7" s="38"/>
      <c r="M7" s="38"/>
      <c r="N7" s="38"/>
      <c r="O7" s="39" t="s">
        <v>0</v>
      </c>
      <c r="P7" s="39"/>
      <c r="Q7" s="40"/>
      <c r="R7" s="41"/>
    </row>
    <row r="8" spans="1:22" x14ac:dyDescent="0.2">
      <c r="A8" s="3"/>
      <c r="B8" s="83" t="s">
        <v>1</v>
      </c>
      <c r="C8" s="83" t="s">
        <v>2</v>
      </c>
      <c r="D8" s="84" t="s">
        <v>3</v>
      </c>
      <c r="E8" s="85" t="s">
        <v>9</v>
      </c>
      <c r="F8" s="85"/>
      <c r="G8" s="85"/>
      <c r="H8" s="85"/>
      <c r="I8" s="85"/>
      <c r="J8" s="4"/>
      <c r="K8" s="85" t="s">
        <v>10</v>
      </c>
      <c r="L8" s="85"/>
      <c r="M8" s="85"/>
      <c r="N8" s="85"/>
      <c r="O8" s="85"/>
      <c r="P8" s="74"/>
      <c r="Q8" s="88" t="s">
        <v>99</v>
      </c>
      <c r="R8" s="89"/>
    </row>
    <row r="9" spans="1:22" ht="28.5" customHeight="1" x14ac:dyDescent="0.2">
      <c r="A9" s="3"/>
      <c r="B9" s="83"/>
      <c r="C9" s="83"/>
      <c r="D9" s="84"/>
      <c r="E9" s="5" t="s">
        <v>4</v>
      </c>
      <c r="F9" s="5" t="s">
        <v>5</v>
      </c>
      <c r="G9" s="5" t="s">
        <v>6</v>
      </c>
      <c r="H9" s="6" t="s">
        <v>7</v>
      </c>
      <c r="I9" s="7" t="s">
        <v>8</v>
      </c>
      <c r="J9" s="4"/>
      <c r="K9" s="5" t="s">
        <v>4</v>
      </c>
      <c r="L9" s="5" t="s">
        <v>5</v>
      </c>
      <c r="M9" s="5" t="s">
        <v>6</v>
      </c>
      <c r="N9" s="6" t="s">
        <v>7</v>
      </c>
      <c r="O9" s="7" t="s">
        <v>8</v>
      </c>
      <c r="P9" s="55" t="s">
        <v>126</v>
      </c>
      <c r="Q9" s="18" t="s">
        <v>100</v>
      </c>
      <c r="R9" s="18" t="s">
        <v>101</v>
      </c>
    </row>
    <row r="10" spans="1:22" x14ac:dyDescent="0.2">
      <c r="A10" s="3"/>
      <c r="B10" s="14">
        <v>1</v>
      </c>
      <c r="C10" s="14">
        <v>2</v>
      </c>
      <c r="D10" s="15">
        <v>3</v>
      </c>
      <c r="E10" s="14">
        <v>9</v>
      </c>
      <c r="F10" s="14">
        <v>10</v>
      </c>
      <c r="G10" s="14">
        <v>11</v>
      </c>
      <c r="H10" s="14">
        <v>12</v>
      </c>
      <c r="I10" s="16">
        <v>13</v>
      </c>
      <c r="J10" s="17"/>
      <c r="K10" s="14">
        <v>14</v>
      </c>
      <c r="L10" s="14">
        <v>15</v>
      </c>
      <c r="M10" s="14">
        <v>16</v>
      </c>
      <c r="N10" s="14">
        <v>17</v>
      </c>
      <c r="O10" s="16">
        <v>18</v>
      </c>
      <c r="P10" s="50">
        <v>19</v>
      </c>
      <c r="Q10" s="16">
        <v>20</v>
      </c>
      <c r="R10" s="50">
        <v>21</v>
      </c>
    </row>
    <row r="11" spans="1:22" ht="38.25" x14ac:dyDescent="0.2">
      <c r="A11" s="8">
        <v>0</v>
      </c>
      <c r="B11" s="13" t="s">
        <v>11</v>
      </c>
      <c r="C11" s="13">
        <v>11010100</v>
      </c>
      <c r="D11" s="9" t="s">
        <v>12</v>
      </c>
      <c r="E11" s="10">
        <v>64482303</v>
      </c>
      <c r="F11" s="10">
        <v>68000482</v>
      </c>
      <c r="G11" s="10">
        <v>34018179</v>
      </c>
      <c r="H11" s="10">
        <v>37485811.460000001</v>
      </c>
      <c r="I11" s="7">
        <f t="shared" ref="I11:I55" si="0">IF(G11=0,0,H11/G11*100)</f>
        <v>110.19346879208321</v>
      </c>
      <c r="J11" s="11"/>
      <c r="K11" s="10">
        <v>80178891</v>
      </c>
      <c r="L11" s="10">
        <v>82988808</v>
      </c>
      <c r="M11" s="10">
        <v>41052901</v>
      </c>
      <c r="N11" s="75">
        <v>44329422.759999998</v>
      </c>
      <c r="O11" s="7">
        <f t="shared" ref="O11:O55" si="1">IF(M11=0,0,N11/M11*100)</f>
        <v>107.98121857454117</v>
      </c>
      <c r="P11" s="55">
        <f>N11-M11</f>
        <v>3276521.7599999979</v>
      </c>
      <c r="Q11" s="20">
        <f>N11-H11</f>
        <v>6843611.299999997</v>
      </c>
      <c r="R11" s="21">
        <f>N11/H11*100-100</f>
        <v>18.256537696409779</v>
      </c>
    </row>
    <row r="12" spans="1:22" ht="38.25" x14ac:dyDescent="0.2">
      <c r="A12" s="8">
        <v>0</v>
      </c>
      <c r="B12" s="13" t="s">
        <v>11</v>
      </c>
      <c r="C12" s="13" t="s">
        <v>13</v>
      </c>
      <c r="D12" s="9" t="s">
        <v>14</v>
      </c>
      <c r="E12" s="10">
        <v>9810124</v>
      </c>
      <c r="F12" s="10">
        <v>9810124</v>
      </c>
      <c r="G12" s="10">
        <v>3100000</v>
      </c>
      <c r="H12" s="10">
        <v>3262164.67</v>
      </c>
      <c r="I12" s="7">
        <f t="shared" si="0"/>
        <v>105.23111838709679</v>
      </c>
      <c r="J12" s="11"/>
      <c r="K12" s="10">
        <v>9758245</v>
      </c>
      <c r="L12" s="10">
        <v>9758245</v>
      </c>
      <c r="M12" s="10">
        <v>3663653</v>
      </c>
      <c r="N12" s="75">
        <v>4031254.5</v>
      </c>
      <c r="O12" s="7">
        <f t="shared" si="1"/>
        <v>110.03374227854003</v>
      </c>
      <c r="P12" s="55">
        <f t="shared" ref="P12:P55" si="2">N12-M12</f>
        <v>367601.5</v>
      </c>
      <c r="Q12" s="20">
        <f t="shared" ref="Q12:Q55" si="3">N12-H12</f>
        <v>769089.83000000007</v>
      </c>
      <c r="R12" s="21">
        <f t="shared" ref="R12:R55" si="4">N12/H12*100-100</f>
        <v>23.576057857312264</v>
      </c>
    </row>
    <row r="13" spans="1:22" ht="38.25" x14ac:dyDescent="0.2">
      <c r="A13" s="8">
        <v>0</v>
      </c>
      <c r="B13" s="13" t="s">
        <v>11</v>
      </c>
      <c r="C13" s="13" t="s">
        <v>15</v>
      </c>
      <c r="D13" s="9" t="s">
        <v>16</v>
      </c>
      <c r="E13" s="10">
        <v>352656</v>
      </c>
      <c r="F13" s="10">
        <v>352656</v>
      </c>
      <c r="G13" s="10">
        <v>176328</v>
      </c>
      <c r="H13" s="10">
        <v>267822.09000000003</v>
      </c>
      <c r="I13" s="7">
        <f t="shared" si="0"/>
        <v>151.88857697019193</v>
      </c>
      <c r="J13" s="11"/>
      <c r="K13" s="10">
        <v>541292</v>
      </c>
      <c r="L13" s="10">
        <v>541292</v>
      </c>
      <c r="M13" s="10">
        <v>295485</v>
      </c>
      <c r="N13" s="75">
        <v>246841.12</v>
      </c>
      <c r="O13" s="7">
        <f t="shared" si="1"/>
        <v>83.537614430512548</v>
      </c>
      <c r="P13" s="55">
        <f t="shared" si="2"/>
        <v>-48643.880000000005</v>
      </c>
      <c r="Q13" s="20">
        <f t="shared" si="3"/>
        <v>-20980.97000000003</v>
      </c>
      <c r="R13" s="21">
        <f t="shared" si="4"/>
        <v>-7.8339206448579546</v>
      </c>
    </row>
    <row r="14" spans="1:22" ht="25.5" x14ac:dyDescent="0.2">
      <c r="A14" s="8">
        <v>0</v>
      </c>
      <c r="B14" s="13" t="s">
        <v>11</v>
      </c>
      <c r="C14" s="13" t="s">
        <v>17</v>
      </c>
      <c r="D14" s="9" t="s">
        <v>18</v>
      </c>
      <c r="E14" s="10">
        <v>0</v>
      </c>
      <c r="F14" s="10">
        <v>0</v>
      </c>
      <c r="G14" s="10">
        <v>0</v>
      </c>
      <c r="H14" s="10">
        <v>0</v>
      </c>
      <c r="I14" s="7">
        <f t="shared" si="0"/>
        <v>0</v>
      </c>
      <c r="J14" s="11"/>
      <c r="K14" s="10">
        <v>0</v>
      </c>
      <c r="L14" s="10">
        <v>80000</v>
      </c>
      <c r="M14" s="10">
        <v>80000</v>
      </c>
      <c r="N14" s="75">
        <v>148976.23000000001</v>
      </c>
      <c r="O14" s="7">
        <f t="shared" si="1"/>
        <v>186.22028750000001</v>
      </c>
      <c r="P14" s="55">
        <f t="shared" si="2"/>
        <v>68976.23000000001</v>
      </c>
      <c r="Q14" s="20">
        <f t="shared" si="3"/>
        <v>148976.23000000001</v>
      </c>
      <c r="R14" s="21"/>
    </row>
    <row r="15" spans="1:22" ht="38.25" x14ac:dyDescent="0.2">
      <c r="A15" s="8">
        <v>0</v>
      </c>
      <c r="B15" s="13" t="s">
        <v>11</v>
      </c>
      <c r="C15" s="13" t="s">
        <v>19</v>
      </c>
      <c r="D15" s="9" t="s">
        <v>20</v>
      </c>
      <c r="E15" s="10">
        <v>2516052</v>
      </c>
      <c r="F15" s="10">
        <v>2516052</v>
      </c>
      <c r="G15" s="10">
        <v>390000</v>
      </c>
      <c r="H15" s="10">
        <v>251508.43</v>
      </c>
      <c r="I15" s="7">
        <f t="shared" si="0"/>
        <v>64.489341025641025</v>
      </c>
      <c r="J15" s="11"/>
      <c r="K15" s="10">
        <v>1608323</v>
      </c>
      <c r="L15" s="10">
        <v>1608323</v>
      </c>
      <c r="M15" s="10">
        <v>215606</v>
      </c>
      <c r="N15" s="75">
        <v>436291.25</v>
      </c>
      <c r="O15" s="7">
        <f t="shared" si="1"/>
        <v>202.3558017865922</v>
      </c>
      <c r="P15" s="55">
        <f t="shared" si="2"/>
        <v>220685.25</v>
      </c>
      <c r="Q15" s="20">
        <f t="shared" si="3"/>
        <v>184782.82</v>
      </c>
      <c r="R15" s="21">
        <f t="shared" si="4"/>
        <v>73.469831607632415</v>
      </c>
    </row>
    <row r="16" spans="1:22" ht="25.5" x14ac:dyDescent="0.2">
      <c r="A16" s="8">
        <v>0</v>
      </c>
      <c r="B16" s="13" t="s">
        <v>11</v>
      </c>
      <c r="C16" s="13" t="s">
        <v>21</v>
      </c>
      <c r="D16" s="9" t="s">
        <v>22</v>
      </c>
      <c r="E16" s="10">
        <v>12040</v>
      </c>
      <c r="F16" s="10">
        <v>462040</v>
      </c>
      <c r="G16" s="10">
        <v>462040</v>
      </c>
      <c r="H16" s="10">
        <v>498978.72</v>
      </c>
      <c r="I16" s="7">
        <f t="shared" si="0"/>
        <v>107.99470175742358</v>
      </c>
      <c r="J16" s="11"/>
      <c r="K16" s="10">
        <v>25000</v>
      </c>
      <c r="L16" s="10">
        <v>1025000</v>
      </c>
      <c r="M16" s="10">
        <v>1012500</v>
      </c>
      <c r="N16" s="75">
        <v>1148566</v>
      </c>
      <c r="O16" s="7">
        <f t="shared" si="1"/>
        <v>113.43861728395062</v>
      </c>
      <c r="P16" s="55">
        <f t="shared" si="2"/>
        <v>136066</v>
      </c>
      <c r="Q16" s="20">
        <f t="shared" si="3"/>
        <v>649587.28</v>
      </c>
      <c r="R16" s="21">
        <f t="shared" si="4"/>
        <v>130.18336333060455</v>
      </c>
    </row>
    <row r="17" spans="1:23" ht="51" x14ac:dyDescent="0.2">
      <c r="A17" s="8">
        <v>0</v>
      </c>
      <c r="B17" s="13" t="s">
        <v>11</v>
      </c>
      <c r="C17" s="13" t="s">
        <v>23</v>
      </c>
      <c r="D17" s="9" t="s">
        <v>24</v>
      </c>
      <c r="E17" s="10">
        <v>0</v>
      </c>
      <c r="F17" s="10">
        <v>0</v>
      </c>
      <c r="G17" s="10">
        <v>0</v>
      </c>
      <c r="H17" s="10">
        <v>146</v>
      </c>
      <c r="I17" s="7">
        <f t="shared" si="0"/>
        <v>0</v>
      </c>
      <c r="J17" s="11"/>
      <c r="K17" s="10">
        <v>150</v>
      </c>
      <c r="L17" s="10">
        <v>150</v>
      </c>
      <c r="M17" s="10">
        <v>150</v>
      </c>
      <c r="N17" s="75">
        <v>0</v>
      </c>
      <c r="O17" s="7">
        <f t="shared" si="1"/>
        <v>0</v>
      </c>
      <c r="P17" s="55">
        <f t="shared" si="2"/>
        <v>-150</v>
      </c>
      <c r="Q17" s="20">
        <f t="shared" si="3"/>
        <v>-146</v>
      </c>
      <c r="R17" s="21">
        <f t="shared" si="4"/>
        <v>-100</v>
      </c>
    </row>
    <row r="18" spans="1:23" ht="51" x14ac:dyDescent="0.2">
      <c r="A18" s="8">
        <v>0</v>
      </c>
      <c r="B18" s="13" t="s">
        <v>11</v>
      </c>
      <c r="C18" s="13" t="s">
        <v>25</v>
      </c>
      <c r="D18" s="9" t="s">
        <v>26</v>
      </c>
      <c r="E18" s="10">
        <v>0</v>
      </c>
      <c r="F18" s="10">
        <v>0</v>
      </c>
      <c r="G18" s="10">
        <v>0</v>
      </c>
      <c r="H18" s="10">
        <v>760.58</v>
      </c>
      <c r="I18" s="7">
        <f t="shared" si="0"/>
        <v>0</v>
      </c>
      <c r="J18" s="11"/>
      <c r="K18" s="10">
        <v>950</v>
      </c>
      <c r="L18" s="10">
        <v>950</v>
      </c>
      <c r="M18" s="10">
        <v>762</v>
      </c>
      <c r="N18" s="75">
        <v>408.28</v>
      </c>
      <c r="O18" s="7">
        <f t="shared" si="1"/>
        <v>53.580052493438316</v>
      </c>
      <c r="P18" s="55">
        <f t="shared" si="2"/>
        <v>-353.72</v>
      </c>
      <c r="Q18" s="20">
        <f t="shared" si="3"/>
        <v>-352.30000000000007</v>
      </c>
      <c r="R18" s="21">
        <f t="shared" si="4"/>
        <v>-46.319913750032867</v>
      </c>
    </row>
    <row r="19" spans="1:23" x14ac:dyDescent="0.2">
      <c r="A19" s="8">
        <v>0</v>
      </c>
      <c r="B19" s="13" t="s">
        <v>11</v>
      </c>
      <c r="C19" s="13" t="s">
        <v>27</v>
      </c>
      <c r="D19" s="9" t="s">
        <v>28</v>
      </c>
      <c r="E19" s="10">
        <v>392124</v>
      </c>
      <c r="F19" s="10">
        <v>392124</v>
      </c>
      <c r="G19" s="10">
        <v>182000</v>
      </c>
      <c r="H19" s="10">
        <v>226353.17</v>
      </c>
      <c r="I19" s="7">
        <f t="shared" si="0"/>
        <v>124.36987362637365</v>
      </c>
      <c r="J19" s="11"/>
      <c r="K19" s="10">
        <v>333971</v>
      </c>
      <c r="L19" s="10">
        <v>333971</v>
      </c>
      <c r="M19" s="10">
        <v>217595</v>
      </c>
      <c r="N19" s="75">
        <v>169657.47</v>
      </c>
      <c r="O19" s="7">
        <f t="shared" si="1"/>
        <v>77.969378891978209</v>
      </c>
      <c r="P19" s="55">
        <f t="shared" si="2"/>
        <v>-47937.53</v>
      </c>
      <c r="Q19" s="20">
        <f t="shared" si="3"/>
        <v>-56695.700000000012</v>
      </c>
      <c r="R19" s="21">
        <f t="shared" si="4"/>
        <v>-25.047451290388381</v>
      </c>
      <c r="S19" s="54"/>
      <c r="T19" s="54"/>
      <c r="U19" s="54"/>
      <c r="V19" s="54"/>
    </row>
    <row r="20" spans="1:23" x14ac:dyDescent="0.2">
      <c r="A20" s="8">
        <v>0</v>
      </c>
      <c r="B20" s="13" t="s">
        <v>11</v>
      </c>
      <c r="C20" s="13" t="s">
        <v>29</v>
      </c>
      <c r="D20" s="9" t="s">
        <v>28</v>
      </c>
      <c r="E20" s="10">
        <v>2488887</v>
      </c>
      <c r="F20" s="10">
        <v>2488887</v>
      </c>
      <c r="G20" s="10">
        <v>994000</v>
      </c>
      <c r="H20" s="10">
        <v>1149256.8</v>
      </c>
      <c r="I20" s="7">
        <f t="shared" si="0"/>
        <v>115.61939637826961</v>
      </c>
      <c r="J20" s="11"/>
      <c r="K20" s="10">
        <v>2766245</v>
      </c>
      <c r="L20" s="10">
        <v>2766245</v>
      </c>
      <c r="M20" s="10">
        <v>1142754</v>
      </c>
      <c r="N20" s="75">
        <v>1486673.86</v>
      </c>
      <c r="O20" s="7">
        <f t="shared" si="1"/>
        <v>130.09570388727582</v>
      </c>
      <c r="P20" s="55">
        <f t="shared" si="2"/>
        <v>343919.8600000001</v>
      </c>
      <c r="Q20" s="20">
        <f t="shared" si="3"/>
        <v>337417.06000000006</v>
      </c>
      <c r="R20" s="21">
        <f t="shared" si="4"/>
        <v>29.359587865827734</v>
      </c>
    </row>
    <row r="21" spans="1:23" ht="63.75" x14ac:dyDescent="0.2">
      <c r="A21" s="8">
        <v>0</v>
      </c>
      <c r="B21" s="13" t="s">
        <v>11</v>
      </c>
      <c r="C21" s="13" t="s">
        <v>30</v>
      </c>
      <c r="D21" s="9" t="s">
        <v>31</v>
      </c>
      <c r="E21" s="10">
        <v>2796326</v>
      </c>
      <c r="F21" s="10">
        <v>3040125</v>
      </c>
      <c r="G21" s="10">
        <v>1219799</v>
      </c>
      <c r="H21" s="10">
        <v>1683431</v>
      </c>
      <c r="I21" s="7">
        <f t="shared" si="0"/>
        <v>138.00888507040915</v>
      </c>
      <c r="J21" s="11"/>
      <c r="K21" s="10">
        <v>3611079</v>
      </c>
      <c r="L21" s="10">
        <v>3611079</v>
      </c>
      <c r="M21" s="10">
        <v>1691687</v>
      </c>
      <c r="N21" s="75">
        <v>1634494.81</v>
      </c>
      <c r="O21" s="7">
        <f t="shared" si="1"/>
        <v>96.619221522657568</v>
      </c>
      <c r="P21" s="55">
        <f t="shared" si="2"/>
        <v>-57192.189999999944</v>
      </c>
      <c r="Q21" s="20">
        <f t="shared" si="3"/>
        <v>-48936.189999999944</v>
      </c>
      <c r="R21" s="21">
        <f t="shared" si="4"/>
        <v>-2.9069317364358795</v>
      </c>
    </row>
    <row r="22" spans="1:23" ht="51" x14ac:dyDescent="0.2">
      <c r="A22" s="8">
        <v>0</v>
      </c>
      <c r="B22" s="13" t="s">
        <v>11</v>
      </c>
      <c r="C22" s="13" t="s">
        <v>32</v>
      </c>
      <c r="D22" s="9" t="s">
        <v>33</v>
      </c>
      <c r="E22" s="10">
        <v>1911278</v>
      </c>
      <c r="F22" s="10">
        <v>1911278</v>
      </c>
      <c r="G22" s="10">
        <v>805000</v>
      </c>
      <c r="H22" s="10">
        <v>987736.22</v>
      </c>
      <c r="I22" s="7">
        <f t="shared" si="0"/>
        <v>122.70015155279503</v>
      </c>
      <c r="J22" s="11"/>
      <c r="K22" s="10">
        <v>2038069</v>
      </c>
      <c r="L22" s="10">
        <v>2038069</v>
      </c>
      <c r="M22" s="10">
        <v>993449</v>
      </c>
      <c r="N22" s="75">
        <v>1022031.98</v>
      </c>
      <c r="O22" s="7">
        <f t="shared" si="1"/>
        <v>102.87714618465569</v>
      </c>
      <c r="P22" s="55">
        <f t="shared" si="2"/>
        <v>28582.979999999981</v>
      </c>
      <c r="Q22" s="20">
        <f t="shared" si="3"/>
        <v>34295.760000000009</v>
      </c>
      <c r="R22" s="21">
        <f t="shared" si="4"/>
        <v>3.4721577791285227</v>
      </c>
    </row>
    <row r="23" spans="1:23" ht="38.25" x14ac:dyDescent="0.2">
      <c r="A23" s="8">
        <v>0</v>
      </c>
      <c r="B23" s="13" t="s">
        <v>11</v>
      </c>
      <c r="C23" s="13" t="s">
        <v>34</v>
      </c>
      <c r="D23" s="9" t="s">
        <v>35</v>
      </c>
      <c r="E23" s="10">
        <v>33558</v>
      </c>
      <c r="F23" s="10">
        <v>33558</v>
      </c>
      <c r="G23" s="10">
        <v>19658</v>
      </c>
      <c r="H23" s="10">
        <v>12430.27</v>
      </c>
      <c r="I23" s="7">
        <f t="shared" si="0"/>
        <v>63.232627937735273</v>
      </c>
      <c r="J23" s="11"/>
      <c r="K23" s="10">
        <v>22180</v>
      </c>
      <c r="L23" s="10">
        <v>22180</v>
      </c>
      <c r="M23" s="10">
        <v>10100</v>
      </c>
      <c r="N23" s="75">
        <v>9498.56</v>
      </c>
      <c r="O23" s="7">
        <f t="shared" si="1"/>
        <v>94.045148514851491</v>
      </c>
      <c r="P23" s="55">
        <f t="shared" si="2"/>
        <v>-601.44000000000051</v>
      </c>
      <c r="Q23" s="20">
        <f t="shared" si="3"/>
        <v>-2931.7100000000009</v>
      </c>
      <c r="R23" s="21">
        <f t="shared" si="4"/>
        <v>-23.585247947148375</v>
      </c>
      <c r="T23" s="54"/>
      <c r="U23" s="54"/>
      <c r="V23" s="54"/>
    </row>
    <row r="24" spans="1:23" ht="38.25" x14ac:dyDescent="0.2">
      <c r="A24" s="8">
        <v>0</v>
      </c>
      <c r="B24" s="13" t="s">
        <v>11</v>
      </c>
      <c r="C24" s="13" t="s">
        <v>36</v>
      </c>
      <c r="D24" s="9" t="s">
        <v>37</v>
      </c>
      <c r="E24" s="10">
        <v>151246</v>
      </c>
      <c r="F24" s="10">
        <v>151246</v>
      </c>
      <c r="G24" s="10">
        <v>75000</v>
      </c>
      <c r="H24" s="10">
        <v>2706.85</v>
      </c>
      <c r="I24" s="7">
        <f t="shared" si="0"/>
        <v>3.6091333333333329</v>
      </c>
      <c r="J24" s="11"/>
      <c r="K24" s="10">
        <v>153019</v>
      </c>
      <c r="L24" s="10">
        <v>153019</v>
      </c>
      <c r="M24" s="10">
        <v>35321</v>
      </c>
      <c r="N24" s="75">
        <v>222786.76</v>
      </c>
      <c r="O24" s="7">
        <f t="shared" si="1"/>
        <v>630.74873304832829</v>
      </c>
      <c r="P24" s="55">
        <f t="shared" si="2"/>
        <v>187465.76</v>
      </c>
      <c r="Q24" s="20">
        <f t="shared" si="3"/>
        <v>220079.91</v>
      </c>
      <c r="R24" s="21">
        <f t="shared" si="4"/>
        <v>8130.4804477529233</v>
      </c>
    </row>
    <row r="25" spans="1:23" ht="38.25" x14ac:dyDescent="0.2">
      <c r="A25" s="8">
        <v>0</v>
      </c>
      <c r="B25" s="13" t="s">
        <v>11</v>
      </c>
      <c r="C25" s="13" t="s">
        <v>38</v>
      </c>
      <c r="D25" s="9" t="s">
        <v>39</v>
      </c>
      <c r="E25" s="10">
        <v>1096080</v>
      </c>
      <c r="F25" s="10">
        <v>1096080</v>
      </c>
      <c r="G25" s="10">
        <v>446080</v>
      </c>
      <c r="H25" s="10">
        <v>595851.36</v>
      </c>
      <c r="I25" s="7">
        <f t="shared" si="0"/>
        <v>133.57499999999999</v>
      </c>
      <c r="J25" s="11"/>
      <c r="K25" s="10">
        <v>1174153</v>
      </c>
      <c r="L25" s="10">
        <v>1174153</v>
      </c>
      <c r="M25" s="10">
        <v>595856</v>
      </c>
      <c r="N25" s="75">
        <v>562191.09</v>
      </c>
      <c r="O25" s="7">
        <f t="shared" si="1"/>
        <v>94.350160105797372</v>
      </c>
      <c r="P25" s="55">
        <f t="shared" si="2"/>
        <v>-33664.910000000033</v>
      </c>
      <c r="Q25" s="20">
        <f t="shared" si="3"/>
        <v>-33660.270000000019</v>
      </c>
      <c r="R25" s="21">
        <f t="shared" si="4"/>
        <v>-5.6491051728068555</v>
      </c>
      <c r="T25" s="54"/>
      <c r="U25" s="54"/>
      <c r="V25" s="54"/>
    </row>
    <row r="26" spans="1:23" ht="38.25" x14ac:dyDescent="0.2">
      <c r="A26" s="8">
        <v>0</v>
      </c>
      <c r="B26" s="13" t="s">
        <v>11</v>
      </c>
      <c r="C26" s="13" t="s">
        <v>40</v>
      </c>
      <c r="D26" s="9" t="s">
        <v>41</v>
      </c>
      <c r="E26" s="10">
        <v>1912587</v>
      </c>
      <c r="F26" s="10">
        <v>2282587</v>
      </c>
      <c r="G26" s="10">
        <v>1005000</v>
      </c>
      <c r="H26" s="10">
        <v>1473316.87</v>
      </c>
      <c r="I26" s="7">
        <f t="shared" si="0"/>
        <v>146.59869353233833</v>
      </c>
      <c r="J26" s="11"/>
      <c r="K26" s="10">
        <v>4058270</v>
      </c>
      <c r="L26" s="10">
        <v>4058270</v>
      </c>
      <c r="M26" s="10">
        <v>1603578</v>
      </c>
      <c r="N26" s="75">
        <v>2331075.81</v>
      </c>
      <c r="O26" s="7">
        <f t="shared" si="1"/>
        <v>145.36716081163499</v>
      </c>
      <c r="P26" s="55">
        <f t="shared" si="2"/>
        <v>727497.81</v>
      </c>
      <c r="Q26" s="20">
        <f t="shared" si="3"/>
        <v>857758.94</v>
      </c>
      <c r="R26" s="21">
        <f t="shared" si="4"/>
        <v>58.219583136925593</v>
      </c>
    </row>
    <row r="27" spans="1:23" x14ac:dyDescent="0.2">
      <c r="A27" s="8">
        <v>0</v>
      </c>
      <c r="B27" s="13" t="s">
        <v>11</v>
      </c>
      <c r="C27" s="13" t="s">
        <v>42</v>
      </c>
      <c r="D27" s="9" t="s">
        <v>43</v>
      </c>
      <c r="E27" s="10">
        <v>3666731</v>
      </c>
      <c r="F27" s="10">
        <v>3666731</v>
      </c>
      <c r="G27" s="10">
        <v>1833360</v>
      </c>
      <c r="H27" s="10">
        <v>2223886.96</v>
      </c>
      <c r="I27" s="7">
        <f t="shared" si="0"/>
        <v>121.30116071038965</v>
      </c>
      <c r="J27" s="11"/>
      <c r="K27" s="10">
        <v>4567874</v>
      </c>
      <c r="L27" s="10">
        <v>4567874</v>
      </c>
      <c r="M27" s="10">
        <v>2422265</v>
      </c>
      <c r="N27" s="75">
        <v>2354201.04</v>
      </c>
      <c r="O27" s="7">
        <f t="shared" si="1"/>
        <v>97.190069624917172</v>
      </c>
      <c r="P27" s="55">
        <f t="shared" si="2"/>
        <v>-68063.959999999963</v>
      </c>
      <c r="Q27" s="20">
        <f t="shared" si="3"/>
        <v>130314.08000000007</v>
      </c>
      <c r="R27" s="21">
        <f t="shared" si="4"/>
        <v>5.8597438783489366</v>
      </c>
      <c r="S27" s="54"/>
      <c r="T27" s="54"/>
      <c r="U27" s="73"/>
    </row>
    <row r="28" spans="1:23" x14ac:dyDescent="0.2">
      <c r="A28" s="8">
        <v>0</v>
      </c>
      <c r="B28" s="13" t="s">
        <v>11</v>
      </c>
      <c r="C28" s="13" t="s">
        <v>44</v>
      </c>
      <c r="D28" s="9" t="s">
        <v>45</v>
      </c>
      <c r="E28" s="10">
        <v>9096877</v>
      </c>
      <c r="F28" s="10">
        <v>9096877</v>
      </c>
      <c r="G28" s="10">
        <v>4548438</v>
      </c>
      <c r="H28" s="10">
        <v>5644872.8600000003</v>
      </c>
      <c r="I28" s="7">
        <f t="shared" si="0"/>
        <v>124.10574487329498</v>
      </c>
      <c r="J28" s="11"/>
      <c r="K28" s="10">
        <v>11130275</v>
      </c>
      <c r="L28" s="10">
        <v>11130275</v>
      </c>
      <c r="M28" s="10">
        <v>6026970</v>
      </c>
      <c r="N28" s="75">
        <v>6162053.0999999996</v>
      </c>
      <c r="O28" s="7">
        <f t="shared" si="1"/>
        <v>102.24131031015584</v>
      </c>
      <c r="P28" s="55">
        <f t="shared" si="2"/>
        <v>135083.09999999963</v>
      </c>
      <c r="Q28" s="20">
        <f t="shared" si="3"/>
        <v>517180.23999999929</v>
      </c>
      <c r="R28" s="21">
        <f t="shared" si="4"/>
        <v>9.1619466518861401</v>
      </c>
      <c r="S28" s="54"/>
      <c r="T28" s="54"/>
      <c r="U28" s="73"/>
      <c r="V28" s="73"/>
    </row>
    <row r="29" spans="1:23" x14ac:dyDescent="0.2">
      <c r="A29" s="8">
        <v>0</v>
      </c>
      <c r="B29" s="13" t="s">
        <v>11</v>
      </c>
      <c r="C29" s="13" t="s">
        <v>46</v>
      </c>
      <c r="D29" s="9" t="s">
        <v>47</v>
      </c>
      <c r="E29" s="10">
        <v>3945179</v>
      </c>
      <c r="F29" s="10">
        <v>3945179</v>
      </c>
      <c r="G29" s="10">
        <v>415179</v>
      </c>
      <c r="H29" s="10">
        <v>754345.05</v>
      </c>
      <c r="I29" s="7">
        <f t="shared" si="0"/>
        <v>181.69152341520166</v>
      </c>
      <c r="J29" s="11"/>
      <c r="K29" s="10">
        <v>3828232</v>
      </c>
      <c r="L29" s="10">
        <v>3828232</v>
      </c>
      <c r="M29" s="10">
        <v>769642</v>
      </c>
      <c r="N29" s="75">
        <v>651362.41</v>
      </c>
      <c r="O29" s="7">
        <f t="shared" si="1"/>
        <v>84.631869102777657</v>
      </c>
      <c r="P29" s="55">
        <f t="shared" si="2"/>
        <v>-118279.58999999997</v>
      </c>
      <c r="Q29" s="20">
        <f t="shared" si="3"/>
        <v>-102982.64000000001</v>
      </c>
      <c r="R29" s="21">
        <f t="shared" si="4"/>
        <v>-13.651927589370402</v>
      </c>
      <c r="S29" s="54"/>
      <c r="T29" s="54"/>
      <c r="U29" s="73"/>
      <c r="W29" s="54"/>
    </row>
    <row r="30" spans="1:23" x14ac:dyDescent="0.2">
      <c r="A30" s="8">
        <v>0</v>
      </c>
      <c r="B30" s="13" t="s">
        <v>11</v>
      </c>
      <c r="C30" s="13" t="s">
        <v>48</v>
      </c>
      <c r="D30" s="9" t="s">
        <v>49</v>
      </c>
      <c r="E30" s="10">
        <v>907448</v>
      </c>
      <c r="F30" s="10">
        <v>907448</v>
      </c>
      <c r="G30" s="10">
        <v>300000</v>
      </c>
      <c r="H30" s="10">
        <v>453148.05</v>
      </c>
      <c r="I30" s="7">
        <f t="shared" si="0"/>
        <v>151.04935</v>
      </c>
      <c r="J30" s="11"/>
      <c r="K30" s="10">
        <v>1304472</v>
      </c>
      <c r="L30" s="10">
        <v>1304472</v>
      </c>
      <c r="M30" s="10">
        <v>471648</v>
      </c>
      <c r="N30" s="75">
        <v>679242.52</v>
      </c>
      <c r="O30" s="7">
        <f t="shared" si="1"/>
        <v>144.01471436325394</v>
      </c>
      <c r="P30" s="55">
        <f t="shared" si="2"/>
        <v>207594.52000000002</v>
      </c>
      <c r="Q30" s="20">
        <f t="shared" si="3"/>
        <v>226094.47000000003</v>
      </c>
      <c r="R30" s="21">
        <f t="shared" si="4"/>
        <v>49.894172555746422</v>
      </c>
    </row>
    <row r="31" spans="1:23" x14ac:dyDescent="0.2">
      <c r="A31" s="8">
        <v>0</v>
      </c>
      <c r="B31" s="13" t="s">
        <v>11</v>
      </c>
      <c r="C31" s="13" t="s">
        <v>50</v>
      </c>
      <c r="D31" s="9" t="s">
        <v>51</v>
      </c>
      <c r="E31" s="10">
        <v>0</v>
      </c>
      <c r="F31" s="10">
        <v>0</v>
      </c>
      <c r="G31" s="10">
        <v>0</v>
      </c>
      <c r="H31" s="10">
        <v>0</v>
      </c>
      <c r="I31" s="7">
        <f t="shared" si="0"/>
        <v>0</v>
      </c>
      <c r="J31" s="11"/>
      <c r="K31" s="10">
        <v>0</v>
      </c>
      <c r="L31" s="10">
        <v>8333</v>
      </c>
      <c r="M31" s="10">
        <v>8333</v>
      </c>
      <c r="N31" s="75">
        <v>14583.33</v>
      </c>
      <c r="O31" s="7">
        <f t="shared" si="1"/>
        <v>175.00696027841113</v>
      </c>
      <c r="P31" s="55">
        <f t="shared" si="2"/>
        <v>6250.33</v>
      </c>
      <c r="Q31" s="20">
        <f t="shared" si="3"/>
        <v>14583.33</v>
      </c>
      <c r="R31" s="21"/>
    </row>
    <row r="32" spans="1:23" x14ac:dyDescent="0.2">
      <c r="A32" s="8">
        <v>0</v>
      </c>
      <c r="B32" s="13" t="s">
        <v>11</v>
      </c>
      <c r="C32" s="13" t="s">
        <v>52</v>
      </c>
      <c r="D32" s="9" t="s">
        <v>53</v>
      </c>
      <c r="E32" s="10">
        <v>156117</v>
      </c>
      <c r="F32" s="10">
        <v>156117</v>
      </c>
      <c r="G32" s="10">
        <v>113000</v>
      </c>
      <c r="H32" s="10">
        <v>166330.35</v>
      </c>
      <c r="I32" s="7">
        <f t="shared" si="0"/>
        <v>147.19500000000002</v>
      </c>
      <c r="J32" s="11"/>
      <c r="K32" s="10">
        <v>257352</v>
      </c>
      <c r="L32" s="10">
        <v>257352</v>
      </c>
      <c r="M32" s="10">
        <v>180465</v>
      </c>
      <c r="N32" s="75">
        <v>222061.23</v>
      </c>
      <c r="O32" s="7">
        <f t="shared" si="1"/>
        <v>123.04947219682487</v>
      </c>
      <c r="P32" s="55">
        <f t="shared" si="2"/>
        <v>41596.23000000001</v>
      </c>
      <c r="Q32" s="20">
        <f t="shared" si="3"/>
        <v>55730.880000000005</v>
      </c>
      <c r="R32" s="21">
        <f t="shared" si="4"/>
        <v>33.50614003998669</v>
      </c>
    </row>
    <row r="33" spans="1:20" x14ac:dyDescent="0.2">
      <c r="A33" s="8">
        <v>0</v>
      </c>
      <c r="B33" s="13" t="s">
        <v>11</v>
      </c>
      <c r="C33" s="13" t="s">
        <v>54</v>
      </c>
      <c r="D33" s="9" t="s">
        <v>55</v>
      </c>
      <c r="E33" s="10">
        <v>14208959</v>
      </c>
      <c r="F33" s="10">
        <v>16407969</v>
      </c>
      <c r="G33" s="10">
        <v>9657969</v>
      </c>
      <c r="H33" s="10">
        <v>9795976.5700000003</v>
      </c>
      <c r="I33" s="7">
        <f t="shared" si="0"/>
        <v>101.42895022752714</v>
      </c>
      <c r="J33" s="11"/>
      <c r="K33" s="10">
        <v>16838061</v>
      </c>
      <c r="L33" s="10">
        <v>16838061</v>
      </c>
      <c r="M33" s="10">
        <v>10229255</v>
      </c>
      <c r="N33" s="75">
        <v>11006497.449999999</v>
      </c>
      <c r="O33" s="7">
        <f t="shared" si="1"/>
        <v>107.59823124948981</v>
      </c>
      <c r="P33" s="55">
        <f t="shared" si="2"/>
        <v>777242.44999999925</v>
      </c>
      <c r="Q33" s="20">
        <f t="shared" si="3"/>
        <v>1210520.879999999</v>
      </c>
      <c r="R33" s="21">
        <f t="shared" si="4"/>
        <v>12.357327228682806</v>
      </c>
    </row>
    <row r="34" spans="1:20" ht="51" x14ac:dyDescent="0.2">
      <c r="A34" s="8">
        <v>0</v>
      </c>
      <c r="B34" s="13" t="s">
        <v>11</v>
      </c>
      <c r="C34" s="13" t="s">
        <v>56</v>
      </c>
      <c r="D34" s="9" t="s">
        <v>57</v>
      </c>
      <c r="E34" s="10">
        <v>4791401</v>
      </c>
      <c r="F34" s="10">
        <v>6364665</v>
      </c>
      <c r="G34" s="10">
        <v>3511665</v>
      </c>
      <c r="H34" s="10">
        <v>4241611.6500000004</v>
      </c>
      <c r="I34" s="7">
        <f t="shared" si="0"/>
        <v>120.78634066746116</v>
      </c>
      <c r="J34" s="11"/>
      <c r="K34" s="10">
        <v>5538898</v>
      </c>
      <c r="L34" s="10">
        <v>5538898</v>
      </c>
      <c r="M34" s="10">
        <v>4559194</v>
      </c>
      <c r="N34" s="75">
        <v>6105404.5099999998</v>
      </c>
      <c r="O34" s="7">
        <f t="shared" si="1"/>
        <v>133.91411968869934</v>
      </c>
      <c r="P34" s="55">
        <f t="shared" si="2"/>
        <v>1546210.5099999998</v>
      </c>
      <c r="Q34" s="20">
        <f t="shared" si="3"/>
        <v>1863792.8599999994</v>
      </c>
      <c r="R34" s="21">
        <f t="shared" si="4"/>
        <v>43.940676652941562</v>
      </c>
    </row>
    <row r="35" spans="1:20" x14ac:dyDescent="0.2">
      <c r="A35" s="8">
        <v>0</v>
      </c>
      <c r="B35" s="13" t="s">
        <v>11</v>
      </c>
      <c r="C35" s="13" t="s">
        <v>58</v>
      </c>
      <c r="D35" s="9" t="s">
        <v>59</v>
      </c>
      <c r="E35" s="10">
        <v>0</v>
      </c>
      <c r="F35" s="10">
        <v>0</v>
      </c>
      <c r="G35" s="10">
        <v>0</v>
      </c>
      <c r="H35" s="10">
        <v>1326</v>
      </c>
      <c r="I35" s="7">
        <f t="shared" si="0"/>
        <v>0</v>
      </c>
      <c r="J35" s="11"/>
      <c r="K35" s="10">
        <v>2096</v>
      </c>
      <c r="L35" s="10">
        <v>2096</v>
      </c>
      <c r="M35" s="10">
        <v>818</v>
      </c>
      <c r="N35" s="75">
        <v>16176.87</v>
      </c>
      <c r="O35" s="7">
        <f t="shared" si="1"/>
        <v>1977.6124694376531</v>
      </c>
      <c r="P35" s="55">
        <f t="shared" si="2"/>
        <v>15358.87</v>
      </c>
      <c r="Q35" s="20">
        <f t="shared" si="3"/>
        <v>14850.87</v>
      </c>
      <c r="R35" s="21">
        <f t="shared" si="4"/>
        <v>1119.9751131221722</v>
      </c>
      <c r="T35" s="54"/>
    </row>
    <row r="36" spans="1:20" ht="63.75" x14ac:dyDescent="0.2">
      <c r="A36" s="8">
        <v>0</v>
      </c>
      <c r="B36" s="13" t="s">
        <v>11</v>
      </c>
      <c r="C36" s="13" t="s">
        <v>60</v>
      </c>
      <c r="D36" s="9" t="s">
        <v>61</v>
      </c>
      <c r="E36" s="10">
        <v>0</v>
      </c>
      <c r="F36" s="10">
        <v>0</v>
      </c>
      <c r="G36" s="10">
        <v>0</v>
      </c>
      <c r="H36" s="10">
        <v>43800.93</v>
      </c>
      <c r="I36" s="7">
        <f t="shared" si="0"/>
        <v>0</v>
      </c>
      <c r="J36" s="11"/>
      <c r="K36" s="10">
        <v>0</v>
      </c>
      <c r="L36" s="10">
        <v>0</v>
      </c>
      <c r="M36" s="10">
        <v>0</v>
      </c>
      <c r="N36" s="75">
        <v>0</v>
      </c>
      <c r="O36" s="7">
        <f t="shared" si="1"/>
        <v>0</v>
      </c>
      <c r="P36" s="55">
        <f t="shared" si="2"/>
        <v>0</v>
      </c>
      <c r="Q36" s="20">
        <f t="shared" si="3"/>
        <v>-43800.93</v>
      </c>
      <c r="R36" s="21">
        <f t="shared" si="4"/>
        <v>-100</v>
      </c>
      <c r="S36" s="53"/>
    </row>
    <row r="37" spans="1:20" ht="51" x14ac:dyDescent="0.2">
      <c r="A37" s="8">
        <v>0</v>
      </c>
      <c r="B37" s="13" t="s">
        <v>11</v>
      </c>
      <c r="C37" s="13" t="s">
        <v>62</v>
      </c>
      <c r="D37" s="9" t="s">
        <v>63</v>
      </c>
      <c r="E37" s="10">
        <v>0</v>
      </c>
      <c r="F37" s="10">
        <v>0</v>
      </c>
      <c r="G37" s="10">
        <v>0</v>
      </c>
      <c r="H37" s="10">
        <v>0</v>
      </c>
      <c r="I37" s="7">
        <f t="shared" si="0"/>
        <v>0</v>
      </c>
      <c r="J37" s="11"/>
      <c r="K37" s="10">
        <v>0</v>
      </c>
      <c r="L37" s="10">
        <v>39635</v>
      </c>
      <c r="M37" s="10">
        <v>39635</v>
      </c>
      <c r="N37" s="75">
        <v>53828.35</v>
      </c>
      <c r="O37" s="7">
        <f t="shared" si="1"/>
        <v>135.81014255077582</v>
      </c>
      <c r="P37" s="55">
        <f t="shared" si="2"/>
        <v>14193.349999999999</v>
      </c>
      <c r="Q37" s="20">
        <f t="shared" si="3"/>
        <v>53828.35</v>
      </c>
      <c r="R37" s="21"/>
      <c r="S37" s="54"/>
    </row>
    <row r="38" spans="1:20" ht="38.25" x14ac:dyDescent="0.2">
      <c r="A38" s="8">
        <v>0</v>
      </c>
      <c r="B38" s="13" t="s">
        <v>11</v>
      </c>
      <c r="C38" s="13" t="s">
        <v>64</v>
      </c>
      <c r="D38" s="9" t="s">
        <v>65</v>
      </c>
      <c r="E38" s="10">
        <v>40220</v>
      </c>
      <c r="F38" s="10">
        <v>40220</v>
      </c>
      <c r="G38" s="10">
        <v>13500</v>
      </c>
      <c r="H38" s="10">
        <v>20302.13</v>
      </c>
      <c r="I38" s="7">
        <f t="shared" si="0"/>
        <v>150.38614814814815</v>
      </c>
      <c r="J38" s="11"/>
      <c r="K38" s="10">
        <v>36199</v>
      </c>
      <c r="L38" s="10">
        <v>36199</v>
      </c>
      <c r="M38" s="10">
        <v>22148</v>
      </c>
      <c r="N38" s="75">
        <v>8240</v>
      </c>
      <c r="O38" s="7">
        <f t="shared" si="1"/>
        <v>37.204262235867795</v>
      </c>
      <c r="P38" s="55">
        <f t="shared" si="2"/>
        <v>-13908</v>
      </c>
      <c r="Q38" s="20">
        <f t="shared" si="3"/>
        <v>-12062.130000000001</v>
      </c>
      <c r="R38" s="21">
        <f t="shared" si="4"/>
        <v>-59.413125617853893</v>
      </c>
      <c r="S38" s="54"/>
    </row>
    <row r="39" spans="1:20" x14ac:dyDescent="0.2">
      <c r="A39" s="8">
        <v>0</v>
      </c>
      <c r="B39" s="13" t="s">
        <v>11</v>
      </c>
      <c r="C39" s="13" t="s">
        <v>66</v>
      </c>
      <c r="D39" s="9" t="s">
        <v>67</v>
      </c>
      <c r="E39" s="10">
        <v>165000</v>
      </c>
      <c r="F39" s="10">
        <v>165000</v>
      </c>
      <c r="G39" s="10">
        <v>82500</v>
      </c>
      <c r="H39" s="10">
        <v>112459.32999999999</v>
      </c>
      <c r="I39" s="7">
        <f t="shared" si="0"/>
        <v>136.31433939393938</v>
      </c>
      <c r="J39" s="11"/>
      <c r="K39" s="10">
        <v>267376</v>
      </c>
      <c r="L39" s="10">
        <v>267376</v>
      </c>
      <c r="M39" s="10">
        <v>115260</v>
      </c>
      <c r="N39" s="75">
        <v>140821.85999999999</v>
      </c>
      <c r="O39" s="7">
        <f t="shared" si="1"/>
        <v>122.17756376887037</v>
      </c>
      <c r="P39" s="55">
        <f t="shared" si="2"/>
        <v>25561.859999999986</v>
      </c>
      <c r="Q39" s="20">
        <f t="shared" si="3"/>
        <v>28362.53</v>
      </c>
      <c r="R39" s="21">
        <f t="shared" si="4"/>
        <v>25.220255180250504</v>
      </c>
      <c r="S39" s="54"/>
    </row>
    <row r="40" spans="1:20" ht="25.5" x14ac:dyDescent="0.2">
      <c r="A40" s="8">
        <v>0</v>
      </c>
      <c r="B40" s="13" t="s">
        <v>11</v>
      </c>
      <c r="C40" s="13" t="s">
        <v>68</v>
      </c>
      <c r="D40" s="9" t="s">
        <v>69</v>
      </c>
      <c r="E40" s="10">
        <v>165000</v>
      </c>
      <c r="F40" s="10">
        <v>165000</v>
      </c>
      <c r="G40" s="10">
        <v>82500</v>
      </c>
      <c r="H40" s="10">
        <v>73480</v>
      </c>
      <c r="I40" s="7">
        <f t="shared" si="0"/>
        <v>89.066666666666677</v>
      </c>
      <c r="J40" s="11"/>
      <c r="K40" s="10">
        <v>136408</v>
      </c>
      <c r="L40" s="10">
        <v>136408</v>
      </c>
      <c r="M40" s="10">
        <v>74130</v>
      </c>
      <c r="N40" s="75">
        <v>50932.71</v>
      </c>
      <c r="O40" s="7">
        <f t="shared" si="1"/>
        <v>68.707284500202348</v>
      </c>
      <c r="P40" s="55">
        <f t="shared" si="2"/>
        <v>-23197.29</v>
      </c>
      <c r="Q40" s="20">
        <f t="shared" si="3"/>
        <v>-22547.29</v>
      </c>
      <c r="R40" s="21">
        <f t="shared" si="4"/>
        <v>-30.684934676102344</v>
      </c>
      <c r="S40" s="54"/>
    </row>
    <row r="41" spans="1:20" ht="38.25" x14ac:dyDescent="0.2">
      <c r="A41" s="8">
        <v>0</v>
      </c>
      <c r="B41" s="13" t="s">
        <v>11</v>
      </c>
      <c r="C41" s="13" t="s">
        <v>70</v>
      </c>
      <c r="D41" s="9" t="s">
        <v>71</v>
      </c>
      <c r="E41" s="10">
        <v>0</v>
      </c>
      <c r="F41" s="10">
        <v>0</v>
      </c>
      <c r="G41" s="10">
        <v>0</v>
      </c>
      <c r="H41" s="10">
        <v>566.36</v>
      </c>
      <c r="I41" s="7">
        <f t="shared" si="0"/>
        <v>0</v>
      </c>
      <c r="J41" s="11"/>
      <c r="K41" s="10">
        <v>1158</v>
      </c>
      <c r="L41" s="10">
        <v>1158</v>
      </c>
      <c r="M41" s="10">
        <v>617</v>
      </c>
      <c r="N41" s="75">
        <v>467.65</v>
      </c>
      <c r="O41" s="7">
        <f t="shared" si="1"/>
        <v>75.79416531604538</v>
      </c>
      <c r="P41" s="55">
        <f t="shared" si="2"/>
        <v>-149.35000000000002</v>
      </c>
      <c r="Q41" s="20">
        <f t="shared" si="3"/>
        <v>-98.710000000000036</v>
      </c>
      <c r="R41" s="21">
        <f t="shared" si="4"/>
        <v>-17.428843844904307</v>
      </c>
      <c r="S41" s="54"/>
    </row>
    <row r="42" spans="1:20" ht="38.25" x14ac:dyDescent="0.2">
      <c r="A42" s="8">
        <v>0</v>
      </c>
      <c r="B42" s="13" t="s">
        <v>11</v>
      </c>
      <c r="C42" s="13" t="s">
        <v>72</v>
      </c>
      <c r="D42" s="9" t="s">
        <v>73</v>
      </c>
      <c r="E42" s="10">
        <v>33021</v>
      </c>
      <c r="F42" s="10">
        <v>33021</v>
      </c>
      <c r="G42" s="10">
        <v>13000</v>
      </c>
      <c r="H42" s="10">
        <v>26267.48</v>
      </c>
      <c r="I42" s="7">
        <f t="shared" si="0"/>
        <v>202.05753846153846</v>
      </c>
      <c r="J42" s="11"/>
      <c r="K42" s="10">
        <v>57595</v>
      </c>
      <c r="L42" s="10">
        <v>57595</v>
      </c>
      <c r="M42" s="10">
        <v>20282</v>
      </c>
      <c r="N42" s="75">
        <v>42999.53</v>
      </c>
      <c r="O42" s="7">
        <f t="shared" si="1"/>
        <v>212.00833251158664</v>
      </c>
      <c r="P42" s="55">
        <f t="shared" si="2"/>
        <v>22717.53</v>
      </c>
      <c r="Q42" s="20">
        <f t="shared" si="3"/>
        <v>16732.05</v>
      </c>
      <c r="R42" s="21">
        <f t="shared" si="4"/>
        <v>63.69872557245688</v>
      </c>
    </row>
    <row r="43" spans="1:20" ht="38.25" x14ac:dyDescent="0.2">
      <c r="A43" s="8">
        <v>0</v>
      </c>
      <c r="B43" s="13" t="s">
        <v>11</v>
      </c>
      <c r="C43" s="13" t="s">
        <v>74</v>
      </c>
      <c r="D43" s="9" t="s">
        <v>75</v>
      </c>
      <c r="E43" s="10">
        <v>2414</v>
      </c>
      <c r="F43" s="10">
        <v>2414</v>
      </c>
      <c r="G43" s="10">
        <v>800</v>
      </c>
      <c r="H43" s="10">
        <v>0</v>
      </c>
      <c r="I43" s="7">
        <f t="shared" si="0"/>
        <v>0</v>
      </c>
      <c r="J43" s="11"/>
      <c r="K43" s="10">
        <v>0</v>
      </c>
      <c r="L43" s="10">
        <v>0</v>
      </c>
      <c r="M43" s="10">
        <v>0</v>
      </c>
      <c r="N43" s="75">
        <v>0</v>
      </c>
      <c r="O43" s="7">
        <f t="shared" si="1"/>
        <v>0</v>
      </c>
      <c r="P43" s="55">
        <f t="shared" si="2"/>
        <v>0</v>
      </c>
      <c r="Q43" s="20">
        <f t="shared" si="3"/>
        <v>0</v>
      </c>
      <c r="R43" s="21"/>
      <c r="S43" s="54"/>
      <c r="T43" s="54"/>
    </row>
    <row r="44" spans="1:20" x14ac:dyDescent="0.2">
      <c r="A44" s="8">
        <v>0</v>
      </c>
      <c r="B44" s="13" t="s">
        <v>11</v>
      </c>
      <c r="C44" s="13" t="s">
        <v>76</v>
      </c>
      <c r="D44" s="9" t="s">
        <v>77</v>
      </c>
      <c r="E44" s="10">
        <v>0</v>
      </c>
      <c r="F44" s="10">
        <v>117900</v>
      </c>
      <c r="G44" s="10">
        <v>117900</v>
      </c>
      <c r="H44" s="10">
        <v>123368.54</v>
      </c>
      <c r="I44" s="7">
        <f t="shared" si="0"/>
        <v>104.6382866836302</v>
      </c>
      <c r="J44" s="11"/>
      <c r="K44" s="10">
        <v>141000</v>
      </c>
      <c r="L44" s="10">
        <v>418415</v>
      </c>
      <c r="M44" s="10">
        <v>291767</v>
      </c>
      <c r="N44" s="75">
        <v>787945.96</v>
      </c>
      <c r="O44" s="7">
        <f t="shared" si="1"/>
        <v>270.05999993145213</v>
      </c>
      <c r="P44" s="55">
        <f t="shared" si="2"/>
        <v>496178.95999999996</v>
      </c>
      <c r="Q44" s="20">
        <f t="shared" si="3"/>
        <v>664577.41999999993</v>
      </c>
      <c r="R44" s="21">
        <f t="shared" si="4"/>
        <v>538.69278180644756</v>
      </c>
    </row>
    <row r="45" spans="1:20" x14ac:dyDescent="0.2">
      <c r="A45" s="8">
        <v>0</v>
      </c>
      <c r="B45" s="13" t="s">
        <v>11</v>
      </c>
      <c r="C45" s="13" t="s">
        <v>78</v>
      </c>
      <c r="D45" s="9" t="s">
        <v>79</v>
      </c>
      <c r="E45" s="10">
        <v>9810500</v>
      </c>
      <c r="F45" s="10">
        <v>9810500</v>
      </c>
      <c r="G45" s="10">
        <v>4905000</v>
      </c>
      <c r="H45" s="10">
        <v>4905000</v>
      </c>
      <c r="I45" s="7">
        <f t="shared" si="0"/>
        <v>100</v>
      </c>
      <c r="J45" s="11"/>
      <c r="K45" s="10">
        <v>9834400</v>
      </c>
      <c r="L45" s="10">
        <v>9834400</v>
      </c>
      <c r="M45" s="10">
        <v>4917000</v>
      </c>
      <c r="N45" s="75">
        <v>4917000</v>
      </c>
      <c r="O45" s="7">
        <f t="shared" si="1"/>
        <v>100</v>
      </c>
      <c r="P45" s="55">
        <f t="shared" si="2"/>
        <v>0</v>
      </c>
      <c r="Q45" s="20">
        <f t="shared" si="3"/>
        <v>12000</v>
      </c>
      <c r="R45" s="21">
        <f t="shared" si="4"/>
        <v>0.24464831804280607</v>
      </c>
    </row>
    <row r="46" spans="1:20" ht="38.25" x14ac:dyDescent="0.2">
      <c r="A46" s="8">
        <v>0</v>
      </c>
      <c r="B46" s="13" t="s">
        <v>11</v>
      </c>
      <c r="C46" s="13" t="s">
        <v>80</v>
      </c>
      <c r="D46" s="9" t="s">
        <v>81</v>
      </c>
      <c r="E46" s="10">
        <v>0</v>
      </c>
      <c r="F46" s="10">
        <v>0</v>
      </c>
      <c r="G46" s="10">
        <v>0</v>
      </c>
      <c r="H46" s="10">
        <v>0</v>
      </c>
      <c r="I46" s="7">
        <f t="shared" si="0"/>
        <v>0</v>
      </c>
      <c r="J46" s="11"/>
      <c r="K46" s="10">
        <v>8414600</v>
      </c>
      <c r="L46" s="10">
        <v>8414600</v>
      </c>
      <c r="M46" s="10">
        <v>4207200</v>
      </c>
      <c r="N46" s="75">
        <v>4207200</v>
      </c>
      <c r="O46" s="7">
        <f t="shared" si="1"/>
        <v>100</v>
      </c>
      <c r="P46" s="55">
        <f t="shared" si="2"/>
        <v>0</v>
      </c>
      <c r="Q46" s="20">
        <f t="shared" si="3"/>
        <v>4207200</v>
      </c>
      <c r="R46" s="21"/>
    </row>
    <row r="47" spans="1:20" ht="63.75" x14ac:dyDescent="0.2">
      <c r="A47" s="8">
        <v>0</v>
      </c>
      <c r="B47" s="13" t="s">
        <v>11</v>
      </c>
      <c r="C47" s="13" t="s">
        <v>82</v>
      </c>
      <c r="D47" s="9" t="s">
        <v>83</v>
      </c>
      <c r="E47" s="10">
        <v>0</v>
      </c>
      <c r="F47" s="10">
        <v>3911000</v>
      </c>
      <c r="G47" s="10">
        <v>3911000</v>
      </c>
      <c r="H47" s="10">
        <v>3911000</v>
      </c>
      <c r="I47" s="7">
        <f t="shared" si="0"/>
        <v>100</v>
      </c>
      <c r="J47" s="11"/>
      <c r="K47" s="10">
        <v>0</v>
      </c>
      <c r="L47" s="10">
        <v>0</v>
      </c>
      <c r="M47" s="10">
        <v>0</v>
      </c>
      <c r="N47" s="75">
        <v>0</v>
      </c>
      <c r="O47" s="7">
        <f t="shared" si="1"/>
        <v>0</v>
      </c>
      <c r="P47" s="55">
        <f t="shared" si="2"/>
        <v>0</v>
      </c>
      <c r="Q47" s="20">
        <f t="shared" si="3"/>
        <v>-3911000</v>
      </c>
      <c r="R47" s="21">
        <f t="shared" si="4"/>
        <v>-100</v>
      </c>
    </row>
    <row r="48" spans="1:20" ht="25.5" x14ac:dyDescent="0.2">
      <c r="A48" s="8">
        <v>0</v>
      </c>
      <c r="B48" s="13" t="s">
        <v>11</v>
      </c>
      <c r="C48" s="13" t="s">
        <v>84</v>
      </c>
      <c r="D48" s="9" t="s">
        <v>85</v>
      </c>
      <c r="E48" s="10">
        <v>27604300</v>
      </c>
      <c r="F48" s="10">
        <v>27604300</v>
      </c>
      <c r="G48" s="10">
        <v>24711300</v>
      </c>
      <c r="H48" s="10">
        <v>24711300</v>
      </c>
      <c r="I48" s="7">
        <f t="shared" si="0"/>
        <v>100</v>
      </c>
      <c r="J48" s="11"/>
      <c r="K48" s="10">
        <v>0</v>
      </c>
      <c r="L48" s="10">
        <v>33348100</v>
      </c>
      <c r="M48" s="10">
        <v>29853300</v>
      </c>
      <c r="N48" s="75">
        <v>29853300</v>
      </c>
      <c r="O48" s="7">
        <f t="shared" si="1"/>
        <v>100</v>
      </c>
      <c r="P48" s="55">
        <f t="shared" si="2"/>
        <v>0</v>
      </c>
      <c r="Q48" s="20">
        <f t="shared" si="3"/>
        <v>5142000</v>
      </c>
      <c r="R48" s="21">
        <f t="shared" si="4"/>
        <v>20.808294181204559</v>
      </c>
    </row>
    <row r="49" spans="1:19" ht="38.25" x14ac:dyDescent="0.2">
      <c r="A49" s="8">
        <v>0</v>
      </c>
      <c r="B49" s="13" t="s">
        <v>11</v>
      </c>
      <c r="C49" s="13" t="s">
        <v>86</v>
      </c>
      <c r="D49" s="9" t="s">
        <v>87</v>
      </c>
      <c r="E49" s="10">
        <v>0</v>
      </c>
      <c r="F49" s="10">
        <v>70100</v>
      </c>
      <c r="G49" s="10">
        <v>42000</v>
      </c>
      <c r="H49" s="10">
        <v>42000</v>
      </c>
      <c r="I49" s="7">
        <f t="shared" si="0"/>
        <v>100</v>
      </c>
      <c r="J49" s="11"/>
      <c r="K49" s="10">
        <v>0</v>
      </c>
      <c r="L49" s="10">
        <v>40500</v>
      </c>
      <c r="M49" s="10">
        <v>40500</v>
      </c>
      <c r="N49" s="75">
        <v>40500</v>
      </c>
      <c r="O49" s="7">
        <f t="shared" si="1"/>
        <v>100</v>
      </c>
      <c r="P49" s="55">
        <f t="shared" si="2"/>
        <v>0</v>
      </c>
      <c r="Q49" s="20">
        <f t="shared" si="3"/>
        <v>-1500</v>
      </c>
      <c r="R49" s="21">
        <f t="shared" si="4"/>
        <v>-3.5714285714285694</v>
      </c>
    </row>
    <row r="50" spans="1:19" ht="51" x14ac:dyDescent="0.2">
      <c r="A50" s="8">
        <v>0</v>
      </c>
      <c r="B50" s="13" t="s">
        <v>11</v>
      </c>
      <c r="C50" s="13" t="s">
        <v>88</v>
      </c>
      <c r="D50" s="9" t="s">
        <v>89</v>
      </c>
      <c r="E50" s="10">
        <v>0</v>
      </c>
      <c r="F50" s="10">
        <v>676300</v>
      </c>
      <c r="G50" s="10">
        <v>382000</v>
      </c>
      <c r="H50" s="10">
        <v>382000</v>
      </c>
      <c r="I50" s="7">
        <f t="shared" si="0"/>
        <v>100</v>
      </c>
      <c r="J50" s="11"/>
      <c r="K50" s="10">
        <v>0</v>
      </c>
      <c r="L50" s="10">
        <v>0</v>
      </c>
      <c r="M50" s="10">
        <v>0</v>
      </c>
      <c r="N50" s="75">
        <v>0</v>
      </c>
      <c r="O50" s="7">
        <f t="shared" si="1"/>
        <v>0</v>
      </c>
      <c r="P50" s="55">
        <f t="shared" si="2"/>
        <v>0</v>
      </c>
      <c r="Q50" s="20">
        <f t="shared" si="3"/>
        <v>-382000</v>
      </c>
      <c r="R50" s="21">
        <f t="shared" si="4"/>
        <v>-100</v>
      </c>
    </row>
    <row r="51" spans="1:19" ht="38.25" x14ac:dyDescent="0.2">
      <c r="A51" s="8">
        <v>0</v>
      </c>
      <c r="B51" s="13" t="s">
        <v>11</v>
      </c>
      <c r="C51" s="13" t="s">
        <v>90</v>
      </c>
      <c r="D51" s="9" t="s">
        <v>91</v>
      </c>
      <c r="E51" s="10">
        <v>0</v>
      </c>
      <c r="F51" s="10">
        <v>1703600</v>
      </c>
      <c r="G51" s="10">
        <v>1703600</v>
      </c>
      <c r="H51" s="10">
        <v>1703600</v>
      </c>
      <c r="I51" s="7">
        <f t="shared" si="0"/>
        <v>100</v>
      </c>
      <c r="J51" s="11"/>
      <c r="K51" s="10">
        <v>0</v>
      </c>
      <c r="L51" s="10">
        <v>3831600</v>
      </c>
      <c r="M51" s="10">
        <v>3831600</v>
      </c>
      <c r="N51" s="75">
        <v>3831600</v>
      </c>
      <c r="O51" s="7">
        <f t="shared" si="1"/>
        <v>100</v>
      </c>
      <c r="P51" s="55">
        <f t="shared" si="2"/>
        <v>0</v>
      </c>
      <c r="Q51" s="20">
        <f t="shared" si="3"/>
        <v>2128000</v>
      </c>
      <c r="R51" s="21">
        <f t="shared" si="4"/>
        <v>124.91195116224466</v>
      </c>
    </row>
    <row r="52" spans="1:19" x14ac:dyDescent="0.2">
      <c r="A52" s="8">
        <v>0</v>
      </c>
      <c r="B52" s="13" t="s">
        <v>11</v>
      </c>
      <c r="C52" s="13" t="s">
        <v>92</v>
      </c>
      <c r="D52" s="9" t="s">
        <v>93</v>
      </c>
      <c r="E52" s="10">
        <v>8570</v>
      </c>
      <c r="F52" s="10">
        <v>72650</v>
      </c>
      <c r="G52" s="10">
        <v>13549</v>
      </c>
      <c r="H52" s="10">
        <v>2167</v>
      </c>
      <c r="I52" s="7">
        <f t="shared" si="0"/>
        <v>15.993800280463502</v>
      </c>
      <c r="J52" s="11"/>
      <c r="K52" s="10">
        <v>126695</v>
      </c>
      <c r="L52" s="10">
        <v>126695</v>
      </c>
      <c r="M52" s="10">
        <v>8346</v>
      </c>
      <c r="N52" s="75">
        <v>3845</v>
      </c>
      <c r="O52" s="7">
        <f t="shared" si="1"/>
        <v>46.069973640067097</v>
      </c>
      <c r="P52" s="55">
        <f t="shared" si="2"/>
        <v>-4501</v>
      </c>
      <c r="Q52" s="20">
        <f t="shared" si="3"/>
        <v>1678</v>
      </c>
      <c r="R52" s="21">
        <f t="shared" si="4"/>
        <v>77.434240886017534</v>
      </c>
    </row>
    <row r="53" spans="1:19" ht="63.75" x14ac:dyDescent="0.2">
      <c r="A53" s="8">
        <v>0</v>
      </c>
      <c r="B53" s="13" t="s">
        <v>11</v>
      </c>
      <c r="C53" s="13" t="s">
        <v>94</v>
      </c>
      <c r="D53" s="9" t="s">
        <v>95</v>
      </c>
      <c r="E53" s="10">
        <v>0</v>
      </c>
      <c r="F53" s="10">
        <v>0</v>
      </c>
      <c r="G53" s="10">
        <v>0</v>
      </c>
      <c r="H53" s="10">
        <v>0</v>
      </c>
      <c r="I53" s="7">
        <f t="shared" si="0"/>
        <v>0</v>
      </c>
      <c r="J53" s="11"/>
      <c r="K53" s="10">
        <v>0</v>
      </c>
      <c r="L53" s="10">
        <v>366957</v>
      </c>
      <c r="M53" s="10">
        <v>166798</v>
      </c>
      <c r="N53" s="75">
        <v>166798</v>
      </c>
      <c r="O53" s="7">
        <f t="shared" si="1"/>
        <v>100</v>
      </c>
      <c r="P53" s="55">
        <f t="shared" si="2"/>
        <v>0</v>
      </c>
      <c r="Q53" s="20">
        <f t="shared" si="3"/>
        <v>166798</v>
      </c>
      <c r="R53" s="21"/>
    </row>
    <row r="54" spans="1:19" x14ac:dyDescent="0.2">
      <c r="A54" s="8">
        <v>1</v>
      </c>
      <c r="B54" s="13"/>
      <c r="C54" s="13" t="s">
        <v>96</v>
      </c>
      <c r="D54" s="9" t="s">
        <v>97</v>
      </c>
      <c r="E54" s="10">
        <v>125133628</v>
      </c>
      <c r="F54" s="10">
        <v>133605780</v>
      </c>
      <c r="G54" s="10">
        <v>63582895</v>
      </c>
      <c r="H54" s="10">
        <v>71580016.750000015</v>
      </c>
      <c r="I54" s="7">
        <f t="shared" si="0"/>
        <v>112.57747346986955</v>
      </c>
      <c r="J54" s="11"/>
      <c r="K54" s="10">
        <v>150376833</v>
      </c>
      <c r="L54" s="10">
        <v>154592133</v>
      </c>
      <c r="M54" s="10">
        <v>77843826</v>
      </c>
      <c r="N54" s="10">
        <v>86076989</v>
      </c>
      <c r="O54" s="7">
        <f t="shared" si="1"/>
        <v>110.57651380085044</v>
      </c>
      <c r="P54" s="55">
        <f t="shared" si="2"/>
        <v>8233163</v>
      </c>
      <c r="Q54" s="70">
        <f t="shared" si="3"/>
        <v>14496972.249999985</v>
      </c>
      <c r="R54" s="71">
        <f t="shared" si="4"/>
        <v>20.252820421420182</v>
      </c>
    </row>
    <row r="55" spans="1:19" x14ac:dyDescent="0.2">
      <c r="A55" s="8">
        <v>1</v>
      </c>
      <c r="B55" s="13"/>
      <c r="C55" s="13" t="s">
        <v>96</v>
      </c>
      <c r="D55" s="9" t="s">
        <v>98</v>
      </c>
      <c r="E55" s="10">
        <v>162556998</v>
      </c>
      <c r="F55" s="10">
        <v>177454230</v>
      </c>
      <c r="G55" s="10">
        <v>99251344</v>
      </c>
      <c r="H55" s="10">
        <v>107237083.75000001</v>
      </c>
      <c r="I55" s="7">
        <f t="shared" si="0"/>
        <v>108.0459764353418</v>
      </c>
      <c r="J55" s="11"/>
      <c r="K55" s="10">
        <v>168752528</v>
      </c>
      <c r="L55" s="10">
        <v>210554985</v>
      </c>
      <c r="M55" s="10">
        <v>120868570</v>
      </c>
      <c r="N55" s="10">
        <v>129097232</v>
      </c>
      <c r="O55" s="7">
        <f t="shared" si="1"/>
        <v>106.80794188265817</v>
      </c>
      <c r="P55" s="55">
        <f t="shared" si="2"/>
        <v>8228662</v>
      </c>
      <c r="Q55" s="70">
        <f t="shared" si="3"/>
        <v>21860148.249999985</v>
      </c>
      <c r="R55" s="71">
        <f t="shared" si="4"/>
        <v>20.384877586714481</v>
      </c>
    </row>
    <row r="56" spans="1:19" s="22" customFormat="1" ht="18.75" x14ac:dyDescent="0.3">
      <c r="B56" s="80" t="s">
        <v>106</v>
      </c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2"/>
    </row>
    <row r="57" spans="1:19" x14ac:dyDescent="0.2">
      <c r="B57" s="83" t="s">
        <v>1</v>
      </c>
      <c r="C57" s="83" t="s">
        <v>2</v>
      </c>
      <c r="D57" s="84" t="s">
        <v>3</v>
      </c>
      <c r="E57" s="85" t="s">
        <v>9</v>
      </c>
      <c r="F57" s="85"/>
      <c r="G57" s="85"/>
      <c r="H57" s="42"/>
      <c r="I57" s="43"/>
      <c r="J57" s="86" t="s">
        <v>10</v>
      </c>
      <c r="K57" s="87"/>
      <c r="L57" s="87"/>
      <c r="M57" s="87"/>
      <c r="N57" s="87"/>
      <c r="O57" s="87"/>
      <c r="P57" s="87"/>
      <c r="Q57" s="87"/>
      <c r="R57" s="87"/>
    </row>
    <row r="58" spans="1:19" x14ac:dyDescent="0.2">
      <c r="B58" s="83"/>
      <c r="C58" s="83"/>
      <c r="D58" s="84"/>
      <c r="E58" s="44" t="s">
        <v>4</v>
      </c>
      <c r="F58" s="44" t="s">
        <v>5</v>
      </c>
      <c r="G58" s="44" t="s">
        <v>5</v>
      </c>
      <c r="H58" s="45" t="s">
        <v>7</v>
      </c>
      <c r="I58" s="43"/>
      <c r="J58" s="43"/>
      <c r="K58" s="44" t="s">
        <v>4</v>
      </c>
      <c r="L58" s="44" t="s">
        <v>5</v>
      </c>
      <c r="M58" s="44" t="s">
        <v>5</v>
      </c>
      <c r="N58" s="45" t="s">
        <v>7</v>
      </c>
      <c r="O58" s="23" t="s">
        <v>8</v>
      </c>
      <c r="P58" s="55"/>
      <c r="Q58" s="25" t="s">
        <v>100</v>
      </c>
      <c r="R58" s="25" t="s">
        <v>101</v>
      </c>
      <c r="S58" s="2"/>
    </row>
    <row r="59" spans="1:19" x14ac:dyDescent="0.2">
      <c r="B59" s="50">
        <v>1</v>
      </c>
      <c r="C59" s="50">
        <v>2</v>
      </c>
      <c r="D59" s="51">
        <v>3</v>
      </c>
      <c r="E59" s="50">
        <v>4</v>
      </c>
      <c r="F59" s="50">
        <v>5</v>
      </c>
      <c r="G59" s="51">
        <v>6</v>
      </c>
      <c r="H59" s="50">
        <v>7</v>
      </c>
      <c r="I59" s="50">
        <v>8</v>
      </c>
      <c r="J59" s="52"/>
      <c r="K59" s="50">
        <v>9</v>
      </c>
      <c r="L59" s="50">
        <v>10</v>
      </c>
      <c r="M59" s="50">
        <v>11</v>
      </c>
      <c r="N59" s="50">
        <v>12</v>
      </c>
      <c r="O59" s="50">
        <v>13</v>
      </c>
      <c r="P59" s="50"/>
      <c r="Q59" s="50">
        <v>14</v>
      </c>
      <c r="R59" s="50">
        <v>15</v>
      </c>
      <c r="S59" s="2"/>
    </row>
    <row r="60" spans="1:19" ht="51" x14ac:dyDescent="0.2">
      <c r="B60" s="49" t="s">
        <v>11</v>
      </c>
      <c r="C60" s="49" t="s">
        <v>107</v>
      </c>
      <c r="D60" s="46" t="s">
        <v>108</v>
      </c>
      <c r="E60" s="47">
        <v>10972450</v>
      </c>
      <c r="F60" s="47">
        <v>10972450</v>
      </c>
      <c r="G60" s="47">
        <v>10972450</v>
      </c>
      <c r="H60" s="47">
        <v>11289696.26</v>
      </c>
      <c r="I60" s="23">
        <f>IF(G60=0,0,H60/G60*100)</f>
        <v>102.89129829709864</v>
      </c>
      <c r="J60" s="48"/>
      <c r="K60" s="47">
        <v>18000000</v>
      </c>
      <c r="L60" s="47">
        <v>18000000</v>
      </c>
      <c r="M60" s="47">
        <v>18000000</v>
      </c>
      <c r="N60" s="76">
        <v>6463418.0800000001</v>
      </c>
      <c r="O60" s="23">
        <f t="shared" ref="O60:O72" si="5">IF(M60=0,0,N60/M60*100)</f>
        <v>35.907878222222223</v>
      </c>
      <c r="P60" s="55">
        <f t="shared" ref="P60:P72" si="6">N60-M60</f>
        <v>-11536581.92</v>
      </c>
      <c r="Q60" s="45">
        <f t="shared" ref="Q60:Q70" si="7">N60-H60</f>
        <v>-4826278.18</v>
      </c>
      <c r="R60" s="24">
        <f t="shared" ref="R60:R70" si="8">N60/H60*100-100</f>
        <v>-42.74940679404957</v>
      </c>
      <c r="S60" s="2"/>
    </row>
    <row r="61" spans="1:19" ht="25.5" x14ac:dyDescent="0.2">
      <c r="B61" s="49" t="s">
        <v>11</v>
      </c>
      <c r="C61" s="49" t="s">
        <v>109</v>
      </c>
      <c r="D61" s="46" t="s">
        <v>110</v>
      </c>
      <c r="E61" s="47">
        <v>2900</v>
      </c>
      <c r="F61" s="47">
        <v>2900</v>
      </c>
      <c r="G61" s="47">
        <v>2900</v>
      </c>
      <c r="H61" s="47">
        <v>27824.57</v>
      </c>
      <c r="I61" s="23">
        <f t="shared" ref="I61:I72" si="9">IF(G61=0,0,H61/G61*100)</f>
        <v>959.46793103448283</v>
      </c>
      <c r="J61" s="48"/>
      <c r="K61" s="47">
        <v>50000</v>
      </c>
      <c r="L61" s="47">
        <v>50000</v>
      </c>
      <c r="M61" s="47">
        <v>50000</v>
      </c>
      <c r="N61" s="76">
        <v>43535.17</v>
      </c>
      <c r="O61" s="23">
        <f t="shared" si="5"/>
        <v>87.070340000000002</v>
      </c>
      <c r="P61" s="55">
        <f t="shared" si="6"/>
        <v>-6464.8300000000017</v>
      </c>
      <c r="Q61" s="45">
        <f t="shared" si="7"/>
        <v>15710.599999999999</v>
      </c>
      <c r="R61" s="24">
        <f t="shared" si="8"/>
        <v>56.46304686828941</v>
      </c>
      <c r="S61" s="2"/>
    </row>
    <row r="62" spans="1:19" ht="38.25" x14ac:dyDescent="0.2">
      <c r="B62" s="49" t="s">
        <v>11</v>
      </c>
      <c r="C62" s="49" t="s">
        <v>111</v>
      </c>
      <c r="D62" s="46" t="s">
        <v>112</v>
      </c>
      <c r="E62" s="47">
        <v>1016000</v>
      </c>
      <c r="F62" s="47">
        <v>1016000</v>
      </c>
      <c r="G62" s="47">
        <v>1016000</v>
      </c>
      <c r="H62" s="47">
        <v>445933.09</v>
      </c>
      <c r="I62" s="23">
        <f t="shared" si="9"/>
        <v>43.891052165354331</v>
      </c>
      <c r="J62" s="48"/>
      <c r="K62" s="47">
        <v>950000</v>
      </c>
      <c r="L62" s="47">
        <v>950000</v>
      </c>
      <c r="M62" s="47">
        <v>950000</v>
      </c>
      <c r="N62" s="76">
        <v>225547.73</v>
      </c>
      <c r="O62" s="23">
        <f t="shared" si="5"/>
        <v>23.741866315789476</v>
      </c>
      <c r="P62" s="55">
        <f t="shared" si="6"/>
        <v>-724452.27</v>
      </c>
      <c r="Q62" s="45">
        <f t="shared" si="7"/>
        <v>-220385.36000000002</v>
      </c>
      <c r="R62" s="24">
        <f t="shared" si="8"/>
        <v>-49.421172131451385</v>
      </c>
      <c r="S62" s="2"/>
    </row>
    <row r="63" spans="1:19" ht="38.25" x14ac:dyDescent="0.2">
      <c r="B63" s="49" t="s">
        <v>11</v>
      </c>
      <c r="C63" s="49" t="s">
        <v>113</v>
      </c>
      <c r="D63" s="46" t="s">
        <v>114</v>
      </c>
      <c r="E63" s="47">
        <v>0</v>
      </c>
      <c r="F63" s="47">
        <v>0</v>
      </c>
      <c r="G63" s="47">
        <v>0</v>
      </c>
      <c r="H63" s="47">
        <v>30231.19</v>
      </c>
      <c r="I63" s="23">
        <f t="shared" si="9"/>
        <v>0</v>
      </c>
      <c r="J63" s="48"/>
      <c r="K63" s="47">
        <v>0</v>
      </c>
      <c r="L63" s="47">
        <v>0</v>
      </c>
      <c r="M63" s="47">
        <v>0</v>
      </c>
      <c r="N63" s="75">
        <v>15959.63</v>
      </c>
      <c r="O63" s="23">
        <f t="shared" si="5"/>
        <v>0</v>
      </c>
      <c r="P63" s="55">
        <f t="shared" si="6"/>
        <v>15959.63</v>
      </c>
      <c r="Q63" s="45">
        <f t="shared" si="7"/>
        <v>-14271.56</v>
      </c>
      <c r="R63" s="24">
        <f t="shared" si="8"/>
        <v>-47.208065577306094</v>
      </c>
      <c r="S63" s="2"/>
    </row>
    <row r="64" spans="1:19" ht="25.5" x14ac:dyDescent="0.2">
      <c r="B64" s="49" t="s">
        <v>11</v>
      </c>
      <c r="C64" s="49" t="s">
        <v>115</v>
      </c>
      <c r="D64" s="46" t="s">
        <v>116</v>
      </c>
      <c r="E64" s="47">
        <v>149580</v>
      </c>
      <c r="F64" s="47">
        <v>149580</v>
      </c>
      <c r="G64" s="47">
        <v>149580</v>
      </c>
      <c r="H64" s="47">
        <v>102265</v>
      </c>
      <c r="I64" s="23">
        <f t="shared" si="9"/>
        <v>68.368097339216476</v>
      </c>
      <c r="J64" s="48"/>
      <c r="K64" s="47">
        <v>169200</v>
      </c>
      <c r="L64" s="60">
        <v>169200</v>
      </c>
      <c r="M64" s="61">
        <v>169200</v>
      </c>
      <c r="N64" s="75">
        <v>88475.38</v>
      </c>
      <c r="O64" s="23">
        <f t="shared" si="5"/>
        <v>52.29041371158393</v>
      </c>
      <c r="P64" s="55">
        <f t="shared" si="6"/>
        <v>-80724.62</v>
      </c>
      <c r="Q64" s="45">
        <f t="shared" si="7"/>
        <v>-13789.619999999995</v>
      </c>
      <c r="R64" s="24">
        <f t="shared" si="8"/>
        <v>-13.484202806434268</v>
      </c>
      <c r="S64" s="2"/>
    </row>
    <row r="65" spans="1:23" ht="38.25" x14ac:dyDescent="0.2">
      <c r="B65" s="49" t="s">
        <v>11</v>
      </c>
      <c r="C65" s="49" t="s">
        <v>117</v>
      </c>
      <c r="D65" s="46" t="s">
        <v>118</v>
      </c>
      <c r="E65" s="47">
        <v>61441</v>
      </c>
      <c r="F65" s="47">
        <v>61441</v>
      </c>
      <c r="G65" s="47">
        <v>61441</v>
      </c>
      <c r="H65" s="47">
        <v>35534.160000000003</v>
      </c>
      <c r="I65" s="23">
        <f t="shared" si="9"/>
        <v>57.834605556550187</v>
      </c>
      <c r="J65" s="48"/>
      <c r="K65" s="47">
        <v>77634</v>
      </c>
      <c r="L65" s="60">
        <v>77634</v>
      </c>
      <c r="M65" s="61">
        <v>77634</v>
      </c>
      <c r="N65" s="75">
        <v>37151.19</v>
      </c>
      <c r="O65" s="23">
        <f t="shared" si="5"/>
        <v>47.854277764896821</v>
      </c>
      <c r="P65" s="55">
        <f t="shared" si="6"/>
        <v>-40482.81</v>
      </c>
      <c r="Q65" s="45">
        <f t="shared" si="7"/>
        <v>1617.0299999999988</v>
      </c>
      <c r="R65" s="24">
        <f t="shared" si="8"/>
        <v>4.5506352197434836</v>
      </c>
      <c r="S65" s="2"/>
    </row>
    <row r="66" spans="1:23" s="53" customFormat="1" ht="25.5" x14ac:dyDescent="0.2">
      <c r="B66" s="79" t="s">
        <v>11</v>
      </c>
      <c r="C66" s="79" t="s">
        <v>127</v>
      </c>
      <c r="D66" s="78" t="s">
        <v>128</v>
      </c>
      <c r="E66" s="61"/>
      <c r="F66" s="61"/>
      <c r="G66" s="61"/>
      <c r="H66" s="61"/>
      <c r="I66" s="55"/>
      <c r="J66" s="48"/>
      <c r="K66" s="61"/>
      <c r="L66" s="61"/>
      <c r="M66" s="61"/>
      <c r="N66" s="75">
        <v>3095.5</v>
      </c>
      <c r="O66" s="55">
        <f t="shared" ref="O66" si="10">IF(M66=0,0,N66/M66*100)</f>
        <v>0</v>
      </c>
      <c r="P66" s="55">
        <f t="shared" ref="P66" si="11">N66-M66</f>
        <v>3095.5</v>
      </c>
      <c r="Q66" s="77">
        <f t="shared" ref="Q66" si="12">N66-H66</f>
        <v>3095.5</v>
      </c>
      <c r="R66" s="24"/>
      <c r="S66" s="54"/>
    </row>
    <row r="67" spans="1:23" x14ac:dyDescent="0.2">
      <c r="B67" s="49" t="s">
        <v>11</v>
      </c>
      <c r="C67" s="49" t="s">
        <v>119</v>
      </c>
      <c r="D67" s="46" t="s">
        <v>120</v>
      </c>
      <c r="E67" s="47">
        <v>0</v>
      </c>
      <c r="F67" s="47">
        <v>2440960.4299999997</v>
      </c>
      <c r="G67" s="47">
        <v>2440960.4299999997</v>
      </c>
      <c r="H67" s="47">
        <v>2440960.4300000002</v>
      </c>
      <c r="I67" s="23">
        <f t="shared" si="9"/>
        <v>100.00000000000003</v>
      </c>
      <c r="J67" s="48"/>
      <c r="K67" s="47">
        <v>0</v>
      </c>
      <c r="L67" s="60">
        <v>79350580.309999987</v>
      </c>
      <c r="M67" s="61">
        <v>79350580.309999987</v>
      </c>
      <c r="N67" s="76">
        <v>79350580.310000002</v>
      </c>
      <c r="O67" s="23">
        <f t="shared" si="5"/>
        <v>100.00000000000003</v>
      </c>
      <c r="P67" s="55">
        <f t="shared" si="6"/>
        <v>0</v>
      </c>
      <c r="Q67" s="45">
        <f t="shared" si="7"/>
        <v>76909619.879999995</v>
      </c>
      <c r="R67" s="24">
        <f t="shared" si="8"/>
        <v>3150.7933899608524</v>
      </c>
      <c r="S67" s="2"/>
    </row>
    <row r="68" spans="1:23" ht="63.75" x14ac:dyDescent="0.2">
      <c r="B68" s="49" t="s">
        <v>11</v>
      </c>
      <c r="C68" s="49" t="s">
        <v>121</v>
      </c>
      <c r="D68" s="46" t="s">
        <v>122</v>
      </c>
      <c r="E68" s="47">
        <v>0</v>
      </c>
      <c r="F68" s="47">
        <v>4221351.5599999996</v>
      </c>
      <c r="G68" s="47">
        <v>4221351.5599999996</v>
      </c>
      <c r="H68" s="47">
        <v>4221351.5599999996</v>
      </c>
      <c r="I68" s="23">
        <f t="shared" si="9"/>
        <v>100</v>
      </c>
      <c r="J68" s="48"/>
      <c r="K68" s="47">
        <v>0</v>
      </c>
      <c r="L68" s="60">
        <v>9492845.5999999996</v>
      </c>
      <c r="M68" s="61">
        <v>9492845.5999999996</v>
      </c>
      <c r="N68" s="76">
        <v>9492845.5999999996</v>
      </c>
      <c r="O68" s="23">
        <f t="shared" si="5"/>
        <v>100</v>
      </c>
      <c r="P68" s="55">
        <f t="shared" si="6"/>
        <v>0</v>
      </c>
      <c r="Q68" s="45">
        <f t="shared" si="7"/>
        <v>5271494.04</v>
      </c>
      <c r="R68" s="24">
        <f t="shared" si="8"/>
        <v>124.87692543664855</v>
      </c>
      <c r="S68" s="2"/>
    </row>
    <row r="69" spans="1:23" x14ac:dyDescent="0.2">
      <c r="B69" s="64"/>
      <c r="C69" s="64" t="s">
        <v>96</v>
      </c>
      <c r="D69" s="65" t="s">
        <v>97</v>
      </c>
      <c r="E69" s="66">
        <v>12202371</v>
      </c>
      <c r="F69" s="66">
        <v>18864682.989999998</v>
      </c>
      <c r="G69" s="66">
        <v>18864682.989999998</v>
      </c>
      <c r="H69" s="66">
        <v>18593796.259999998</v>
      </c>
      <c r="I69" s="63">
        <f t="shared" si="9"/>
        <v>98.564053633217185</v>
      </c>
      <c r="J69" s="66"/>
      <c r="K69" s="66">
        <v>19246834</v>
      </c>
      <c r="L69" s="66">
        <v>108090259.90999998</v>
      </c>
      <c r="M69" s="66">
        <v>108090259.90999998</v>
      </c>
      <c r="N69" s="66">
        <v>95720608.590000004</v>
      </c>
      <c r="O69" s="23">
        <f t="shared" si="5"/>
        <v>88.556183202538861</v>
      </c>
      <c r="P69" s="55">
        <f t="shared" si="6"/>
        <v>-12369651.319999978</v>
      </c>
      <c r="Q69" s="63">
        <f t="shared" si="7"/>
        <v>77126812.330000013</v>
      </c>
      <c r="R69" s="67">
        <f t="shared" si="8"/>
        <v>414.79863096015231</v>
      </c>
      <c r="S69" s="2"/>
    </row>
    <row r="70" spans="1:23" x14ac:dyDescent="0.2">
      <c r="B70" s="64"/>
      <c r="C70" s="64" t="s">
        <v>96</v>
      </c>
      <c r="D70" s="65" t="s">
        <v>98</v>
      </c>
      <c r="E70" s="66">
        <v>12202371</v>
      </c>
      <c r="F70" s="66">
        <v>18864682.989999998</v>
      </c>
      <c r="G70" s="66">
        <v>18864682.989999998</v>
      </c>
      <c r="H70" s="66">
        <v>18593796.259999998</v>
      </c>
      <c r="I70" s="63">
        <f t="shared" si="9"/>
        <v>98.564053633217185</v>
      </c>
      <c r="J70" s="66"/>
      <c r="K70" s="66">
        <v>19246834</v>
      </c>
      <c r="L70" s="66">
        <v>108090259.90999998</v>
      </c>
      <c r="M70" s="66">
        <v>108090259.90999998</v>
      </c>
      <c r="N70" s="66">
        <v>95720608.590000004</v>
      </c>
      <c r="O70" s="23">
        <f t="shared" si="5"/>
        <v>88.556183202538861</v>
      </c>
      <c r="P70" s="55">
        <f t="shared" si="6"/>
        <v>-12369651.319999978</v>
      </c>
      <c r="Q70" s="63">
        <f t="shared" si="7"/>
        <v>77126812.330000013</v>
      </c>
      <c r="R70" s="67">
        <f t="shared" si="8"/>
        <v>414.79863096015231</v>
      </c>
      <c r="S70" s="54"/>
    </row>
    <row r="71" spans="1:23" ht="25.5" x14ac:dyDescent="0.2">
      <c r="A71" s="56">
        <v>1</v>
      </c>
      <c r="B71" s="57"/>
      <c r="C71" s="57" t="s">
        <v>96</v>
      </c>
      <c r="D71" s="58" t="s">
        <v>123</v>
      </c>
      <c r="E71" s="59">
        <f>E69+E54</f>
        <v>137335999</v>
      </c>
      <c r="F71" s="59">
        <f t="shared" ref="F71:H71" si="13">F69+F54</f>
        <v>152470462.99000001</v>
      </c>
      <c r="G71" s="59">
        <f t="shared" si="13"/>
        <v>82447577.989999995</v>
      </c>
      <c r="H71" s="59">
        <f t="shared" si="13"/>
        <v>90173813.01000002</v>
      </c>
      <c r="I71" s="55">
        <f t="shared" si="9"/>
        <v>109.37108791835841</v>
      </c>
      <c r="J71" s="55"/>
      <c r="K71" s="59">
        <f>K69+K54</f>
        <v>169623667</v>
      </c>
      <c r="L71" s="59">
        <f t="shared" ref="L71:N71" si="14">L69+L54</f>
        <v>262682392.90999997</v>
      </c>
      <c r="M71" s="59">
        <f t="shared" si="14"/>
        <v>185934085.90999997</v>
      </c>
      <c r="N71" s="59">
        <f t="shared" si="14"/>
        <v>181797597.59</v>
      </c>
      <c r="O71" s="55">
        <f t="shared" si="5"/>
        <v>97.775293163835386</v>
      </c>
      <c r="P71" s="55">
        <f t="shared" si="6"/>
        <v>-4136488.319999963</v>
      </c>
      <c r="Q71" s="68">
        <f t="shared" ref="Q71:Q72" si="15">N71-H71</f>
        <v>91623784.579999983</v>
      </c>
      <c r="R71" s="69">
        <f t="shared" ref="R71:R72" si="16">N71/H71*100-100</f>
        <v>101.6079741131044</v>
      </c>
      <c r="S71" s="54"/>
      <c r="T71" s="54"/>
      <c r="U71" s="53"/>
      <c r="V71" s="53"/>
      <c r="W71" s="53"/>
    </row>
    <row r="72" spans="1:23" x14ac:dyDescent="0.2">
      <c r="A72" s="56">
        <v>1</v>
      </c>
      <c r="B72" s="57"/>
      <c r="C72" s="57" t="s">
        <v>96</v>
      </c>
      <c r="D72" s="58" t="s">
        <v>124</v>
      </c>
      <c r="E72" s="59">
        <f>E70+E55</f>
        <v>174759369</v>
      </c>
      <c r="F72" s="59">
        <f t="shared" ref="F72:H72" si="17">F70+F55</f>
        <v>196318912.99000001</v>
      </c>
      <c r="G72" s="59">
        <f t="shared" si="17"/>
        <v>118116026.98999999</v>
      </c>
      <c r="H72" s="59">
        <f t="shared" si="17"/>
        <v>125830880.01000002</v>
      </c>
      <c r="I72" s="55">
        <f t="shared" si="9"/>
        <v>106.53158865617212</v>
      </c>
      <c r="J72" s="55"/>
      <c r="K72" s="59">
        <f>K70+K55</f>
        <v>187999362</v>
      </c>
      <c r="L72" s="59">
        <f t="shared" ref="L72:N72" si="18">L70+L55</f>
        <v>318645244.90999997</v>
      </c>
      <c r="M72" s="59">
        <f t="shared" si="18"/>
        <v>228958829.90999997</v>
      </c>
      <c r="N72" s="59">
        <f t="shared" si="18"/>
        <v>224817840.59</v>
      </c>
      <c r="O72" s="55">
        <f t="shared" si="5"/>
        <v>98.191382563569306</v>
      </c>
      <c r="P72" s="55">
        <f t="shared" si="6"/>
        <v>-4140989.319999963</v>
      </c>
      <c r="Q72" s="68">
        <f t="shared" si="15"/>
        <v>98986960.579999983</v>
      </c>
      <c r="R72" s="69">
        <f t="shared" si="16"/>
        <v>78.666667969049655</v>
      </c>
      <c r="S72" s="54"/>
      <c r="T72" s="54"/>
      <c r="U72" s="53"/>
      <c r="V72" s="53"/>
      <c r="W72" s="53"/>
    </row>
    <row r="73" spans="1:23" x14ac:dyDescent="0.2">
      <c r="S73" s="54"/>
    </row>
    <row r="74" spans="1:23" x14ac:dyDescent="0.2">
      <c r="S74" s="54"/>
    </row>
    <row r="75" spans="1:23" x14ac:dyDescent="0.2">
      <c r="D75" s="1" t="s">
        <v>129</v>
      </c>
      <c r="E75" s="2" t="s">
        <v>130</v>
      </c>
      <c r="S75" s="54"/>
    </row>
    <row r="76" spans="1:23" x14ac:dyDescent="0.2">
      <c r="S76" s="54"/>
    </row>
    <row r="77" spans="1:23" x14ac:dyDescent="0.2">
      <c r="C77" s="62" t="s">
        <v>125</v>
      </c>
    </row>
  </sheetData>
  <mergeCells count="17">
    <mergeCell ref="Q8:R8"/>
    <mergeCell ref="B4:N4"/>
    <mergeCell ref="E3:I3"/>
    <mergeCell ref="M2:R2"/>
    <mergeCell ref="M1:R1"/>
    <mergeCell ref="B6:R6"/>
    <mergeCell ref="B8:B9"/>
    <mergeCell ref="C8:C9"/>
    <mergeCell ref="D8:D9"/>
    <mergeCell ref="E8:I8"/>
    <mergeCell ref="K8:O8"/>
    <mergeCell ref="B56:R56"/>
    <mergeCell ref="B57:B58"/>
    <mergeCell ref="C57:C58"/>
    <mergeCell ref="D57:D58"/>
    <mergeCell ref="E57:G57"/>
    <mergeCell ref="J57:R57"/>
  </mergeCells>
  <conditionalFormatting sqref="B11:B55">
    <cfRule type="expression" dxfId="13" priority="2" stopIfTrue="1">
      <formula>A11=1</formula>
    </cfRule>
  </conditionalFormatting>
  <conditionalFormatting sqref="C11:C55">
    <cfRule type="expression" dxfId="12" priority="3" stopIfTrue="1">
      <formula>A11=1</formula>
    </cfRule>
  </conditionalFormatting>
  <conditionalFormatting sqref="D11:D55">
    <cfRule type="expression" dxfId="11" priority="4" stopIfTrue="1">
      <formula>A11=1</formula>
    </cfRule>
  </conditionalFormatting>
  <conditionalFormatting sqref="I60:I72">
    <cfRule type="expression" dxfId="10" priority="8" stopIfTrue="1">
      <formula>A60=1</formula>
    </cfRule>
  </conditionalFormatting>
  <conditionalFormatting sqref="E11:E55">
    <cfRule type="expression" dxfId="9" priority="11" stopIfTrue="1">
      <formula>A11=1</formula>
    </cfRule>
  </conditionalFormatting>
  <conditionalFormatting sqref="F11:F55">
    <cfRule type="expression" dxfId="8" priority="12" stopIfTrue="1">
      <formula>A11=1</formula>
    </cfRule>
  </conditionalFormatting>
  <conditionalFormatting sqref="G11:G55">
    <cfRule type="expression" dxfId="7" priority="13" stopIfTrue="1">
      <formula>A11=1</formula>
    </cfRule>
  </conditionalFormatting>
  <conditionalFormatting sqref="H11:H55">
    <cfRule type="expression" dxfId="6" priority="14" stopIfTrue="1">
      <formula>A11=1</formula>
    </cfRule>
  </conditionalFormatting>
  <conditionalFormatting sqref="I11:I55">
    <cfRule type="expression" dxfId="5" priority="15" stopIfTrue="1">
      <formula>A11=1</formula>
    </cfRule>
  </conditionalFormatting>
  <conditionalFormatting sqref="J11:J55">
    <cfRule type="expression" dxfId="4" priority="16" stopIfTrue="1">
      <formula>A11=1</formula>
    </cfRule>
  </conditionalFormatting>
  <conditionalFormatting sqref="K11:K55">
    <cfRule type="expression" dxfId="3" priority="17" stopIfTrue="1">
      <formula>A11=1</formula>
    </cfRule>
  </conditionalFormatting>
  <conditionalFormatting sqref="L11:L55">
    <cfRule type="expression" dxfId="2" priority="18" stopIfTrue="1">
      <formula>A11=1</formula>
    </cfRule>
  </conditionalFormatting>
  <conditionalFormatting sqref="M11:M55">
    <cfRule type="expression" dxfId="1" priority="19" stopIfTrue="1">
      <formula>A11=1</formula>
    </cfRule>
  </conditionalFormatting>
  <conditionalFormatting sqref="N11:N55">
    <cfRule type="expression" dxfId="0" priority="20" stopIfTrue="1">
      <formula>A11=1</formula>
    </cfRule>
  </conditionalFormatting>
  <pageMargins left="0.32" right="0.33" top="0.39370078740157499" bottom="0.39370078740157499" header="0" footer="0"/>
  <pageSetup paperSize="9" scale="60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User</dc:creator>
  <cp:lastModifiedBy>User User</cp:lastModifiedBy>
  <cp:lastPrinted>2026-07-24T09:11:53Z</cp:lastPrinted>
  <dcterms:created xsi:type="dcterms:W3CDTF">2026-07-21T07:23:22Z</dcterms:created>
  <dcterms:modified xsi:type="dcterms:W3CDTF">2026-07-24T09:11:56Z</dcterms:modified>
</cp:coreProperties>
</file>