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ВСЕ ПО БЮДЖЕТУ\2026\КВІТЕНЬ ЧЕРГОВА\Виконання І кв 2026\"/>
    </mc:Choice>
  </mc:AlternateContent>
  <xr:revisionPtr revIDLastSave="0" documentId="13_ncr:1_{C75DED3D-DCAA-467A-9BB8-D89F595E8123}" xr6:coauthVersionLast="45" xr6:coauthVersionMax="45" xr10:uidLastSave="{00000000-0000-0000-0000-000000000000}"/>
  <bookViews>
    <workbookView xWindow="-120" yWindow="-120" windowWidth="29040" windowHeight="15720" xr2:uid="{86902AA2-ED9E-4A7A-82F5-CB25D0E684F6}"/>
  </bookViews>
  <sheets>
    <sheet name="Лист1" sheetId="1" r:id="rId1"/>
  </sheets>
  <definedNames>
    <definedName name="_xlnm.Print_Titles" localSheetId="0">Лист1!$7:$9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68" i="1" l="1"/>
  <c r="G68" i="1"/>
  <c r="I68" i="1" s="1"/>
  <c r="H68" i="1"/>
  <c r="F69" i="1"/>
  <c r="G69" i="1"/>
  <c r="H69" i="1"/>
  <c r="I69" i="1" s="1"/>
  <c r="L68" i="1"/>
  <c r="N68" i="1" s="1"/>
  <c r="M68" i="1"/>
  <c r="L69" i="1"/>
  <c r="N69" i="1" s="1"/>
  <c r="M69" i="1"/>
  <c r="Q69" i="1" s="1"/>
  <c r="K68" i="1"/>
  <c r="K69" i="1"/>
  <c r="J68" i="1"/>
  <c r="J69" i="1"/>
  <c r="E68" i="1"/>
  <c r="E69" i="1"/>
  <c r="Q63" i="1"/>
  <c r="Q64" i="1"/>
  <c r="Q65" i="1"/>
  <c r="Q66" i="1"/>
  <c r="Q67" i="1"/>
  <c r="P67" i="1"/>
  <c r="P66" i="1"/>
  <c r="P65" i="1"/>
  <c r="P64" i="1"/>
  <c r="P63" i="1"/>
  <c r="Q62" i="1"/>
  <c r="P62" i="1"/>
  <c r="Q61" i="1"/>
  <c r="P61" i="1"/>
  <c r="Q60" i="1"/>
  <c r="P60" i="1"/>
  <c r="Q59" i="1"/>
  <c r="P59" i="1"/>
  <c r="Q58" i="1"/>
  <c r="P58" i="1"/>
  <c r="Q57" i="1"/>
  <c r="P57" i="1"/>
  <c r="O67" i="1"/>
  <c r="O66" i="1"/>
  <c r="O65" i="1"/>
  <c r="O64" i="1"/>
  <c r="O63" i="1"/>
  <c r="O62" i="1"/>
  <c r="O61" i="1"/>
  <c r="O60" i="1"/>
  <c r="O59" i="1"/>
  <c r="O58" i="1"/>
  <c r="O57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11" i="1"/>
  <c r="P51" i="1"/>
  <c r="Q51" i="1"/>
  <c r="Q52" i="1"/>
  <c r="Q12" i="1"/>
  <c r="Q13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2" i="1"/>
  <c r="Q33" i="1"/>
  <c r="Q34" i="1"/>
  <c r="Q35" i="1"/>
  <c r="Q36" i="1"/>
  <c r="Q38" i="1"/>
  <c r="Q39" i="1"/>
  <c r="Q40" i="1"/>
  <c r="Q41" i="1"/>
  <c r="Q42" i="1"/>
  <c r="Q43" i="1"/>
  <c r="Q44" i="1"/>
  <c r="Q46" i="1"/>
  <c r="Q47" i="1"/>
  <c r="Q48" i="1"/>
  <c r="Q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2" i="1"/>
  <c r="P11" i="1"/>
  <c r="N67" i="1"/>
  <c r="N66" i="1"/>
  <c r="N65" i="1"/>
  <c r="N64" i="1"/>
  <c r="N63" i="1"/>
  <c r="N62" i="1"/>
  <c r="N61" i="1"/>
  <c r="N60" i="1"/>
  <c r="N59" i="1"/>
  <c r="N58" i="1"/>
  <c r="N57" i="1"/>
  <c r="I67" i="1"/>
  <c r="I66" i="1"/>
  <c r="I65" i="1"/>
  <c r="I64" i="1"/>
  <c r="I63" i="1"/>
  <c r="I62" i="1"/>
  <c r="I61" i="1"/>
  <c r="I60" i="1"/>
  <c r="I59" i="1"/>
  <c r="I58" i="1"/>
  <c r="I57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Q68" i="1" l="1"/>
  <c r="O68" i="1"/>
  <c r="P68" i="1" s="1"/>
  <c r="O69" i="1"/>
  <c r="P69" i="1" s="1"/>
</calcChain>
</file>

<file path=xl/sharedStrings.xml><?xml version="1.0" encoding="utf-8"?>
<sst xmlns="http://schemas.openxmlformats.org/spreadsheetml/2006/main" count="206" uniqueCount="126">
  <si>
    <t>грн.</t>
  </si>
  <si>
    <t>КМБ</t>
  </si>
  <si>
    <t>ККД</t>
  </si>
  <si>
    <t>Доходи</t>
  </si>
  <si>
    <t>Поч.річн. план</t>
  </si>
  <si>
    <t>Уточн.річн. план</t>
  </si>
  <si>
    <t xml:space="preserve"> Уточ.пл. за період</t>
  </si>
  <si>
    <t>Факт</t>
  </si>
  <si>
    <t>% викон.</t>
  </si>
  <si>
    <t>2025 рік (дата факту 31.03.2025)</t>
  </si>
  <si>
    <t>2026 рік (дата факту 31.03.2026)</t>
  </si>
  <si>
    <t>0450600000</t>
  </si>
  <si>
    <t>11010100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</si>
  <si>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</si>
  <si>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11010400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</si>
  <si>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</si>
  <si>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11010500</t>
  </si>
  <si>
    <t>Податок на доходи фізичних осіб, що сплачується фізичними особами за результатами річного декларування</t>
  </si>
  <si>
    <t>11011200</t>
  </si>
  <si>
    <t>Податок на доходи фізичних осіб із доходів спеціалістів резидента Дія Сіті</t>
  </si>
  <si>
    <t>11011300</t>
  </si>
  <si>
    <t>Податок на доходи фізичних осіб у вигляді мінімального податкового зобов`язання, що підлягає сплаті фізичними особами</t>
  </si>
  <si>
    <t>11020200</t>
  </si>
  <si>
    <t>Податок на прибуток підприємств та фінансових установ комунальної власності</t>
  </si>
  <si>
    <t>13010200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</si>
  <si>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</t>
  </si>
  <si>
    <t>13030100</t>
  </si>
  <si>
    <t>Рентна плата за користування надрами для видобування інших корисних копалин загальнодержавного значення (крім видобування корисних копалин, визначених як Активи природних ресурсів)</t>
  </si>
  <si>
    <t>14021900</t>
  </si>
  <si>
    <t>Пальне</t>
  </si>
  <si>
    <t>14031900</t>
  </si>
  <si>
    <t>14040100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</si>
  <si>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</t>
  </si>
  <si>
    <t>14040200</t>
  </si>
  <si>
    <t>Акцизний податок з реалізації суб`єктами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</si>
  <si>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18010100</t>
  </si>
  <si>
    <t>Податок на нерухоме майно, відмінне від земельної ділянки, сплачений юридичними особами, які є власниками об`єктів житлової нерухомості</t>
  </si>
  <si>
    <t>18010200</t>
  </si>
  <si>
    <t>Податок на нерухоме майно, відмінне від земельної ділянки, сплачений фізичними особами, які є власниками об`єктів житлової нерухомості</t>
  </si>
  <si>
    <t>18010300</t>
  </si>
  <si>
    <t>Податок на нерухоме майно, відмінне від земельної ділянки, сплачений фізичними особами, які є власниками об`єктів нежитлової нерухомості</t>
  </si>
  <si>
    <t>18010400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</si>
  <si>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</t>
  </si>
  <si>
    <t>18010500</t>
  </si>
  <si>
    <t>Земельний податок з юридичних осіб</t>
  </si>
  <si>
    <t>18010600</t>
  </si>
  <si>
    <t>Орендна плата з юридичних осіб</t>
  </si>
  <si>
    <t>18010700</t>
  </si>
  <si>
    <t>Земельний податок з фізичних осіб</t>
  </si>
  <si>
    <t>18010900</t>
  </si>
  <si>
    <t>Орендна плата з фізичних осіб</t>
  </si>
  <si>
    <t>18011100</t>
  </si>
  <si>
    <t>Транспортний податок з юридичних осіб</t>
  </si>
  <si>
    <t>18050300</t>
  </si>
  <si>
    <t>Єдиний податок з юридичних осіб</t>
  </si>
  <si>
    <t>18050400</t>
  </si>
  <si>
    <t>Єдиний податок з фізичних осіб</t>
  </si>
  <si>
    <t>18050500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</si>
  <si>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</si>
  <si>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21081100</t>
  </si>
  <si>
    <t>Адміністративні штрафи та інші санкції</t>
  </si>
  <si>
    <t>21081500</t>
  </si>
  <si>
    <t>Штрафні санкції, що застосовуються відповідно до Закону України `Про державне регулювання виробництва і обігу спирту етилового, спиртових дистилятів, біоетанолу, алкогольних напоїв, тютюнових виробів, тютюнової сировини, рідин, що використовуються в елект</t>
  </si>
  <si>
    <t>21081700</t>
  </si>
  <si>
    <t>Плата за встановлення земельного сервітуту, за надання права користування земельною ділянкою для сільськогосподарських потреб (емфітевзис), для забудови (суперфіцій)</t>
  </si>
  <si>
    <t>22010300</t>
  </si>
  <si>
    <t>Адміністративний збір, що справляється відповідно до Закону України `Про державну реєстрацію юридичних осіб, фізичних осіб - підприємців та громадських формувань`</t>
  </si>
  <si>
    <t>22012500</t>
  </si>
  <si>
    <t>Плата за надання інших адміністративних послуг</t>
  </si>
  <si>
    <t>22012600</t>
  </si>
  <si>
    <t>Адміністративний збір за державну реєстрацію речових прав на нерухоме майно та їх обтяжень</t>
  </si>
  <si>
    <t>22080400</t>
  </si>
  <si>
    <t>Надходження від орендної плати за користування майновим комплексом та іншим майном, що перебуває в комунальній власності</t>
  </si>
  <si>
    <t>22090100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</si>
  <si>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</si>
  <si>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24060300</t>
  </si>
  <si>
    <t>Інші надходження</t>
  </si>
  <si>
    <t>41020100</t>
  </si>
  <si>
    <t>Базова дотація</t>
  </si>
  <si>
    <t>41020300</t>
  </si>
  <si>
    <t>Додаткова дотація з державного бюджету місцевим бюджетам на функціонування територій, на яких ведуться бойові дії</t>
  </si>
  <si>
    <t>41033900</t>
  </si>
  <si>
    <t>Освітня субвенція з державного бюджету місцевим бюджетам</t>
  </si>
  <si>
    <t>41035400</t>
  </si>
  <si>
    <t>Субвенція з державного бюджету місцевим бюджетам на надання державної підтримки особам з особливими освітніми потребами</t>
  </si>
  <si>
    <t>41036300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</si>
  <si>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</si>
  <si>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41053900</t>
  </si>
  <si>
    <t>Інші субвенції з місцевого бюджету</t>
  </si>
  <si>
    <t>41059300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</si>
  <si>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</t>
  </si>
  <si>
    <t xml:space="preserve"> </t>
  </si>
  <si>
    <t xml:space="preserve">Усього ( без урахування трансфертів) </t>
  </si>
  <si>
    <t xml:space="preserve">Усього </t>
  </si>
  <si>
    <t>ПРИРІСТ</t>
  </si>
  <si>
    <t>СУМА (+/-)</t>
  </si>
  <si>
    <t>% (+/-)</t>
  </si>
  <si>
    <t>Бюджет Зеленодольської міської територіальної громади</t>
  </si>
  <si>
    <t>Звіт на дату з початку року за січень-березень 2026 року</t>
  </si>
  <si>
    <t>19010100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</si>
  <si>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</si>
  <si>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19010200</t>
  </si>
  <si>
    <t>Надходження від скидів забруднюючих речовин безпосередньо у водні об`єкти</t>
  </si>
  <si>
    <t>19010300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</si>
  <si>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</t>
  </si>
  <si>
    <t>24062100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</si>
  <si>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</t>
  </si>
  <si>
    <t>25010100</t>
  </si>
  <si>
    <t>Плата за послуги, що надаються бюджетними установами згідно з їх основною діяльністю</t>
  </si>
  <si>
    <t>25010300</t>
  </si>
  <si>
    <t>Плата за оренду майна бюджетних установ, що здійснюється відповідно до Закону України `Про оренду державного та комунального майна`</t>
  </si>
  <si>
    <t>25010400</t>
  </si>
  <si>
    <t>Надходження бюджетних установ від реалізації в установленому порядку майна (крім нерухомого майна)</t>
  </si>
  <si>
    <t>25020100</t>
  </si>
  <si>
    <t>Благодійні внески, гранти та дарунки</t>
  </si>
  <si>
    <t>25020200</t>
  </si>
  <si>
    <t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об`</t>
  </si>
  <si>
    <t>сума викон.+/-</t>
  </si>
  <si>
    <t>СПЕЦІАЛЬНИЙ ФОНД</t>
  </si>
  <si>
    <t>ЗАГАЛЬНИЙ ФОНД</t>
  </si>
  <si>
    <t xml:space="preserve">РАЗОМ ЗАГАЛЬНИЙ+СПЕЦІАЛЬНИЙ ( без урахування трансфертів) </t>
  </si>
  <si>
    <t xml:space="preserve">РАЗОМ ЗАГАЛЬНИЙ+СПЕЦІАЛЬНИЙ </t>
  </si>
  <si>
    <t xml:space="preserve">                                   Додаток 1</t>
  </si>
  <si>
    <t>Секретар ради</t>
  </si>
  <si>
    <t>Ольга ЦИЦЮРА</t>
  </si>
  <si>
    <t>до рішення сесії  від 28.04.2026 року № 2356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</si>
</sst>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10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76">
    <xf numFmtId="0" fontId="0" fillId="0" borderId="0" xfId="0"/>
    <xf numFmtId="0" fontId="0" fillId="0" borderId="0" xfId="0" applyAlignment="1">
      <alignment wrapText="1"/>
    </xf>
    <xf numFmtId="4" fontId="0" fillId="0" borderId="0" xfId="0" applyNumberFormat="1"/>
    <xf numFmtId="4" fontId="0" fillId="0" borderId="0" xfId="0" applyNumberFormat="1" applyAlignment="1">
      <alignment horizontal="right"/>
    </xf>
    <xf numFmtId="0" fontId="0" fillId="0" borderId="3" xfId="0" applyBorder="1"/>
    <xf numFmtId="4" fontId="1" fillId="0" borderId="3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/>
    </xf>
    <xf numFmtId="4" fontId="1" fillId="2" borderId="3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vertical="center" wrapText="1"/>
    </xf>
    <xf numFmtId="4" fontId="0" fillId="0" borderId="3" xfId="0" applyNumberFormat="1" applyBorder="1" applyAlignment="1">
      <alignment vertic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3" xfId="0" applyNumberFormat="1" applyBorder="1" applyAlignment="1">
      <alignment horizontal="center"/>
    </xf>
    <xf numFmtId="4" fontId="1" fillId="0" borderId="3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0" fillId="0" borderId="0" xfId="0"/>
    <xf numFmtId="0" fontId="0" fillId="0" borderId="0" xfId="0"/>
    <xf numFmtId="4" fontId="1" fillId="2" borderId="3" xfId="0" applyNumberFormat="1" applyFont="1" applyFill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4" fontId="1" fillId="0" borderId="4" xfId="0" applyNumberFormat="1" applyFont="1" applyBorder="1" applyAlignment="1">
      <alignment horizontal="center"/>
    </xf>
    <xf numFmtId="4" fontId="0" fillId="0" borderId="0" xfId="0" applyNumberFormat="1"/>
    <xf numFmtId="4" fontId="0" fillId="0" borderId="0" xfId="0" applyNumberFormat="1" applyAlignment="1">
      <alignment horizontal="right"/>
    </xf>
    <xf numFmtId="0" fontId="0" fillId="0" borderId="3" xfId="0" applyBorder="1"/>
    <xf numFmtId="4" fontId="1" fillId="0" borderId="3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vertical="center" wrapText="1"/>
    </xf>
    <xf numFmtId="4" fontId="0" fillId="0" borderId="3" xfId="0" applyNumberFormat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3" xfId="0" applyNumberFormat="1" applyBorder="1" applyAlignment="1">
      <alignment horizontal="center"/>
    </xf>
    <xf numFmtId="0" fontId="0" fillId="0" borderId="0" xfId="0" applyNumberFormat="1" applyAlignment="1">
      <alignment horizontal="center"/>
    </xf>
    <xf numFmtId="4" fontId="1" fillId="2" borderId="3" xfId="0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Alignment="1">
      <alignment wrapText="1"/>
    </xf>
    <xf numFmtId="4" fontId="0" fillId="0" borderId="0" xfId="0" applyNumberFormat="1"/>
    <xf numFmtId="0" fontId="0" fillId="0" borderId="0" xfId="0" applyAlignment="1">
      <alignment horizontal="center"/>
    </xf>
    <xf numFmtId="4" fontId="4" fillId="2" borderId="3" xfId="0" applyNumberFormat="1" applyFont="1" applyFill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4" fontId="4" fillId="0" borderId="3" xfId="0" applyNumberFormat="1" applyFont="1" applyBorder="1" applyAlignment="1">
      <alignment vertical="center"/>
    </xf>
    <xf numFmtId="0" fontId="0" fillId="0" borderId="0" xfId="0"/>
    <xf numFmtId="0" fontId="0" fillId="0" borderId="0" xfId="0" applyAlignment="1">
      <alignment wrapText="1"/>
    </xf>
    <xf numFmtId="4" fontId="0" fillId="0" borderId="0" xfId="0" applyNumberFormat="1"/>
    <xf numFmtId="4" fontId="1" fillId="2" borderId="3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4" fontId="0" fillId="0" borderId="3" xfId="0" applyNumberFormat="1" applyBorder="1" applyAlignment="1">
      <alignment vertical="center"/>
    </xf>
    <xf numFmtId="0" fontId="0" fillId="0" borderId="0" xfId="0" applyAlignment="1">
      <alignment horizontal="center"/>
    </xf>
    <xf numFmtId="164" fontId="1" fillId="0" borderId="3" xfId="0" applyNumberFormat="1" applyFont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vertical="center" wrapText="1"/>
    </xf>
    <xf numFmtId="4" fontId="1" fillId="3" borderId="3" xfId="0" applyNumberFormat="1" applyFont="1" applyFill="1" applyBorder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>
      <alignment wrapText="1"/>
    </xf>
    <xf numFmtId="4" fontId="5" fillId="0" borderId="0" xfId="0" applyNumberFormat="1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4" fontId="4" fillId="0" borderId="0" xfId="0" applyNumberFormat="1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" fontId="7" fillId="0" borderId="0" xfId="0" applyNumberFormat="1" applyFont="1" applyAlignment="1">
      <alignment horizontal="center"/>
    </xf>
    <xf numFmtId="0" fontId="6" fillId="0" borderId="0" xfId="1" applyFont="1" applyAlignment="1">
      <alignment horizontal="right"/>
    </xf>
    <xf numFmtId="0" fontId="6" fillId="0" borderId="0" xfId="1" applyFont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/>
    </xf>
    <xf numFmtId="4" fontId="1" fillId="0" borderId="4" xfId="0" applyNumberFormat="1" applyFont="1" applyBorder="1" applyAlignment="1">
      <alignment horizontal="center"/>
    </xf>
    <xf numFmtId="4" fontId="1" fillId="0" borderId="2" xfId="0" applyNumberFormat="1" applyFont="1" applyBorder="1" applyAlignment="1">
      <alignment horizontal="center"/>
    </xf>
    <xf numFmtId="0" fontId="4" fillId="4" borderId="1" xfId="0" applyFont="1" applyFill="1" applyBorder="1" applyAlignment="1">
      <alignment horizontal="center"/>
    </xf>
  </cellXfs>
  <cellStyles count="3">
    <cellStyle name="Звичайний 2" xfId="1" xr:uid="{A2E00B17-13F3-4F99-95A3-B5F7BF5BBE49}"/>
    <cellStyle name="Звичайний 2 2" xfId="2" xr:uid="{DE5E5382-8655-4D04-B738-CFBC85E2172E}"/>
    <cellStyle name="Обычный" xfId="0" builtinId="0"/>
  </cellStyles>
  <dxfs count="16"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7935E-1EA0-4D92-AC09-8FEF7E8EE133}">
  <sheetPr>
    <pageSetUpPr fitToPage="1"/>
  </sheetPr>
  <dimension ref="A1:U73"/>
  <sheetViews>
    <sheetView tabSelected="1" topLeftCell="B58" workbookViewId="0">
      <selection activeCell="M2" sqref="M2:Q2"/>
    </sheetView>
  </sheetViews>
  <sheetFormatPr defaultRowHeight="12.75" x14ac:dyDescent="0.2"/>
  <cols>
    <col min="1" max="1" width="0" hidden="1" customWidth="1"/>
    <col min="2" max="3" width="12.28515625" style="11" customWidth="1"/>
    <col min="4" max="4" width="50.7109375" style="1" customWidth="1"/>
    <col min="5" max="8" width="16" style="2" customWidth="1"/>
    <col min="9" max="9" width="9.28515625" style="2" customWidth="1"/>
    <col min="10" max="13" width="16" style="2" customWidth="1"/>
    <col min="14" max="14" width="9.28515625" style="2" customWidth="1"/>
    <col min="15" max="15" width="13.42578125" style="23" customWidth="1"/>
    <col min="16" max="16" width="13.7109375" customWidth="1"/>
    <col min="17" max="17" width="10.28515625" customWidth="1"/>
  </cols>
  <sheetData>
    <row r="1" spans="1:17" s="55" customFormat="1" x14ac:dyDescent="0.2">
      <c r="B1" s="56"/>
      <c r="C1" s="57"/>
      <c r="D1" s="58"/>
      <c r="E1" s="59"/>
      <c r="F1" s="59"/>
      <c r="G1" s="59"/>
      <c r="H1" s="59"/>
      <c r="I1" s="59"/>
      <c r="J1" s="59"/>
      <c r="K1" s="59"/>
      <c r="L1" s="59"/>
      <c r="M1" s="69" t="s">
        <v>122</v>
      </c>
      <c r="N1" s="69"/>
      <c r="O1" s="69"/>
      <c r="P1" s="69"/>
      <c r="Q1" s="69"/>
    </row>
    <row r="2" spans="1:17" s="55" customFormat="1" x14ac:dyDescent="0.2">
      <c r="B2" s="60"/>
      <c r="C2" s="60"/>
      <c r="D2" s="61"/>
      <c r="E2" s="62"/>
      <c r="F2" s="62"/>
      <c r="G2" s="62"/>
      <c r="H2" s="62"/>
      <c r="I2" s="62"/>
      <c r="J2" s="62"/>
      <c r="K2" s="62"/>
      <c r="L2" s="62"/>
      <c r="M2" s="68" t="s">
        <v>125</v>
      </c>
      <c r="N2" s="68"/>
      <c r="O2" s="68"/>
      <c r="P2" s="68"/>
      <c r="Q2" s="68"/>
    </row>
    <row r="3" spans="1:17" s="55" customFormat="1" ht="18.75" x14ac:dyDescent="0.3">
      <c r="B3" s="60"/>
      <c r="C3" s="60"/>
      <c r="D3" s="61"/>
      <c r="E3" s="67" t="s">
        <v>97</v>
      </c>
      <c r="F3" s="67"/>
      <c r="G3" s="67"/>
      <c r="H3" s="67"/>
      <c r="I3" s="67"/>
      <c r="J3" s="62"/>
      <c r="K3" s="62"/>
      <c r="L3" s="62"/>
      <c r="M3" s="62"/>
      <c r="N3" s="62"/>
      <c r="O3" s="62"/>
    </row>
    <row r="4" spans="1:17" s="55" customFormat="1" ht="18.75" x14ac:dyDescent="0.3">
      <c r="B4" s="65" t="s">
        <v>98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0"/>
    </row>
    <row r="5" spans="1:17" s="55" customFormat="1" ht="18.75" x14ac:dyDescent="0.3">
      <c r="B5" s="65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0"/>
    </row>
    <row r="6" spans="1:17" x14ac:dyDescent="0.2">
      <c r="N6" s="3" t="s">
        <v>0</v>
      </c>
      <c r="O6" s="24"/>
    </row>
    <row r="7" spans="1:17" x14ac:dyDescent="0.2">
      <c r="A7" s="4"/>
      <c r="B7" s="70" t="s">
        <v>1</v>
      </c>
      <c r="C7" s="70" t="s">
        <v>2</v>
      </c>
      <c r="D7" s="71" t="s">
        <v>3</v>
      </c>
      <c r="E7" s="72" t="s">
        <v>9</v>
      </c>
      <c r="F7" s="72"/>
      <c r="G7" s="72"/>
      <c r="H7" s="73"/>
      <c r="I7" s="74"/>
      <c r="J7" s="72" t="s">
        <v>10</v>
      </c>
      <c r="K7" s="72"/>
      <c r="L7" s="72"/>
      <c r="M7" s="72"/>
      <c r="N7" s="72"/>
      <c r="O7" s="22"/>
      <c r="P7" s="63" t="s">
        <v>94</v>
      </c>
      <c r="Q7" s="64"/>
    </row>
    <row r="8" spans="1:17" ht="28.5" customHeight="1" x14ac:dyDescent="0.2">
      <c r="A8" s="4"/>
      <c r="B8" s="70"/>
      <c r="C8" s="70"/>
      <c r="D8" s="71"/>
      <c r="E8" s="5" t="s">
        <v>4</v>
      </c>
      <c r="F8" s="5" t="s">
        <v>5</v>
      </c>
      <c r="G8" s="5" t="s">
        <v>6</v>
      </c>
      <c r="H8" s="6" t="s">
        <v>7</v>
      </c>
      <c r="I8" s="7" t="s">
        <v>8</v>
      </c>
      <c r="J8" s="5" t="s">
        <v>4</v>
      </c>
      <c r="K8" s="5" t="s">
        <v>5</v>
      </c>
      <c r="L8" s="5" t="s">
        <v>6</v>
      </c>
      <c r="M8" s="6" t="s">
        <v>7</v>
      </c>
      <c r="N8" s="7" t="s">
        <v>8</v>
      </c>
      <c r="O8" s="34" t="s">
        <v>117</v>
      </c>
      <c r="P8" s="16" t="s">
        <v>95</v>
      </c>
      <c r="Q8" s="16" t="s">
        <v>96</v>
      </c>
    </row>
    <row r="9" spans="1:17" x14ac:dyDescent="0.2">
      <c r="A9" s="4"/>
      <c r="B9" s="13">
        <v>1</v>
      </c>
      <c r="C9" s="13">
        <v>2</v>
      </c>
      <c r="D9" s="32">
        <v>3</v>
      </c>
      <c r="E9" s="32">
        <v>4</v>
      </c>
      <c r="F9" s="32">
        <v>5</v>
      </c>
      <c r="G9" s="32">
        <v>6</v>
      </c>
      <c r="H9" s="32">
        <v>7</v>
      </c>
      <c r="I9" s="32">
        <v>8</v>
      </c>
      <c r="J9" s="32">
        <v>9</v>
      </c>
      <c r="K9" s="32">
        <v>10</v>
      </c>
      <c r="L9" s="32">
        <v>11</v>
      </c>
      <c r="M9" s="32">
        <v>12</v>
      </c>
      <c r="N9" s="32">
        <v>13</v>
      </c>
      <c r="O9" s="32">
        <v>14</v>
      </c>
      <c r="P9" s="32">
        <v>15</v>
      </c>
      <c r="Q9" s="32">
        <v>16</v>
      </c>
    </row>
    <row r="10" spans="1:17" s="35" customFormat="1" x14ac:dyDescent="0.2">
      <c r="B10" s="75" t="s">
        <v>119</v>
      </c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</row>
    <row r="11" spans="1:17" ht="38.25" x14ac:dyDescent="0.2">
      <c r="A11" s="8">
        <v>0</v>
      </c>
      <c r="B11" s="12" t="s">
        <v>11</v>
      </c>
      <c r="C11" s="12" t="s">
        <v>12</v>
      </c>
      <c r="D11" s="9" t="s">
        <v>13</v>
      </c>
      <c r="E11" s="10">
        <v>64482303</v>
      </c>
      <c r="F11" s="10">
        <v>64482303</v>
      </c>
      <c r="G11" s="10">
        <v>14400000</v>
      </c>
      <c r="H11" s="10">
        <v>16914929.710000001</v>
      </c>
      <c r="I11" s="7">
        <f t="shared" ref="I11:I52" si="0">IF(G11=0,0,H11/G11*100)</f>
        <v>117.46478965277778</v>
      </c>
      <c r="J11" s="10">
        <v>80178891</v>
      </c>
      <c r="K11" s="10">
        <v>80178891</v>
      </c>
      <c r="L11" s="10">
        <v>17341340</v>
      </c>
      <c r="M11" s="10">
        <v>20731250.859999999</v>
      </c>
      <c r="N11" s="7">
        <f t="shared" ref="N11:N52" si="1">IF(L11=0,0,M11/L11*100)</f>
        <v>119.54814829765175</v>
      </c>
      <c r="O11" s="19">
        <f>M11-L11</f>
        <v>3389910.8599999994</v>
      </c>
      <c r="P11" s="14">
        <f t="shared" ref="P11:P52" si="2">M11-H11</f>
        <v>3816321.1499999985</v>
      </c>
      <c r="Q11" s="15">
        <f>M11/H11*100-100</f>
        <v>22.561850480193328</v>
      </c>
    </row>
    <row r="12" spans="1:17" ht="38.25" x14ac:dyDescent="0.2">
      <c r="A12" s="8">
        <v>0</v>
      </c>
      <c r="B12" s="12" t="s">
        <v>11</v>
      </c>
      <c r="C12" s="12" t="s">
        <v>14</v>
      </c>
      <c r="D12" s="9" t="s">
        <v>15</v>
      </c>
      <c r="E12" s="10">
        <v>9810124</v>
      </c>
      <c r="F12" s="10">
        <v>9810124</v>
      </c>
      <c r="G12" s="10">
        <v>800000</v>
      </c>
      <c r="H12" s="10">
        <v>983879.14</v>
      </c>
      <c r="I12" s="7">
        <f t="shared" si="0"/>
        <v>122.9848925</v>
      </c>
      <c r="J12" s="10">
        <v>9758245</v>
      </c>
      <c r="K12" s="10">
        <v>9758245</v>
      </c>
      <c r="L12" s="10">
        <v>1384653</v>
      </c>
      <c r="M12" s="10">
        <v>879120.27</v>
      </c>
      <c r="N12" s="7">
        <f t="shared" si="1"/>
        <v>63.49029468032785</v>
      </c>
      <c r="O12" s="19">
        <f t="shared" ref="O12:O52" si="3">M12-L12</f>
        <v>-505532.73</v>
      </c>
      <c r="P12" s="27">
        <f t="shared" si="2"/>
        <v>-104758.87</v>
      </c>
      <c r="Q12" s="20">
        <f>M12/H12*100-100</f>
        <v>-10.647534411594492</v>
      </c>
    </row>
    <row r="13" spans="1:17" ht="38.25" x14ac:dyDescent="0.2">
      <c r="A13" s="8">
        <v>0</v>
      </c>
      <c r="B13" s="12" t="s">
        <v>11</v>
      </c>
      <c r="C13" s="12" t="s">
        <v>16</v>
      </c>
      <c r="D13" s="9" t="s">
        <v>17</v>
      </c>
      <c r="E13" s="10">
        <v>352656</v>
      </c>
      <c r="F13" s="10">
        <v>352656</v>
      </c>
      <c r="G13" s="10">
        <v>88164</v>
      </c>
      <c r="H13" s="10">
        <v>122237.88</v>
      </c>
      <c r="I13" s="7">
        <f t="shared" si="0"/>
        <v>138.64829181979039</v>
      </c>
      <c r="J13" s="10">
        <v>541292</v>
      </c>
      <c r="K13" s="10">
        <v>541292</v>
      </c>
      <c r="L13" s="10">
        <v>139900</v>
      </c>
      <c r="M13" s="10">
        <v>73030.080000000002</v>
      </c>
      <c r="N13" s="7">
        <f t="shared" si="1"/>
        <v>52.20162973552538</v>
      </c>
      <c r="O13" s="19">
        <f t="shared" si="3"/>
        <v>-66869.919999999998</v>
      </c>
      <c r="P13" s="27">
        <f t="shared" si="2"/>
        <v>-49207.8</v>
      </c>
      <c r="Q13" s="20">
        <f>M13/H13*100-100</f>
        <v>-40.255770142610459</v>
      </c>
    </row>
    <row r="14" spans="1:17" ht="25.5" x14ac:dyDescent="0.2">
      <c r="A14" s="8">
        <v>0</v>
      </c>
      <c r="B14" s="12" t="s">
        <v>11</v>
      </c>
      <c r="C14" s="12" t="s">
        <v>18</v>
      </c>
      <c r="D14" s="9" t="s">
        <v>19</v>
      </c>
      <c r="E14" s="10">
        <v>0</v>
      </c>
      <c r="F14" s="10">
        <v>0</v>
      </c>
      <c r="G14" s="10">
        <v>0</v>
      </c>
      <c r="H14" s="10">
        <v>0</v>
      </c>
      <c r="I14" s="7">
        <f t="shared" si="0"/>
        <v>0</v>
      </c>
      <c r="J14" s="10">
        <v>0</v>
      </c>
      <c r="K14" s="10">
        <v>0</v>
      </c>
      <c r="L14" s="10">
        <v>0</v>
      </c>
      <c r="M14" s="10">
        <v>60733.53</v>
      </c>
      <c r="N14" s="7">
        <f t="shared" si="1"/>
        <v>0</v>
      </c>
      <c r="O14" s="19">
        <f t="shared" si="3"/>
        <v>60733.53</v>
      </c>
      <c r="P14" s="27">
        <f t="shared" si="2"/>
        <v>60733.53</v>
      </c>
      <c r="Q14" s="20">
        <v>0</v>
      </c>
    </row>
    <row r="15" spans="1:17" ht="38.25" x14ac:dyDescent="0.2">
      <c r="A15" s="8">
        <v>0</v>
      </c>
      <c r="B15" s="12" t="s">
        <v>11</v>
      </c>
      <c r="C15" s="12" t="s">
        <v>20</v>
      </c>
      <c r="D15" s="9" t="s">
        <v>21</v>
      </c>
      <c r="E15" s="10">
        <v>2516052</v>
      </c>
      <c r="F15" s="10">
        <v>2516052</v>
      </c>
      <c r="G15" s="10">
        <v>300000</v>
      </c>
      <c r="H15" s="10">
        <v>176096.75</v>
      </c>
      <c r="I15" s="7">
        <f t="shared" si="0"/>
        <v>58.698916666666669</v>
      </c>
      <c r="J15" s="10">
        <v>1608323</v>
      </c>
      <c r="K15" s="10">
        <v>1608323</v>
      </c>
      <c r="L15" s="10">
        <v>140176</v>
      </c>
      <c r="M15" s="10">
        <v>287812.27</v>
      </c>
      <c r="N15" s="7">
        <f t="shared" si="1"/>
        <v>205.3220736788038</v>
      </c>
      <c r="O15" s="19">
        <f t="shared" si="3"/>
        <v>147636.27000000002</v>
      </c>
      <c r="P15" s="27">
        <f t="shared" si="2"/>
        <v>111715.52000000002</v>
      </c>
      <c r="Q15" s="20">
        <f t="shared" ref="Q15:Q30" si="4">M15/H15*100-100</f>
        <v>63.439853376056078</v>
      </c>
    </row>
    <row r="16" spans="1:17" ht="25.5" x14ac:dyDescent="0.2">
      <c r="A16" s="8">
        <v>0</v>
      </c>
      <c r="B16" s="12" t="s">
        <v>11</v>
      </c>
      <c r="C16" s="12" t="s">
        <v>22</v>
      </c>
      <c r="D16" s="9" t="s">
        <v>23</v>
      </c>
      <c r="E16" s="10">
        <v>12040</v>
      </c>
      <c r="F16" s="10">
        <v>12040</v>
      </c>
      <c r="G16" s="10">
        <v>12040</v>
      </c>
      <c r="H16" s="10">
        <v>13417</v>
      </c>
      <c r="I16" s="7">
        <f t="shared" si="0"/>
        <v>111.43687707641196</v>
      </c>
      <c r="J16" s="10">
        <v>25000</v>
      </c>
      <c r="K16" s="10">
        <v>25000</v>
      </c>
      <c r="L16" s="10">
        <v>6250</v>
      </c>
      <c r="M16" s="10">
        <v>1034430</v>
      </c>
      <c r="N16" s="7">
        <f t="shared" si="1"/>
        <v>16550.88</v>
      </c>
      <c r="O16" s="19">
        <f t="shared" si="3"/>
        <v>1028180</v>
      </c>
      <c r="P16" s="27">
        <f t="shared" si="2"/>
        <v>1021013</v>
      </c>
      <c r="Q16" s="20">
        <f t="shared" si="4"/>
        <v>7609.8457181188041</v>
      </c>
    </row>
    <row r="17" spans="1:17" ht="51" x14ac:dyDescent="0.2">
      <c r="A17" s="8">
        <v>0</v>
      </c>
      <c r="B17" s="12" t="s">
        <v>11</v>
      </c>
      <c r="C17" s="12" t="s">
        <v>24</v>
      </c>
      <c r="D17" s="9" t="s">
        <v>25</v>
      </c>
      <c r="E17" s="10">
        <v>0</v>
      </c>
      <c r="F17" s="10">
        <v>0</v>
      </c>
      <c r="G17" s="10">
        <v>0</v>
      </c>
      <c r="H17" s="10">
        <v>146</v>
      </c>
      <c r="I17" s="7">
        <f t="shared" si="0"/>
        <v>0</v>
      </c>
      <c r="J17" s="10">
        <v>150</v>
      </c>
      <c r="K17" s="10">
        <v>150</v>
      </c>
      <c r="L17" s="10">
        <v>150</v>
      </c>
      <c r="M17" s="10">
        <v>0</v>
      </c>
      <c r="N17" s="7">
        <f t="shared" si="1"/>
        <v>0</v>
      </c>
      <c r="O17" s="19">
        <f t="shared" si="3"/>
        <v>-150</v>
      </c>
      <c r="P17" s="27">
        <f t="shared" si="2"/>
        <v>-146</v>
      </c>
      <c r="Q17" s="20">
        <f t="shared" si="4"/>
        <v>-100</v>
      </c>
    </row>
    <row r="18" spans="1:17" ht="51" x14ac:dyDescent="0.2">
      <c r="A18" s="8">
        <v>0</v>
      </c>
      <c r="B18" s="12" t="s">
        <v>11</v>
      </c>
      <c r="C18" s="12" t="s">
        <v>26</v>
      </c>
      <c r="D18" s="9" t="s">
        <v>27</v>
      </c>
      <c r="E18" s="10">
        <v>0</v>
      </c>
      <c r="F18" s="10">
        <v>0</v>
      </c>
      <c r="G18" s="10">
        <v>0</v>
      </c>
      <c r="H18" s="10">
        <v>388.11</v>
      </c>
      <c r="I18" s="7">
        <f t="shared" si="0"/>
        <v>0</v>
      </c>
      <c r="J18" s="10">
        <v>950</v>
      </c>
      <c r="K18" s="10">
        <v>950</v>
      </c>
      <c r="L18" s="10">
        <v>388</v>
      </c>
      <c r="M18" s="10">
        <v>201.86</v>
      </c>
      <c r="N18" s="7">
        <f t="shared" si="1"/>
        <v>52.02577319587629</v>
      </c>
      <c r="O18" s="19">
        <f t="shared" si="3"/>
        <v>-186.14</v>
      </c>
      <c r="P18" s="27">
        <f t="shared" si="2"/>
        <v>-186.25</v>
      </c>
      <c r="Q18" s="20">
        <f t="shared" si="4"/>
        <v>-47.988972198603484</v>
      </c>
    </row>
    <row r="19" spans="1:17" x14ac:dyDescent="0.2">
      <c r="A19" s="8">
        <v>0</v>
      </c>
      <c r="B19" s="12" t="s">
        <v>11</v>
      </c>
      <c r="C19" s="12" t="s">
        <v>28</v>
      </c>
      <c r="D19" s="9" t="s">
        <v>29</v>
      </c>
      <c r="E19" s="10">
        <v>392124</v>
      </c>
      <c r="F19" s="10">
        <v>392124</v>
      </c>
      <c r="G19" s="10">
        <v>82000</v>
      </c>
      <c r="H19" s="10">
        <v>111632.83</v>
      </c>
      <c r="I19" s="7">
        <f t="shared" si="0"/>
        <v>136.13759756097562</v>
      </c>
      <c r="J19" s="10">
        <v>333971</v>
      </c>
      <c r="K19" s="10">
        <v>333971</v>
      </c>
      <c r="L19" s="10">
        <v>106742</v>
      </c>
      <c r="M19" s="10">
        <v>65689.58</v>
      </c>
      <c r="N19" s="7">
        <f t="shared" si="1"/>
        <v>61.540518258979596</v>
      </c>
      <c r="O19" s="19">
        <f t="shared" si="3"/>
        <v>-41052.42</v>
      </c>
      <c r="P19" s="27">
        <f t="shared" si="2"/>
        <v>-45943.25</v>
      </c>
      <c r="Q19" s="20">
        <f t="shared" si="4"/>
        <v>-41.155679740449116</v>
      </c>
    </row>
    <row r="20" spans="1:17" x14ac:dyDescent="0.2">
      <c r="A20" s="8">
        <v>0</v>
      </c>
      <c r="B20" s="12" t="s">
        <v>11</v>
      </c>
      <c r="C20" s="12" t="s">
        <v>30</v>
      </c>
      <c r="D20" s="9" t="s">
        <v>29</v>
      </c>
      <c r="E20" s="10">
        <v>2488887</v>
      </c>
      <c r="F20" s="10">
        <v>2488887</v>
      </c>
      <c r="G20" s="10">
        <v>462000</v>
      </c>
      <c r="H20" s="10">
        <v>511822.6</v>
      </c>
      <c r="I20" s="7">
        <f t="shared" si="0"/>
        <v>110.78411255411255</v>
      </c>
      <c r="J20" s="10">
        <v>2766245</v>
      </c>
      <c r="K20" s="10">
        <v>2766245</v>
      </c>
      <c r="L20" s="10">
        <v>507320</v>
      </c>
      <c r="M20" s="10">
        <v>780473.33</v>
      </c>
      <c r="N20" s="7">
        <f t="shared" si="1"/>
        <v>153.84241307261689</v>
      </c>
      <c r="O20" s="19">
        <f t="shared" si="3"/>
        <v>273153.32999999996</v>
      </c>
      <c r="P20" s="27">
        <f t="shared" si="2"/>
        <v>268650.73</v>
      </c>
      <c r="Q20" s="20">
        <f t="shared" si="4"/>
        <v>52.489032332687145</v>
      </c>
    </row>
    <row r="21" spans="1:17" ht="63.75" x14ac:dyDescent="0.2">
      <c r="A21" s="8">
        <v>0</v>
      </c>
      <c r="B21" s="12" t="s">
        <v>11</v>
      </c>
      <c r="C21" s="12" t="s">
        <v>31</v>
      </c>
      <c r="D21" s="9" t="s">
        <v>32</v>
      </c>
      <c r="E21" s="10">
        <v>2796326</v>
      </c>
      <c r="F21" s="10">
        <v>2796326</v>
      </c>
      <c r="G21" s="10">
        <v>371000</v>
      </c>
      <c r="H21" s="10">
        <v>844041.16</v>
      </c>
      <c r="I21" s="7">
        <f t="shared" si="0"/>
        <v>227.50435579514826</v>
      </c>
      <c r="J21" s="10">
        <v>3611079</v>
      </c>
      <c r="K21" s="10">
        <v>3611079</v>
      </c>
      <c r="L21" s="10">
        <v>860654</v>
      </c>
      <c r="M21" s="10">
        <v>832529.3</v>
      </c>
      <c r="N21" s="7">
        <f t="shared" si="1"/>
        <v>96.732171116383597</v>
      </c>
      <c r="O21" s="19">
        <f t="shared" si="3"/>
        <v>-28124.699999999953</v>
      </c>
      <c r="P21" s="27">
        <f t="shared" si="2"/>
        <v>-11511.859999999986</v>
      </c>
      <c r="Q21" s="20">
        <f t="shared" si="4"/>
        <v>-1.3638979407117944</v>
      </c>
    </row>
    <row r="22" spans="1:17" ht="51" x14ac:dyDescent="0.2">
      <c r="A22" s="8">
        <v>0</v>
      </c>
      <c r="B22" s="12" t="s">
        <v>11</v>
      </c>
      <c r="C22" s="12" t="s">
        <v>33</v>
      </c>
      <c r="D22" s="9" t="s">
        <v>34</v>
      </c>
      <c r="E22" s="10">
        <v>1911278</v>
      </c>
      <c r="F22" s="10">
        <v>1911278</v>
      </c>
      <c r="G22" s="10">
        <v>390000</v>
      </c>
      <c r="H22" s="10">
        <v>474587</v>
      </c>
      <c r="I22" s="7">
        <f t="shared" si="0"/>
        <v>121.68897435897436</v>
      </c>
      <c r="J22" s="10">
        <v>2038069</v>
      </c>
      <c r="K22" s="10">
        <v>2038069</v>
      </c>
      <c r="L22" s="10">
        <v>480000</v>
      </c>
      <c r="M22" s="10">
        <v>478032.28</v>
      </c>
      <c r="N22" s="7">
        <f t="shared" si="1"/>
        <v>99.590058333333346</v>
      </c>
      <c r="O22" s="19">
        <f t="shared" si="3"/>
        <v>-1967.7199999999721</v>
      </c>
      <c r="P22" s="27">
        <f t="shared" si="2"/>
        <v>3445.2800000000279</v>
      </c>
      <c r="Q22" s="20">
        <f t="shared" si="4"/>
        <v>0.72595330255569479</v>
      </c>
    </row>
    <row r="23" spans="1:17" ht="38.25" x14ac:dyDescent="0.2">
      <c r="A23" s="8">
        <v>0</v>
      </c>
      <c r="B23" s="12" t="s">
        <v>11</v>
      </c>
      <c r="C23" s="12" t="s">
        <v>35</v>
      </c>
      <c r="D23" s="9" t="s">
        <v>36</v>
      </c>
      <c r="E23" s="10">
        <v>33558</v>
      </c>
      <c r="F23" s="10">
        <v>33558</v>
      </c>
      <c r="G23" s="10">
        <v>9358</v>
      </c>
      <c r="H23" s="10">
        <v>8561.17</v>
      </c>
      <c r="I23" s="7">
        <f t="shared" si="0"/>
        <v>91.485039538362898</v>
      </c>
      <c r="J23" s="10">
        <v>22180</v>
      </c>
      <c r="K23" s="10">
        <v>22180</v>
      </c>
      <c r="L23" s="10">
        <v>5000</v>
      </c>
      <c r="M23" s="10">
        <v>6328.16</v>
      </c>
      <c r="N23" s="7">
        <f t="shared" si="1"/>
        <v>126.56319999999998</v>
      </c>
      <c r="O23" s="19">
        <f t="shared" si="3"/>
        <v>1328.1599999999999</v>
      </c>
      <c r="P23" s="27">
        <f t="shared" si="2"/>
        <v>-2233.0100000000002</v>
      </c>
      <c r="Q23" s="20">
        <f t="shared" si="4"/>
        <v>-26.083000337570681</v>
      </c>
    </row>
    <row r="24" spans="1:17" ht="38.25" x14ac:dyDescent="0.2">
      <c r="A24" s="8">
        <v>0</v>
      </c>
      <c r="B24" s="12" t="s">
        <v>11</v>
      </c>
      <c r="C24" s="12" t="s">
        <v>37</v>
      </c>
      <c r="D24" s="9" t="s">
        <v>38</v>
      </c>
      <c r="E24" s="10">
        <v>151246</v>
      </c>
      <c r="F24" s="10">
        <v>151246</v>
      </c>
      <c r="G24" s="10">
        <v>41000</v>
      </c>
      <c r="H24" s="10">
        <v>21985.91</v>
      </c>
      <c r="I24" s="7">
        <f t="shared" si="0"/>
        <v>53.624170731707324</v>
      </c>
      <c r="J24" s="10">
        <v>153019</v>
      </c>
      <c r="K24" s="10">
        <v>153019</v>
      </c>
      <c r="L24" s="10">
        <v>27805</v>
      </c>
      <c r="M24" s="10">
        <v>142923.59</v>
      </c>
      <c r="N24" s="7">
        <f t="shared" si="1"/>
        <v>514.02118324042442</v>
      </c>
      <c r="O24" s="19">
        <f t="shared" si="3"/>
        <v>115118.59</v>
      </c>
      <c r="P24" s="27">
        <f t="shared" si="2"/>
        <v>120937.68</v>
      </c>
      <c r="Q24" s="20">
        <f t="shared" si="4"/>
        <v>550.06902147784649</v>
      </c>
    </row>
    <row r="25" spans="1:17" ht="38.25" x14ac:dyDescent="0.2">
      <c r="A25" s="8">
        <v>0</v>
      </c>
      <c r="B25" s="12" t="s">
        <v>11</v>
      </c>
      <c r="C25" s="12" t="s">
        <v>39</v>
      </c>
      <c r="D25" s="9" t="s">
        <v>40</v>
      </c>
      <c r="E25" s="10">
        <v>1096080</v>
      </c>
      <c r="F25" s="10">
        <v>1096080</v>
      </c>
      <c r="G25" s="10">
        <v>186080</v>
      </c>
      <c r="H25" s="10">
        <v>115963.35</v>
      </c>
      <c r="I25" s="7">
        <f t="shared" si="0"/>
        <v>62.3190831900258</v>
      </c>
      <c r="J25" s="10">
        <v>1174153</v>
      </c>
      <c r="K25" s="10">
        <v>1174153</v>
      </c>
      <c r="L25" s="10">
        <v>115964</v>
      </c>
      <c r="M25" s="10">
        <v>205842.18</v>
      </c>
      <c r="N25" s="7">
        <f t="shared" si="1"/>
        <v>177.50524300645029</v>
      </c>
      <c r="O25" s="19">
        <f t="shared" si="3"/>
        <v>89878.18</v>
      </c>
      <c r="P25" s="27">
        <f t="shared" si="2"/>
        <v>89878.829999999987</v>
      </c>
      <c r="Q25" s="20">
        <f t="shared" si="4"/>
        <v>77.506237962252698</v>
      </c>
    </row>
    <row r="26" spans="1:17" ht="38.25" x14ac:dyDescent="0.2">
      <c r="A26" s="8">
        <v>0</v>
      </c>
      <c r="B26" s="12" t="s">
        <v>11</v>
      </c>
      <c r="C26" s="12" t="s">
        <v>41</v>
      </c>
      <c r="D26" s="9" t="s">
        <v>42</v>
      </c>
      <c r="E26" s="10">
        <v>1912587</v>
      </c>
      <c r="F26" s="10">
        <v>1912587</v>
      </c>
      <c r="G26" s="10">
        <v>364000</v>
      </c>
      <c r="H26" s="10">
        <v>342945.92</v>
      </c>
      <c r="I26" s="7">
        <f t="shared" si="0"/>
        <v>94.215912087912074</v>
      </c>
      <c r="J26" s="10">
        <v>4058270</v>
      </c>
      <c r="K26" s="10">
        <v>4058270</v>
      </c>
      <c r="L26" s="10">
        <v>372764</v>
      </c>
      <c r="M26" s="10">
        <v>1258319.17</v>
      </c>
      <c r="N26" s="7">
        <f t="shared" si="1"/>
        <v>337.56456363811952</v>
      </c>
      <c r="O26" s="19">
        <f t="shared" si="3"/>
        <v>885555.16999999993</v>
      </c>
      <c r="P26" s="27">
        <f t="shared" si="2"/>
        <v>915373.25</v>
      </c>
      <c r="Q26" s="20">
        <f t="shared" si="4"/>
        <v>266.9147514570227</v>
      </c>
    </row>
    <row r="27" spans="1:17" x14ac:dyDescent="0.2">
      <c r="A27" s="8">
        <v>0</v>
      </c>
      <c r="B27" s="12" t="s">
        <v>11</v>
      </c>
      <c r="C27" s="12" t="s">
        <v>43</v>
      </c>
      <c r="D27" s="9" t="s">
        <v>44</v>
      </c>
      <c r="E27" s="10">
        <v>3666731</v>
      </c>
      <c r="F27" s="10">
        <v>3666731</v>
      </c>
      <c r="G27" s="10">
        <v>916680</v>
      </c>
      <c r="H27" s="10">
        <v>1113395.78</v>
      </c>
      <c r="I27" s="7">
        <f t="shared" si="0"/>
        <v>121.45959113321989</v>
      </c>
      <c r="J27" s="10">
        <v>4567874</v>
      </c>
      <c r="K27" s="10">
        <v>4567874</v>
      </c>
      <c r="L27" s="10">
        <v>1212714</v>
      </c>
      <c r="M27" s="10">
        <v>1210336.5900000001</v>
      </c>
      <c r="N27" s="7">
        <f t="shared" si="1"/>
        <v>99.803959548582782</v>
      </c>
      <c r="O27" s="19">
        <f t="shared" si="3"/>
        <v>-2377.4099999999162</v>
      </c>
      <c r="P27" s="27">
        <f t="shared" si="2"/>
        <v>96940.810000000056</v>
      </c>
      <c r="Q27" s="20">
        <f t="shared" si="4"/>
        <v>8.7067700220671043</v>
      </c>
    </row>
    <row r="28" spans="1:17" x14ac:dyDescent="0.2">
      <c r="A28" s="8">
        <v>0</v>
      </c>
      <c r="B28" s="12" t="s">
        <v>11</v>
      </c>
      <c r="C28" s="12" t="s">
        <v>45</v>
      </c>
      <c r="D28" s="9" t="s">
        <v>46</v>
      </c>
      <c r="E28" s="10">
        <v>9096877</v>
      </c>
      <c r="F28" s="10">
        <v>9096877</v>
      </c>
      <c r="G28" s="10">
        <v>2274219</v>
      </c>
      <c r="H28" s="10">
        <v>2668491.44</v>
      </c>
      <c r="I28" s="7">
        <f t="shared" si="0"/>
        <v>117.33660830377373</v>
      </c>
      <c r="J28" s="10">
        <v>11130275</v>
      </c>
      <c r="K28" s="10">
        <v>11130275</v>
      </c>
      <c r="L28" s="10">
        <v>2849121</v>
      </c>
      <c r="M28" s="10">
        <v>2934151.27</v>
      </c>
      <c r="N28" s="7">
        <f t="shared" si="1"/>
        <v>102.98443870934229</v>
      </c>
      <c r="O28" s="19">
        <f t="shared" si="3"/>
        <v>85030.270000000019</v>
      </c>
      <c r="P28" s="27">
        <f t="shared" si="2"/>
        <v>265659.83000000007</v>
      </c>
      <c r="Q28" s="20">
        <f t="shared" si="4"/>
        <v>9.9554312229684427</v>
      </c>
    </row>
    <row r="29" spans="1:17" x14ac:dyDescent="0.2">
      <c r="A29" s="8">
        <v>0</v>
      </c>
      <c r="B29" s="12" t="s">
        <v>11</v>
      </c>
      <c r="C29" s="12" t="s">
        <v>47</v>
      </c>
      <c r="D29" s="9" t="s">
        <v>48</v>
      </c>
      <c r="E29" s="10">
        <v>3945179</v>
      </c>
      <c r="F29" s="10">
        <v>3945179</v>
      </c>
      <c r="G29" s="10">
        <v>300000</v>
      </c>
      <c r="H29" s="10">
        <v>224447.91</v>
      </c>
      <c r="I29" s="7">
        <f t="shared" si="0"/>
        <v>74.815969999999993</v>
      </c>
      <c r="J29" s="10">
        <v>3828232</v>
      </c>
      <c r="K29" s="10">
        <v>3828232</v>
      </c>
      <c r="L29" s="10">
        <v>228999</v>
      </c>
      <c r="M29" s="10">
        <v>203967.58</v>
      </c>
      <c r="N29" s="7">
        <f t="shared" si="1"/>
        <v>89.069201175550987</v>
      </c>
      <c r="O29" s="19">
        <f t="shared" si="3"/>
        <v>-25031.420000000013</v>
      </c>
      <c r="P29" s="27">
        <f t="shared" si="2"/>
        <v>-20480.330000000016</v>
      </c>
      <c r="Q29" s="20">
        <f t="shared" si="4"/>
        <v>-9.1247586132568728</v>
      </c>
    </row>
    <row r="30" spans="1:17" x14ac:dyDescent="0.2">
      <c r="A30" s="8">
        <v>0</v>
      </c>
      <c r="B30" s="12" t="s">
        <v>11</v>
      </c>
      <c r="C30" s="12" t="s">
        <v>49</v>
      </c>
      <c r="D30" s="9" t="s">
        <v>50</v>
      </c>
      <c r="E30" s="10">
        <v>907448</v>
      </c>
      <c r="F30" s="10">
        <v>907448</v>
      </c>
      <c r="G30" s="10">
        <v>90000</v>
      </c>
      <c r="H30" s="10">
        <v>214688.83</v>
      </c>
      <c r="I30" s="7">
        <f t="shared" si="0"/>
        <v>238.54314444444444</v>
      </c>
      <c r="J30" s="10">
        <v>1304472</v>
      </c>
      <c r="K30" s="10">
        <v>1304472</v>
      </c>
      <c r="L30" s="10">
        <v>223453</v>
      </c>
      <c r="M30" s="10">
        <v>198982.37</v>
      </c>
      <c r="N30" s="7">
        <f t="shared" si="1"/>
        <v>89.048869337176058</v>
      </c>
      <c r="O30" s="19">
        <f t="shared" si="3"/>
        <v>-24470.630000000005</v>
      </c>
      <c r="P30" s="27">
        <f t="shared" si="2"/>
        <v>-15706.459999999992</v>
      </c>
      <c r="Q30" s="20">
        <f t="shared" si="4"/>
        <v>-7.3159185785306136</v>
      </c>
    </row>
    <row r="31" spans="1:17" x14ac:dyDescent="0.2">
      <c r="A31" s="8">
        <v>0</v>
      </c>
      <c r="B31" s="12" t="s">
        <v>11</v>
      </c>
      <c r="C31" s="12" t="s">
        <v>51</v>
      </c>
      <c r="D31" s="9" t="s">
        <v>52</v>
      </c>
      <c r="E31" s="10">
        <v>0</v>
      </c>
      <c r="F31" s="10">
        <v>0</v>
      </c>
      <c r="G31" s="10">
        <v>0</v>
      </c>
      <c r="H31" s="10">
        <v>0</v>
      </c>
      <c r="I31" s="7">
        <f t="shared" si="0"/>
        <v>0</v>
      </c>
      <c r="J31" s="10">
        <v>0</v>
      </c>
      <c r="K31" s="10">
        <v>0</v>
      </c>
      <c r="L31" s="10">
        <v>0</v>
      </c>
      <c r="M31" s="10">
        <v>8333.33</v>
      </c>
      <c r="N31" s="7">
        <f t="shared" si="1"/>
        <v>0</v>
      </c>
      <c r="O31" s="19">
        <f t="shared" si="3"/>
        <v>8333.33</v>
      </c>
      <c r="P31" s="27">
        <f t="shared" si="2"/>
        <v>8333.33</v>
      </c>
      <c r="Q31" s="20"/>
    </row>
    <row r="32" spans="1:17" x14ac:dyDescent="0.2">
      <c r="A32" s="8">
        <v>0</v>
      </c>
      <c r="B32" s="12" t="s">
        <v>11</v>
      </c>
      <c r="C32" s="12" t="s">
        <v>53</v>
      </c>
      <c r="D32" s="9" t="s">
        <v>54</v>
      </c>
      <c r="E32" s="10">
        <v>156117</v>
      </c>
      <c r="F32" s="10">
        <v>156117</v>
      </c>
      <c r="G32" s="10">
        <v>73000</v>
      </c>
      <c r="H32" s="10">
        <v>157462.70000000001</v>
      </c>
      <c r="I32" s="7">
        <f t="shared" si="0"/>
        <v>215.70232876712333</v>
      </c>
      <c r="J32" s="10">
        <v>257352</v>
      </c>
      <c r="K32" s="10">
        <v>257352</v>
      </c>
      <c r="L32" s="10">
        <v>170844</v>
      </c>
      <c r="M32" s="10">
        <v>172431.13</v>
      </c>
      <c r="N32" s="7">
        <f t="shared" si="1"/>
        <v>100.92899370185665</v>
      </c>
      <c r="O32" s="19">
        <f t="shared" si="3"/>
        <v>1587.1300000000047</v>
      </c>
      <c r="P32" s="27">
        <f t="shared" si="2"/>
        <v>14968.429999999993</v>
      </c>
      <c r="Q32" s="20">
        <f>M32/H32*100-100</f>
        <v>9.5060163454583062</v>
      </c>
    </row>
    <row r="33" spans="1:17" x14ac:dyDescent="0.2">
      <c r="A33" s="8">
        <v>0</v>
      </c>
      <c r="B33" s="12" t="s">
        <v>11</v>
      </c>
      <c r="C33" s="12" t="s">
        <v>55</v>
      </c>
      <c r="D33" s="9" t="s">
        <v>56</v>
      </c>
      <c r="E33" s="10">
        <v>14208959</v>
      </c>
      <c r="F33" s="10">
        <v>14407969</v>
      </c>
      <c r="G33" s="10">
        <v>4199010</v>
      </c>
      <c r="H33" s="10">
        <v>6761491.7199999997</v>
      </c>
      <c r="I33" s="7">
        <f t="shared" si="0"/>
        <v>161.02585418943988</v>
      </c>
      <c r="J33" s="10">
        <v>16838061</v>
      </c>
      <c r="K33" s="10">
        <v>16838061</v>
      </c>
      <c r="L33" s="10">
        <v>7060554</v>
      </c>
      <c r="M33" s="10">
        <v>7439047.6299999999</v>
      </c>
      <c r="N33" s="7">
        <f t="shared" si="1"/>
        <v>105.36067892122914</v>
      </c>
      <c r="O33" s="19">
        <f t="shared" si="3"/>
        <v>378493.62999999989</v>
      </c>
      <c r="P33" s="27">
        <f t="shared" si="2"/>
        <v>677555.91000000015</v>
      </c>
      <c r="Q33" s="20">
        <f>M33/H33*100-100</f>
        <v>10.02080514268529</v>
      </c>
    </row>
    <row r="34" spans="1:17" ht="51" x14ac:dyDescent="0.2">
      <c r="A34" s="8">
        <v>0</v>
      </c>
      <c r="B34" s="12" t="s">
        <v>11</v>
      </c>
      <c r="C34" s="12" t="s">
        <v>57</v>
      </c>
      <c r="D34" s="9" t="s">
        <v>58</v>
      </c>
      <c r="E34" s="10">
        <v>4791401</v>
      </c>
      <c r="F34" s="10">
        <v>4791401</v>
      </c>
      <c r="G34" s="10">
        <v>450000</v>
      </c>
      <c r="H34" s="10">
        <v>1051062.03</v>
      </c>
      <c r="I34" s="7">
        <f t="shared" si="0"/>
        <v>233.56934000000001</v>
      </c>
      <c r="J34" s="10">
        <v>5538898</v>
      </c>
      <c r="K34" s="10">
        <v>5538898</v>
      </c>
      <c r="L34" s="10">
        <v>1129759</v>
      </c>
      <c r="M34" s="10">
        <v>1602224.33</v>
      </c>
      <c r="N34" s="7">
        <f t="shared" si="1"/>
        <v>141.82001028537945</v>
      </c>
      <c r="O34" s="19">
        <f t="shared" si="3"/>
        <v>472465.33000000007</v>
      </c>
      <c r="P34" s="27">
        <f t="shared" si="2"/>
        <v>551162.30000000005</v>
      </c>
      <c r="Q34" s="20">
        <f>M34/H34*100-100</f>
        <v>52.438608214207875</v>
      </c>
    </row>
    <row r="35" spans="1:17" x14ac:dyDescent="0.2">
      <c r="A35" s="8">
        <v>0</v>
      </c>
      <c r="B35" s="12" t="s">
        <v>11</v>
      </c>
      <c r="C35" s="12" t="s">
        <v>59</v>
      </c>
      <c r="D35" s="9" t="s">
        <v>60</v>
      </c>
      <c r="E35" s="10">
        <v>0</v>
      </c>
      <c r="F35" s="10">
        <v>0</v>
      </c>
      <c r="G35" s="10">
        <v>0</v>
      </c>
      <c r="H35" s="10">
        <v>340</v>
      </c>
      <c r="I35" s="7">
        <f t="shared" si="0"/>
        <v>0</v>
      </c>
      <c r="J35" s="10">
        <v>2096</v>
      </c>
      <c r="K35" s="10">
        <v>2096</v>
      </c>
      <c r="L35" s="10">
        <v>210</v>
      </c>
      <c r="M35" s="10">
        <v>8116.22</v>
      </c>
      <c r="N35" s="7">
        <f t="shared" si="1"/>
        <v>3864.8666666666672</v>
      </c>
      <c r="O35" s="19">
        <f t="shared" si="3"/>
        <v>7906.22</v>
      </c>
      <c r="P35" s="27">
        <f t="shared" si="2"/>
        <v>7776.22</v>
      </c>
      <c r="Q35" s="20">
        <f>M35/H35*100-100</f>
        <v>2287.1235294117646</v>
      </c>
    </row>
    <row r="36" spans="1:17" ht="63.75" x14ac:dyDescent="0.2">
      <c r="A36" s="8">
        <v>0</v>
      </c>
      <c r="B36" s="12" t="s">
        <v>11</v>
      </c>
      <c r="C36" s="12" t="s">
        <v>61</v>
      </c>
      <c r="D36" s="9" t="s">
        <v>62</v>
      </c>
      <c r="E36" s="10">
        <v>0</v>
      </c>
      <c r="F36" s="10">
        <v>0</v>
      </c>
      <c r="G36" s="10">
        <v>0</v>
      </c>
      <c r="H36" s="10">
        <v>43800.93</v>
      </c>
      <c r="I36" s="7">
        <f t="shared" si="0"/>
        <v>0</v>
      </c>
      <c r="J36" s="10">
        <v>0</v>
      </c>
      <c r="K36" s="10">
        <v>0</v>
      </c>
      <c r="L36" s="10">
        <v>0</v>
      </c>
      <c r="M36" s="10">
        <v>0</v>
      </c>
      <c r="N36" s="7">
        <f t="shared" si="1"/>
        <v>0</v>
      </c>
      <c r="O36" s="19">
        <f t="shared" si="3"/>
        <v>0</v>
      </c>
      <c r="P36" s="27">
        <f t="shared" si="2"/>
        <v>-43800.93</v>
      </c>
      <c r="Q36" s="20">
        <f>M36/H36*100-100</f>
        <v>-100</v>
      </c>
    </row>
    <row r="37" spans="1:17" ht="51" x14ac:dyDescent="0.2">
      <c r="A37" s="8">
        <v>0</v>
      </c>
      <c r="B37" s="12" t="s">
        <v>11</v>
      </c>
      <c r="C37" s="12" t="s">
        <v>63</v>
      </c>
      <c r="D37" s="9" t="s">
        <v>64</v>
      </c>
      <c r="E37" s="10">
        <v>0</v>
      </c>
      <c r="F37" s="10">
        <v>0</v>
      </c>
      <c r="G37" s="10">
        <v>0</v>
      </c>
      <c r="H37" s="10">
        <v>0</v>
      </c>
      <c r="I37" s="7">
        <f t="shared" si="0"/>
        <v>0</v>
      </c>
      <c r="J37" s="10">
        <v>0</v>
      </c>
      <c r="K37" s="10">
        <v>0</v>
      </c>
      <c r="L37" s="10">
        <v>0</v>
      </c>
      <c r="M37" s="10">
        <v>18893.77</v>
      </c>
      <c r="N37" s="7">
        <f t="shared" si="1"/>
        <v>0</v>
      </c>
      <c r="O37" s="19">
        <f t="shared" si="3"/>
        <v>18893.77</v>
      </c>
      <c r="P37" s="27">
        <f t="shared" si="2"/>
        <v>18893.77</v>
      </c>
      <c r="Q37" s="20"/>
    </row>
    <row r="38" spans="1:17" ht="38.25" x14ac:dyDescent="0.2">
      <c r="A38" s="8">
        <v>0</v>
      </c>
      <c r="B38" s="12" t="s">
        <v>11</v>
      </c>
      <c r="C38" s="12" t="s">
        <v>65</v>
      </c>
      <c r="D38" s="9" t="s">
        <v>66</v>
      </c>
      <c r="E38" s="10">
        <v>40220</v>
      </c>
      <c r="F38" s="10">
        <v>40220</v>
      </c>
      <c r="G38" s="10">
        <v>6000</v>
      </c>
      <c r="H38" s="10">
        <v>8552.1299999999992</v>
      </c>
      <c r="I38" s="7">
        <f t="shared" si="0"/>
        <v>142.53549999999998</v>
      </c>
      <c r="J38" s="10">
        <v>36199</v>
      </c>
      <c r="K38" s="10">
        <v>36199</v>
      </c>
      <c r="L38" s="10">
        <v>9329</v>
      </c>
      <c r="M38" s="10">
        <v>4000</v>
      </c>
      <c r="N38" s="7">
        <f t="shared" si="1"/>
        <v>42.877050058955945</v>
      </c>
      <c r="O38" s="19">
        <f t="shared" si="3"/>
        <v>-5329</v>
      </c>
      <c r="P38" s="27">
        <f t="shared" si="2"/>
        <v>-4552.1299999999992</v>
      </c>
      <c r="Q38" s="20">
        <f t="shared" ref="Q38:Q44" si="5">M38/H38*100-100</f>
        <v>-53.228026234400083</v>
      </c>
    </row>
    <row r="39" spans="1:17" x14ac:dyDescent="0.2">
      <c r="A39" s="8">
        <v>0</v>
      </c>
      <c r="B39" s="12" t="s">
        <v>11</v>
      </c>
      <c r="C39" s="12" t="s">
        <v>67</v>
      </c>
      <c r="D39" s="9" t="s">
        <v>68</v>
      </c>
      <c r="E39" s="10">
        <v>165000</v>
      </c>
      <c r="F39" s="10">
        <v>165000</v>
      </c>
      <c r="G39" s="10">
        <v>41250</v>
      </c>
      <c r="H39" s="10">
        <v>57379.95</v>
      </c>
      <c r="I39" s="7">
        <f t="shared" si="0"/>
        <v>139.10290909090907</v>
      </c>
      <c r="J39" s="10">
        <v>267376</v>
      </c>
      <c r="K39" s="10">
        <v>267376</v>
      </c>
      <c r="L39" s="10">
        <v>58809</v>
      </c>
      <c r="M39" s="10">
        <v>67363.5</v>
      </c>
      <c r="N39" s="7">
        <f t="shared" si="1"/>
        <v>114.54624292200172</v>
      </c>
      <c r="O39" s="19">
        <f t="shared" si="3"/>
        <v>8554.5</v>
      </c>
      <c r="P39" s="27">
        <f t="shared" si="2"/>
        <v>9983.5500000000029</v>
      </c>
      <c r="Q39" s="20">
        <f t="shared" si="5"/>
        <v>17.399021783741532</v>
      </c>
    </row>
    <row r="40" spans="1:17" ht="25.5" x14ac:dyDescent="0.2">
      <c r="A40" s="8">
        <v>0</v>
      </c>
      <c r="B40" s="12" t="s">
        <v>11</v>
      </c>
      <c r="C40" s="12" t="s">
        <v>69</v>
      </c>
      <c r="D40" s="9" t="s">
        <v>70</v>
      </c>
      <c r="E40" s="10">
        <v>165000</v>
      </c>
      <c r="F40" s="10">
        <v>165000</v>
      </c>
      <c r="G40" s="10">
        <v>41250</v>
      </c>
      <c r="H40" s="10">
        <v>36220</v>
      </c>
      <c r="I40" s="7">
        <f t="shared" si="0"/>
        <v>87.806060606060612</v>
      </c>
      <c r="J40" s="10">
        <v>136408</v>
      </c>
      <c r="K40" s="10">
        <v>136408</v>
      </c>
      <c r="L40" s="10">
        <v>36541</v>
      </c>
      <c r="M40" s="10">
        <v>32430.51</v>
      </c>
      <c r="N40" s="7">
        <f t="shared" si="1"/>
        <v>88.751019402862525</v>
      </c>
      <c r="O40" s="19">
        <f t="shared" si="3"/>
        <v>-4110.4900000000016</v>
      </c>
      <c r="P40" s="27">
        <f t="shared" si="2"/>
        <v>-3789.4900000000016</v>
      </c>
      <c r="Q40" s="20">
        <f t="shared" si="5"/>
        <v>-10.462424075096635</v>
      </c>
    </row>
    <row r="41" spans="1:17" ht="38.25" x14ac:dyDescent="0.2">
      <c r="A41" s="8">
        <v>0</v>
      </c>
      <c r="B41" s="12" t="s">
        <v>11</v>
      </c>
      <c r="C41" s="12" t="s">
        <v>71</v>
      </c>
      <c r="D41" s="9" t="s">
        <v>72</v>
      </c>
      <c r="E41" s="10">
        <v>0</v>
      </c>
      <c r="F41" s="10">
        <v>0</v>
      </c>
      <c r="G41" s="10">
        <v>0</v>
      </c>
      <c r="H41" s="10">
        <v>260.85000000000002</v>
      </c>
      <c r="I41" s="7">
        <f t="shared" si="0"/>
        <v>0</v>
      </c>
      <c r="J41" s="10">
        <v>1158</v>
      </c>
      <c r="K41" s="10">
        <v>1158</v>
      </c>
      <c r="L41" s="10">
        <v>284</v>
      </c>
      <c r="M41" s="10">
        <v>332.85</v>
      </c>
      <c r="N41" s="7">
        <f t="shared" si="1"/>
        <v>117.20070422535211</v>
      </c>
      <c r="O41" s="19">
        <f t="shared" si="3"/>
        <v>48.850000000000023</v>
      </c>
      <c r="P41" s="27">
        <f t="shared" si="2"/>
        <v>72</v>
      </c>
      <c r="Q41" s="20">
        <f t="shared" si="5"/>
        <v>27.602070155261643</v>
      </c>
    </row>
    <row r="42" spans="1:17" ht="38.25" x14ac:dyDescent="0.2">
      <c r="A42" s="8">
        <v>0</v>
      </c>
      <c r="B42" s="12" t="s">
        <v>11</v>
      </c>
      <c r="C42" s="12" t="s">
        <v>73</v>
      </c>
      <c r="D42" s="9" t="s">
        <v>74</v>
      </c>
      <c r="E42" s="10">
        <v>33021</v>
      </c>
      <c r="F42" s="10">
        <v>33021</v>
      </c>
      <c r="G42" s="10">
        <v>6000</v>
      </c>
      <c r="H42" s="10">
        <v>12236.75</v>
      </c>
      <c r="I42" s="7">
        <f t="shared" si="0"/>
        <v>203.94583333333333</v>
      </c>
      <c r="J42" s="10">
        <v>57595</v>
      </c>
      <c r="K42" s="10">
        <v>57595</v>
      </c>
      <c r="L42" s="10">
        <v>8138</v>
      </c>
      <c r="M42" s="10">
        <v>22494.33</v>
      </c>
      <c r="N42" s="7">
        <f t="shared" si="1"/>
        <v>276.4110346522487</v>
      </c>
      <c r="O42" s="19">
        <f t="shared" si="3"/>
        <v>14356.330000000002</v>
      </c>
      <c r="P42" s="27">
        <f t="shared" si="2"/>
        <v>10257.580000000002</v>
      </c>
      <c r="Q42" s="20">
        <f t="shared" si="5"/>
        <v>83.826015894743307</v>
      </c>
    </row>
    <row r="43" spans="1:17" x14ac:dyDescent="0.2">
      <c r="A43" s="8">
        <v>0</v>
      </c>
      <c r="B43" s="12" t="s">
        <v>11</v>
      </c>
      <c r="C43" s="12" t="s">
        <v>75</v>
      </c>
      <c r="D43" s="9" t="s">
        <v>76</v>
      </c>
      <c r="E43" s="10">
        <v>0</v>
      </c>
      <c r="F43" s="10">
        <v>117900</v>
      </c>
      <c r="G43" s="10">
        <v>117900</v>
      </c>
      <c r="H43" s="10">
        <v>122125.93</v>
      </c>
      <c r="I43" s="7">
        <f t="shared" si="0"/>
        <v>103.58433418150975</v>
      </c>
      <c r="J43" s="10">
        <v>141000</v>
      </c>
      <c r="K43" s="10">
        <v>141000</v>
      </c>
      <c r="L43" s="10">
        <v>13107</v>
      </c>
      <c r="M43" s="10">
        <v>414766.81</v>
      </c>
      <c r="N43" s="7">
        <f t="shared" si="1"/>
        <v>3164.4679179064619</v>
      </c>
      <c r="O43" s="19">
        <f t="shared" si="3"/>
        <v>401659.81</v>
      </c>
      <c r="P43" s="27">
        <f t="shared" si="2"/>
        <v>292640.88</v>
      </c>
      <c r="Q43" s="20">
        <f t="shared" si="5"/>
        <v>239.6222325594573</v>
      </c>
    </row>
    <row r="44" spans="1:17" x14ac:dyDescent="0.2">
      <c r="A44" s="8">
        <v>0</v>
      </c>
      <c r="B44" s="12" t="s">
        <v>11</v>
      </c>
      <c r="C44" s="12" t="s">
        <v>77</v>
      </c>
      <c r="D44" s="9" t="s">
        <v>78</v>
      </c>
      <c r="E44" s="10">
        <v>9810500</v>
      </c>
      <c r="F44" s="10">
        <v>9810500</v>
      </c>
      <c r="G44" s="10">
        <v>2452500</v>
      </c>
      <c r="H44" s="10">
        <v>2452500</v>
      </c>
      <c r="I44" s="7">
        <f t="shared" si="0"/>
        <v>100</v>
      </c>
      <c r="J44" s="10">
        <v>9834400</v>
      </c>
      <c r="K44" s="10">
        <v>9834400</v>
      </c>
      <c r="L44" s="10">
        <v>2458500</v>
      </c>
      <c r="M44" s="10">
        <v>2458500</v>
      </c>
      <c r="N44" s="7">
        <f t="shared" si="1"/>
        <v>100</v>
      </c>
      <c r="O44" s="19">
        <f t="shared" si="3"/>
        <v>0</v>
      </c>
      <c r="P44" s="27">
        <f t="shared" si="2"/>
        <v>6000</v>
      </c>
      <c r="Q44" s="20">
        <f t="shared" si="5"/>
        <v>0.24464831804280607</v>
      </c>
    </row>
    <row r="45" spans="1:17" ht="38.25" x14ac:dyDescent="0.2">
      <c r="A45" s="8">
        <v>0</v>
      </c>
      <c r="B45" s="12" t="s">
        <v>11</v>
      </c>
      <c r="C45" s="12" t="s">
        <v>79</v>
      </c>
      <c r="D45" s="9" t="s">
        <v>80</v>
      </c>
      <c r="E45" s="10">
        <v>0</v>
      </c>
      <c r="F45" s="10">
        <v>0</v>
      </c>
      <c r="G45" s="10">
        <v>0</v>
      </c>
      <c r="H45" s="10">
        <v>0</v>
      </c>
      <c r="I45" s="7">
        <f t="shared" si="0"/>
        <v>0</v>
      </c>
      <c r="J45" s="10">
        <v>8414600</v>
      </c>
      <c r="K45" s="10">
        <v>8414600</v>
      </c>
      <c r="L45" s="10">
        <v>2103600</v>
      </c>
      <c r="M45" s="10">
        <v>2103600</v>
      </c>
      <c r="N45" s="7">
        <f t="shared" si="1"/>
        <v>100</v>
      </c>
      <c r="O45" s="19">
        <f t="shared" si="3"/>
        <v>0</v>
      </c>
      <c r="P45" s="27">
        <f t="shared" si="2"/>
        <v>2103600</v>
      </c>
      <c r="Q45" s="20"/>
    </row>
    <row r="46" spans="1:17" ht="25.5" x14ac:dyDescent="0.2">
      <c r="A46" s="8">
        <v>0</v>
      </c>
      <c r="B46" s="12" t="s">
        <v>11</v>
      </c>
      <c r="C46" s="12" t="s">
        <v>81</v>
      </c>
      <c r="D46" s="9" t="s">
        <v>82</v>
      </c>
      <c r="E46" s="10">
        <v>27604300</v>
      </c>
      <c r="F46" s="10">
        <v>27604300</v>
      </c>
      <c r="G46" s="10">
        <v>9473700</v>
      </c>
      <c r="H46" s="10">
        <v>9473700</v>
      </c>
      <c r="I46" s="7">
        <f t="shared" si="0"/>
        <v>100</v>
      </c>
      <c r="J46" s="10">
        <v>0</v>
      </c>
      <c r="K46" s="10">
        <v>33348100</v>
      </c>
      <c r="L46" s="10">
        <v>11445000</v>
      </c>
      <c r="M46" s="10">
        <v>11445000</v>
      </c>
      <c r="N46" s="7">
        <f t="shared" si="1"/>
        <v>100</v>
      </c>
      <c r="O46" s="19">
        <f t="shared" si="3"/>
        <v>0</v>
      </c>
      <c r="P46" s="27">
        <f t="shared" si="2"/>
        <v>1971300</v>
      </c>
      <c r="Q46" s="20">
        <f>M46/H46*100-100</f>
        <v>20.808131986446682</v>
      </c>
    </row>
    <row r="47" spans="1:17" ht="38.25" x14ac:dyDescent="0.2">
      <c r="A47" s="8">
        <v>0</v>
      </c>
      <c r="B47" s="12" t="s">
        <v>11</v>
      </c>
      <c r="C47" s="12" t="s">
        <v>83</v>
      </c>
      <c r="D47" s="9" t="s">
        <v>84</v>
      </c>
      <c r="E47" s="10">
        <v>0</v>
      </c>
      <c r="F47" s="10">
        <v>70100</v>
      </c>
      <c r="G47" s="10">
        <v>21000</v>
      </c>
      <c r="H47" s="10">
        <v>21000</v>
      </c>
      <c r="I47" s="7">
        <f t="shared" si="0"/>
        <v>100</v>
      </c>
      <c r="J47" s="10">
        <v>0</v>
      </c>
      <c r="K47" s="10">
        <v>40500</v>
      </c>
      <c r="L47" s="10">
        <v>20400</v>
      </c>
      <c r="M47" s="10">
        <v>20400</v>
      </c>
      <c r="N47" s="7">
        <f t="shared" si="1"/>
        <v>100</v>
      </c>
      <c r="O47" s="19">
        <f t="shared" si="3"/>
        <v>0</v>
      </c>
      <c r="P47" s="27">
        <f t="shared" si="2"/>
        <v>-600</v>
      </c>
      <c r="Q47" s="20">
        <f>M47/H47*100-100</f>
        <v>-2.8571428571428612</v>
      </c>
    </row>
    <row r="48" spans="1:17" ht="38.25" x14ac:dyDescent="0.2">
      <c r="A48" s="8">
        <v>0</v>
      </c>
      <c r="B48" s="12" t="s">
        <v>11</v>
      </c>
      <c r="C48" s="12" t="s">
        <v>85</v>
      </c>
      <c r="D48" s="9" t="s">
        <v>86</v>
      </c>
      <c r="E48" s="10">
        <v>0</v>
      </c>
      <c r="F48" s="10">
        <v>1703600</v>
      </c>
      <c r="G48" s="10">
        <v>851700</v>
      </c>
      <c r="H48" s="10">
        <v>851700</v>
      </c>
      <c r="I48" s="7">
        <f t="shared" si="0"/>
        <v>100</v>
      </c>
      <c r="J48" s="10">
        <v>0</v>
      </c>
      <c r="K48" s="10">
        <v>3831600</v>
      </c>
      <c r="L48" s="10">
        <v>1915800</v>
      </c>
      <c r="M48" s="10">
        <v>1915800</v>
      </c>
      <c r="N48" s="7">
        <f t="shared" si="1"/>
        <v>100</v>
      </c>
      <c r="O48" s="19">
        <f t="shared" si="3"/>
        <v>0</v>
      </c>
      <c r="P48" s="27">
        <f t="shared" si="2"/>
        <v>1064100</v>
      </c>
      <c r="Q48" s="20">
        <f>M48/H48*100-100</f>
        <v>124.93835857696371</v>
      </c>
    </row>
    <row r="49" spans="1:21" x14ac:dyDescent="0.2">
      <c r="A49" s="8">
        <v>0</v>
      </c>
      <c r="B49" s="12" t="s">
        <v>11</v>
      </c>
      <c r="C49" s="12" t="s">
        <v>87</v>
      </c>
      <c r="D49" s="9" t="s">
        <v>88</v>
      </c>
      <c r="E49" s="10">
        <v>8570</v>
      </c>
      <c r="F49" s="10">
        <v>10650</v>
      </c>
      <c r="G49" s="10">
        <v>714</v>
      </c>
      <c r="H49" s="10">
        <v>0</v>
      </c>
      <c r="I49" s="7">
        <f t="shared" si="0"/>
        <v>0</v>
      </c>
      <c r="J49" s="10">
        <v>126695</v>
      </c>
      <c r="K49" s="10">
        <v>126695</v>
      </c>
      <c r="L49" s="10">
        <v>4173</v>
      </c>
      <c r="M49" s="10">
        <v>0</v>
      </c>
      <c r="N49" s="7">
        <f t="shared" si="1"/>
        <v>0</v>
      </c>
      <c r="O49" s="19">
        <f t="shared" si="3"/>
        <v>-4173</v>
      </c>
      <c r="P49" s="27">
        <f t="shared" si="2"/>
        <v>0</v>
      </c>
      <c r="Q49" s="20"/>
    </row>
    <row r="50" spans="1:21" ht="63.75" x14ac:dyDescent="0.2">
      <c r="A50" s="8">
        <v>0</v>
      </c>
      <c r="B50" s="12" t="s">
        <v>11</v>
      </c>
      <c r="C50" s="12" t="s">
        <v>89</v>
      </c>
      <c r="D50" s="9" t="s">
        <v>90</v>
      </c>
      <c r="E50" s="10">
        <v>0</v>
      </c>
      <c r="F50" s="10">
        <v>0</v>
      </c>
      <c r="G50" s="10">
        <v>0</v>
      </c>
      <c r="H50" s="10">
        <v>0</v>
      </c>
      <c r="I50" s="7">
        <f t="shared" si="0"/>
        <v>0</v>
      </c>
      <c r="J50" s="10">
        <v>0</v>
      </c>
      <c r="K50" s="10">
        <v>366957</v>
      </c>
      <c r="L50" s="10">
        <v>66719</v>
      </c>
      <c r="M50" s="10">
        <v>66719</v>
      </c>
      <c r="N50" s="7">
        <f t="shared" si="1"/>
        <v>100</v>
      </c>
      <c r="O50" s="19">
        <f t="shared" si="3"/>
        <v>0</v>
      </c>
      <c r="P50" s="27">
        <f t="shared" si="2"/>
        <v>66719</v>
      </c>
      <c r="Q50" s="20"/>
    </row>
    <row r="51" spans="1:21" x14ac:dyDescent="0.2">
      <c r="A51" s="8">
        <v>1</v>
      </c>
      <c r="B51" s="12"/>
      <c r="C51" s="12" t="s">
        <v>91</v>
      </c>
      <c r="D51" s="9" t="s">
        <v>92</v>
      </c>
      <c r="E51" s="10">
        <v>125133628</v>
      </c>
      <c r="F51" s="10">
        <v>125450538</v>
      </c>
      <c r="G51" s="10">
        <v>26021151</v>
      </c>
      <c r="H51" s="10">
        <v>33114591.480000004</v>
      </c>
      <c r="I51" s="7">
        <f t="shared" si="0"/>
        <v>127.26028714102617</v>
      </c>
      <c r="J51" s="10">
        <v>150376833</v>
      </c>
      <c r="K51" s="10">
        <v>150376833</v>
      </c>
      <c r="L51" s="10">
        <v>34490968</v>
      </c>
      <c r="M51" s="10">
        <v>41174588.679999992</v>
      </c>
      <c r="N51" s="7">
        <f t="shared" si="1"/>
        <v>119.37788663977187</v>
      </c>
      <c r="O51" s="19">
        <f t="shared" si="3"/>
        <v>6683620.6799999923</v>
      </c>
      <c r="P51" s="27">
        <f t="shared" si="2"/>
        <v>8059997.1999999881</v>
      </c>
      <c r="Q51" s="20">
        <f>M51/H51*100-100</f>
        <v>24.33971503126628</v>
      </c>
    </row>
    <row r="52" spans="1:21" x14ac:dyDescent="0.2">
      <c r="A52" s="8">
        <v>1</v>
      </c>
      <c r="B52" s="12"/>
      <c r="C52" s="12" t="s">
        <v>91</v>
      </c>
      <c r="D52" s="9" t="s">
        <v>93</v>
      </c>
      <c r="E52" s="10">
        <v>162556998</v>
      </c>
      <c r="F52" s="10">
        <v>165325988</v>
      </c>
      <c r="G52" s="10">
        <v>38820765</v>
      </c>
      <c r="H52" s="10">
        <v>45913491.480000004</v>
      </c>
      <c r="I52" s="7">
        <f t="shared" si="0"/>
        <v>118.27044490236089</v>
      </c>
      <c r="J52" s="10">
        <v>168752528</v>
      </c>
      <c r="K52" s="10">
        <v>206339685</v>
      </c>
      <c r="L52" s="10">
        <v>52505160</v>
      </c>
      <c r="M52" s="10">
        <v>59184607.679999992</v>
      </c>
      <c r="N52" s="7">
        <f t="shared" si="1"/>
        <v>112.7215071432979</v>
      </c>
      <c r="O52" s="19">
        <f t="shared" si="3"/>
        <v>6679447.6799999923</v>
      </c>
      <c r="P52" s="27">
        <f t="shared" si="2"/>
        <v>13271116.199999988</v>
      </c>
      <c r="Q52" s="20">
        <f>M52/H52*100-100</f>
        <v>28.904611198607938</v>
      </c>
    </row>
    <row r="53" spans="1:21" x14ac:dyDescent="0.2">
      <c r="A53" s="35"/>
      <c r="B53" s="75" t="s">
        <v>118</v>
      </c>
      <c r="C53" s="75"/>
      <c r="D53" s="75"/>
      <c r="E53" s="75"/>
      <c r="F53" s="75"/>
      <c r="G53" s="75"/>
      <c r="H53" s="75"/>
      <c r="I53" s="75"/>
      <c r="J53" s="75"/>
      <c r="K53" s="75"/>
      <c r="L53" s="75"/>
      <c r="M53" s="75"/>
      <c r="N53" s="75"/>
      <c r="O53" s="75"/>
      <c r="P53" s="75"/>
      <c r="Q53" s="75"/>
      <c r="R53" s="35"/>
      <c r="S53" s="35"/>
      <c r="T53" s="35"/>
      <c r="U53" s="17"/>
    </row>
    <row r="54" spans="1:21" s="17" customFormat="1" x14ac:dyDescent="0.2">
      <c r="A54" s="25"/>
      <c r="B54" s="70" t="s">
        <v>1</v>
      </c>
      <c r="C54" s="70" t="s">
        <v>2</v>
      </c>
      <c r="D54" s="71" t="s">
        <v>3</v>
      </c>
      <c r="E54" s="72" t="s">
        <v>9</v>
      </c>
      <c r="F54" s="72"/>
      <c r="G54" s="72"/>
      <c r="H54" s="73"/>
      <c r="I54" s="74"/>
      <c r="J54" s="72" t="s">
        <v>10</v>
      </c>
      <c r="K54" s="72"/>
      <c r="L54" s="72"/>
      <c r="M54" s="72"/>
      <c r="N54" s="72"/>
      <c r="O54" s="22"/>
      <c r="P54" s="63" t="s">
        <v>94</v>
      </c>
      <c r="Q54" s="64"/>
    </row>
    <row r="55" spans="1:21" s="17" customFormat="1" ht="28.5" customHeight="1" x14ac:dyDescent="0.2">
      <c r="A55" s="25"/>
      <c r="B55" s="70"/>
      <c r="C55" s="70"/>
      <c r="D55" s="71"/>
      <c r="E55" s="26" t="s">
        <v>4</v>
      </c>
      <c r="F55" s="26" t="s">
        <v>5</v>
      </c>
      <c r="G55" s="26" t="s">
        <v>6</v>
      </c>
      <c r="H55" s="27" t="s">
        <v>7</v>
      </c>
      <c r="I55" s="19" t="s">
        <v>8</v>
      </c>
      <c r="J55" s="26" t="s">
        <v>4</v>
      </c>
      <c r="K55" s="26" t="s">
        <v>5</v>
      </c>
      <c r="L55" s="26" t="s">
        <v>6</v>
      </c>
      <c r="M55" s="27" t="s">
        <v>7</v>
      </c>
      <c r="N55" s="19" t="s">
        <v>8</v>
      </c>
      <c r="O55" s="34" t="s">
        <v>117</v>
      </c>
      <c r="P55" s="21" t="s">
        <v>95</v>
      </c>
      <c r="Q55" s="21" t="s">
        <v>96</v>
      </c>
    </row>
    <row r="56" spans="1:21" x14ac:dyDescent="0.2">
      <c r="A56" s="25"/>
      <c r="B56" s="32">
        <v>1</v>
      </c>
      <c r="C56" s="32">
        <v>2</v>
      </c>
      <c r="D56" s="32">
        <v>3</v>
      </c>
      <c r="E56" s="32">
        <v>4</v>
      </c>
      <c r="F56" s="32">
        <v>5</v>
      </c>
      <c r="G56" s="32">
        <v>6</v>
      </c>
      <c r="H56" s="32">
        <v>7</v>
      </c>
      <c r="I56" s="32">
        <v>8</v>
      </c>
      <c r="J56" s="32">
        <v>9</v>
      </c>
      <c r="K56" s="32">
        <v>10</v>
      </c>
      <c r="L56" s="32">
        <v>11</v>
      </c>
      <c r="M56" s="32">
        <v>12</v>
      </c>
      <c r="N56" s="32">
        <v>13</v>
      </c>
      <c r="O56" s="32">
        <v>14</v>
      </c>
      <c r="P56" s="32">
        <v>15</v>
      </c>
      <c r="Q56" s="32">
        <v>16</v>
      </c>
      <c r="R56" s="33"/>
      <c r="S56" s="33"/>
      <c r="T56" s="33"/>
    </row>
    <row r="57" spans="1:21" ht="51" x14ac:dyDescent="0.2">
      <c r="A57" s="28">
        <v>0</v>
      </c>
      <c r="B57" s="31" t="s">
        <v>11</v>
      </c>
      <c r="C57" s="31" t="s">
        <v>99</v>
      </c>
      <c r="D57" s="29" t="s">
        <v>100</v>
      </c>
      <c r="E57" s="29"/>
      <c r="F57" s="30">
        <v>10972450</v>
      </c>
      <c r="G57" s="30">
        <v>10972450</v>
      </c>
      <c r="H57" s="30">
        <v>8601778.9800000004</v>
      </c>
      <c r="I57" s="19">
        <f t="shared" ref="I57:I67" si="6">IF(G57=0,0,H57/G57*100)</f>
        <v>78.394332897393014</v>
      </c>
      <c r="J57" s="49"/>
      <c r="K57" s="30">
        <v>18000000</v>
      </c>
      <c r="L57" s="30">
        <v>18000000</v>
      </c>
      <c r="M57" s="30">
        <v>4121746.95</v>
      </c>
      <c r="N57" s="19">
        <f t="shared" ref="N57:N69" si="7">IF(L57=0,0,M57/L57*100)</f>
        <v>22.898594166666665</v>
      </c>
      <c r="O57" s="19">
        <f t="shared" ref="O57:O69" si="8">M57-L57</f>
        <v>-13878253.050000001</v>
      </c>
      <c r="P57" s="27">
        <f t="shared" ref="P57:P67" si="9">M57-H57</f>
        <v>-4480032.03</v>
      </c>
      <c r="Q57" s="20">
        <f t="shared" ref="Q57:Q69" si="10">M57/H57*100-100</f>
        <v>-52.08262198338884</v>
      </c>
      <c r="R57" s="17"/>
      <c r="S57" s="17"/>
      <c r="T57" s="17"/>
    </row>
    <row r="58" spans="1:21" ht="25.5" x14ac:dyDescent="0.2">
      <c r="A58" s="28">
        <v>0</v>
      </c>
      <c r="B58" s="31" t="s">
        <v>11</v>
      </c>
      <c r="C58" s="31" t="s">
        <v>101</v>
      </c>
      <c r="D58" s="29" t="s">
        <v>102</v>
      </c>
      <c r="E58" s="29"/>
      <c r="F58" s="30">
        <v>2900</v>
      </c>
      <c r="G58" s="30">
        <v>2900</v>
      </c>
      <c r="H58" s="30">
        <v>4571.93</v>
      </c>
      <c r="I58" s="19">
        <f t="shared" si="6"/>
        <v>157.65275862068967</v>
      </c>
      <c r="J58" s="49"/>
      <c r="K58" s="30">
        <v>50000</v>
      </c>
      <c r="L58" s="30">
        <v>50000</v>
      </c>
      <c r="M58" s="30">
        <v>21842.44</v>
      </c>
      <c r="N58" s="19">
        <f t="shared" si="7"/>
        <v>43.68488</v>
      </c>
      <c r="O58" s="19">
        <f t="shared" si="8"/>
        <v>-28157.56</v>
      </c>
      <c r="P58" s="27">
        <f t="shared" si="9"/>
        <v>17270.509999999998</v>
      </c>
      <c r="Q58" s="20">
        <f t="shared" si="10"/>
        <v>377.75097169029266</v>
      </c>
      <c r="R58" s="17"/>
      <c r="S58" s="17"/>
      <c r="T58" s="17"/>
    </row>
    <row r="59" spans="1:21" ht="38.25" x14ac:dyDescent="0.2">
      <c r="A59" s="28">
        <v>0</v>
      </c>
      <c r="B59" s="31" t="s">
        <v>11</v>
      </c>
      <c r="C59" s="31" t="s">
        <v>103</v>
      </c>
      <c r="D59" s="29" t="s">
        <v>104</v>
      </c>
      <c r="E59" s="29"/>
      <c r="F59" s="30">
        <v>1016000</v>
      </c>
      <c r="G59" s="30">
        <v>1016000</v>
      </c>
      <c r="H59" s="30">
        <v>343386.26</v>
      </c>
      <c r="I59" s="19">
        <f t="shared" si="6"/>
        <v>33.797860236220473</v>
      </c>
      <c r="J59" s="49"/>
      <c r="K59" s="30">
        <v>950000</v>
      </c>
      <c r="L59" s="30">
        <v>950000</v>
      </c>
      <c r="M59" s="30">
        <v>118675.94</v>
      </c>
      <c r="N59" s="19">
        <f t="shared" si="7"/>
        <v>12.492204210526316</v>
      </c>
      <c r="O59" s="19">
        <f t="shared" si="8"/>
        <v>-831324.06</v>
      </c>
      <c r="P59" s="27">
        <f t="shared" si="9"/>
        <v>-224710.32</v>
      </c>
      <c r="Q59" s="20">
        <f t="shared" si="10"/>
        <v>-65.439519915560979</v>
      </c>
      <c r="R59" s="17"/>
      <c r="S59" s="17"/>
      <c r="T59" s="17"/>
    </row>
    <row r="60" spans="1:21" ht="38.25" x14ac:dyDescent="0.2">
      <c r="A60" s="28">
        <v>0</v>
      </c>
      <c r="B60" s="31" t="s">
        <v>11</v>
      </c>
      <c r="C60" s="31" t="s">
        <v>105</v>
      </c>
      <c r="D60" s="29" t="s">
        <v>106</v>
      </c>
      <c r="E60" s="29"/>
      <c r="F60" s="30">
        <v>0</v>
      </c>
      <c r="G60" s="30">
        <v>0</v>
      </c>
      <c r="H60" s="30">
        <v>26253.52</v>
      </c>
      <c r="I60" s="19">
        <f t="shared" si="6"/>
        <v>0</v>
      </c>
      <c r="J60" s="49"/>
      <c r="K60" s="30">
        <v>0</v>
      </c>
      <c r="L60" s="30">
        <v>0</v>
      </c>
      <c r="M60" s="30">
        <v>7294.31</v>
      </c>
      <c r="N60" s="19">
        <f t="shared" si="7"/>
        <v>0</v>
      </c>
      <c r="O60" s="19">
        <f t="shared" si="8"/>
        <v>7294.31</v>
      </c>
      <c r="P60" s="27">
        <f t="shared" si="9"/>
        <v>-18959.21</v>
      </c>
      <c r="Q60" s="20">
        <f t="shared" si="10"/>
        <v>-72.215878099393905</v>
      </c>
      <c r="R60" s="17"/>
      <c r="S60" s="17"/>
      <c r="T60" s="17"/>
    </row>
    <row r="61" spans="1:21" ht="25.5" x14ac:dyDescent="0.2">
      <c r="A61" s="28">
        <v>0</v>
      </c>
      <c r="B61" s="31" t="s">
        <v>11</v>
      </c>
      <c r="C61" s="31" t="s">
        <v>107</v>
      </c>
      <c r="D61" s="29" t="s">
        <v>108</v>
      </c>
      <c r="E61" s="29"/>
      <c r="F61" s="30">
        <v>149580</v>
      </c>
      <c r="G61" s="30">
        <v>149580</v>
      </c>
      <c r="H61" s="30">
        <v>62615</v>
      </c>
      <c r="I61" s="19">
        <f t="shared" si="6"/>
        <v>41.860542853322634</v>
      </c>
      <c r="J61" s="49"/>
      <c r="K61" s="30">
        <v>169200</v>
      </c>
      <c r="L61" s="30">
        <v>169200</v>
      </c>
      <c r="M61" s="30">
        <v>46940</v>
      </c>
      <c r="N61" s="19">
        <f t="shared" si="7"/>
        <v>27.742316784869974</v>
      </c>
      <c r="O61" s="19">
        <f t="shared" si="8"/>
        <v>-122260</v>
      </c>
      <c r="P61" s="27">
        <f t="shared" si="9"/>
        <v>-15675</v>
      </c>
      <c r="Q61" s="20">
        <f t="shared" si="10"/>
        <v>-25.033937554898984</v>
      </c>
      <c r="R61" s="17"/>
      <c r="S61" s="17"/>
      <c r="T61" s="17"/>
    </row>
    <row r="62" spans="1:21" ht="38.25" x14ac:dyDescent="0.2">
      <c r="A62" s="28">
        <v>0</v>
      </c>
      <c r="B62" s="31" t="s">
        <v>11</v>
      </c>
      <c r="C62" s="31" t="s">
        <v>109</v>
      </c>
      <c r="D62" s="29" t="s">
        <v>110</v>
      </c>
      <c r="E62" s="29"/>
      <c r="F62" s="30">
        <v>61441</v>
      </c>
      <c r="G62" s="30">
        <v>61441</v>
      </c>
      <c r="H62" s="30">
        <v>17581.79</v>
      </c>
      <c r="I62" s="19">
        <f t="shared" si="6"/>
        <v>28.615728910662263</v>
      </c>
      <c r="J62" s="49"/>
      <c r="K62" s="30">
        <v>77634</v>
      </c>
      <c r="L62" s="30">
        <v>77634</v>
      </c>
      <c r="M62" s="30">
        <v>18311.48</v>
      </c>
      <c r="N62" s="19">
        <f t="shared" si="7"/>
        <v>23.586933560038126</v>
      </c>
      <c r="O62" s="19">
        <f t="shared" si="8"/>
        <v>-59322.520000000004</v>
      </c>
      <c r="P62" s="27">
        <f t="shared" si="9"/>
        <v>729.68999999999869</v>
      </c>
      <c r="Q62" s="20">
        <f t="shared" si="10"/>
        <v>4.150260013343356</v>
      </c>
      <c r="R62" s="17"/>
      <c r="S62" s="17"/>
      <c r="T62" s="17"/>
    </row>
    <row r="63" spans="1:21" ht="25.5" x14ac:dyDescent="0.2">
      <c r="A63" s="28">
        <v>0</v>
      </c>
      <c r="B63" s="31" t="s">
        <v>11</v>
      </c>
      <c r="C63" s="31" t="s">
        <v>111</v>
      </c>
      <c r="D63" s="29" t="s">
        <v>112</v>
      </c>
      <c r="E63" s="29"/>
      <c r="F63" s="30">
        <v>0</v>
      </c>
      <c r="G63" s="30">
        <v>0</v>
      </c>
      <c r="H63" s="30">
        <v>0</v>
      </c>
      <c r="I63" s="19">
        <f t="shared" si="6"/>
        <v>0</v>
      </c>
      <c r="J63" s="49"/>
      <c r="K63" s="30">
        <v>0</v>
      </c>
      <c r="L63" s="30">
        <v>0</v>
      </c>
      <c r="M63" s="30">
        <v>750</v>
      </c>
      <c r="N63" s="19">
        <f t="shared" si="7"/>
        <v>0</v>
      </c>
      <c r="O63" s="19">
        <f t="shared" si="8"/>
        <v>750</v>
      </c>
      <c r="P63" s="27">
        <f t="shared" si="9"/>
        <v>750</v>
      </c>
      <c r="Q63" s="51" t="e">
        <f t="shared" si="10"/>
        <v>#DIV/0!</v>
      </c>
      <c r="R63" s="17"/>
      <c r="S63" s="17"/>
      <c r="T63" s="17"/>
    </row>
    <row r="64" spans="1:21" x14ac:dyDescent="0.2">
      <c r="A64" s="28">
        <v>0</v>
      </c>
      <c r="B64" s="31" t="s">
        <v>11</v>
      </c>
      <c r="C64" s="31" t="s">
        <v>113</v>
      </c>
      <c r="D64" s="29" t="s">
        <v>114</v>
      </c>
      <c r="E64" s="29"/>
      <c r="F64" s="30">
        <v>0</v>
      </c>
      <c r="G64" s="30">
        <v>1781045.72</v>
      </c>
      <c r="H64" s="30">
        <v>1929881.72</v>
      </c>
      <c r="I64" s="19">
        <f t="shared" si="6"/>
        <v>108.35666363466514</v>
      </c>
      <c r="J64" s="49"/>
      <c r="K64" s="30">
        <v>0</v>
      </c>
      <c r="L64" s="30">
        <v>0</v>
      </c>
      <c r="M64" s="30">
        <v>0</v>
      </c>
      <c r="N64" s="19">
        <f t="shared" si="7"/>
        <v>0</v>
      </c>
      <c r="O64" s="19">
        <f t="shared" si="8"/>
        <v>0</v>
      </c>
      <c r="P64" s="27">
        <f t="shared" si="9"/>
        <v>-1929881.72</v>
      </c>
      <c r="Q64" s="51">
        <f t="shared" si="10"/>
        <v>-100</v>
      </c>
      <c r="R64" s="18"/>
      <c r="S64" s="18"/>
      <c r="T64" s="18"/>
    </row>
    <row r="65" spans="1:21" ht="63.75" x14ac:dyDescent="0.2">
      <c r="A65" s="28">
        <v>0</v>
      </c>
      <c r="B65" s="31" t="s">
        <v>11</v>
      </c>
      <c r="C65" s="31" t="s">
        <v>115</v>
      </c>
      <c r="D65" s="29" t="s">
        <v>116</v>
      </c>
      <c r="E65" s="29"/>
      <c r="F65" s="30">
        <v>0</v>
      </c>
      <c r="G65" s="30">
        <v>2375357.46</v>
      </c>
      <c r="H65" s="30">
        <v>4029825.66</v>
      </c>
      <c r="I65" s="19">
        <f t="shared" si="6"/>
        <v>169.65133576148156</v>
      </c>
      <c r="J65" s="49"/>
      <c r="K65" s="30">
        <v>0</v>
      </c>
      <c r="L65" s="30">
        <v>5893257.6100000003</v>
      </c>
      <c r="M65" s="30">
        <v>5893257.6100000003</v>
      </c>
      <c r="N65" s="19">
        <f t="shared" si="7"/>
        <v>100</v>
      </c>
      <c r="O65" s="19">
        <f t="shared" si="8"/>
        <v>0</v>
      </c>
      <c r="P65" s="27">
        <f t="shared" si="9"/>
        <v>1863431.9500000002</v>
      </c>
      <c r="Q65" s="51">
        <f t="shared" si="10"/>
        <v>46.24100661466332</v>
      </c>
      <c r="R65" s="18"/>
      <c r="S65" s="18"/>
      <c r="T65" s="18"/>
    </row>
    <row r="66" spans="1:21" x14ac:dyDescent="0.2">
      <c r="A66" s="28">
        <v>1</v>
      </c>
      <c r="B66" s="41"/>
      <c r="C66" s="41" t="s">
        <v>91</v>
      </c>
      <c r="D66" s="42" t="s">
        <v>92</v>
      </c>
      <c r="E66" s="42"/>
      <c r="F66" s="43">
        <v>12202371</v>
      </c>
      <c r="G66" s="43">
        <v>16358774.18</v>
      </c>
      <c r="H66" s="43">
        <v>15015894.859999999</v>
      </c>
      <c r="I66" s="39">
        <f t="shared" si="6"/>
        <v>91.791076120839264</v>
      </c>
      <c r="J66" s="43"/>
      <c r="K66" s="43">
        <v>19246834</v>
      </c>
      <c r="L66" s="43">
        <v>25140091.609999999</v>
      </c>
      <c r="M66" s="43">
        <v>10228818.73</v>
      </c>
      <c r="N66" s="39">
        <f t="shared" si="7"/>
        <v>40.687277073927895</v>
      </c>
      <c r="O66" s="39">
        <f t="shared" si="8"/>
        <v>-14911272.879999999</v>
      </c>
      <c r="P66" s="40">
        <f t="shared" si="9"/>
        <v>-4787076.129999999</v>
      </c>
      <c r="Q66" s="51">
        <f t="shared" si="10"/>
        <v>-31.880058928436057</v>
      </c>
      <c r="R66" s="18"/>
      <c r="S66" s="18"/>
      <c r="T66" s="18"/>
    </row>
    <row r="67" spans="1:21" x14ac:dyDescent="0.2">
      <c r="A67" s="28">
        <v>1</v>
      </c>
      <c r="B67" s="41"/>
      <c r="C67" s="41" t="s">
        <v>91</v>
      </c>
      <c r="D67" s="42" t="s">
        <v>93</v>
      </c>
      <c r="E67" s="42"/>
      <c r="F67" s="43">
        <v>12202371</v>
      </c>
      <c r="G67" s="43">
        <v>16358774.18</v>
      </c>
      <c r="H67" s="43">
        <v>15015894.859999999</v>
      </c>
      <c r="I67" s="39">
        <f t="shared" si="6"/>
        <v>91.791076120839264</v>
      </c>
      <c r="J67" s="43"/>
      <c r="K67" s="43">
        <v>19246834</v>
      </c>
      <c r="L67" s="43">
        <v>25140091.609999999</v>
      </c>
      <c r="M67" s="43">
        <v>10228818.73</v>
      </c>
      <c r="N67" s="39">
        <f t="shared" si="7"/>
        <v>40.687277073927895</v>
      </c>
      <c r="O67" s="39">
        <f t="shared" si="8"/>
        <v>-14911272.879999999</v>
      </c>
      <c r="P67" s="40">
        <f t="shared" si="9"/>
        <v>-4787076.129999999</v>
      </c>
      <c r="Q67" s="51">
        <f t="shared" si="10"/>
        <v>-31.880058928436057</v>
      </c>
      <c r="R67" s="18"/>
      <c r="S67" s="18"/>
      <c r="T67" s="18"/>
    </row>
    <row r="68" spans="1:21" ht="25.5" x14ac:dyDescent="0.2">
      <c r="A68" s="48">
        <v>1</v>
      </c>
      <c r="B68" s="52"/>
      <c r="C68" s="52" t="s">
        <v>91</v>
      </c>
      <c r="D68" s="53" t="s">
        <v>120</v>
      </c>
      <c r="E68" s="54">
        <f>E51+E66</f>
        <v>125133628</v>
      </c>
      <c r="F68" s="54">
        <f t="shared" ref="F68:H68" si="11">F51+F66</f>
        <v>137652909</v>
      </c>
      <c r="G68" s="54">
        <f t="shared" si="11"/>
        <v>42379925.18</v>
      </c>
      <c r="H68" s="54">
        <f t="shared" si="11"/>
        <v>48130486.340000004</v>
      </c>
      <c r="I68" s="47">
        <f>IF(G68=0,0,H68/G68*100)</f>
        <v>113.56906869366965</v>
      </c>
      <c r="J68" s="54">
        <f t="shared" ref="J68:K68" si="12">J51+J66</f>
        <v>150376833</v>
      </c>
      <c r="K68" s="54">
        <f t="shared" si="12"/>
        <v>169623667</v>
      </c>
      <c r="L68" s="54">
        <f t="shared" ref="L68:M68" si="13">L51+L66</f>
        <v>59631059.609999999</v>
      </c>
      <c r="M68" s="54">
        <f t="shared" si="13"/>
        <v>51403407.409999996</v>
      </c>
      <c r="N68" s="47">
        <f t="shared" si="7"/>
        <v>86.202404830954507</v>
      </c>
      <c r="O68" s="47">
        <f t="shared" si="8"/>
        <v>-8227652.200000003</v>
      </c>
      <c r="P68" s="39">
        <f t="shared" ref="P68:P69" si="14">IF(N68=0,0,O68/N68*100)</f>
        <v>-9544573.862103587</v>
      </c>
      <c r="Q68" s="51">
        <f t="shared" si="10"/>
        <v>6.8000997265634311</v>
      </c>
      <c r="R68" s="46"/>
      <c r="S68" s="35"/>
      <c r="T68" s="35"/>
      <c r="U68" s="35"/>
    </row>
    <row r="69" spans="1:21" x14ac:dyDescent="0.2">
      <c r="A69" s="48">
        <v>1</v>
      </c>
      <c r="B69" s="52"/>
      <c r="C69" s="52" t="s">
        <v>91</v>
      </c>
      <c r="D69" s="53" t="s">
        <v>121</v>
      </c>
      <c r="E69" s="54">
        <f>E52+E67</f>
        <v>162556998</v>
      </c>
      <c r="F69" s="54">
        <f t="shared" ref="F69:H69" si="15">F52+F67</f>
        <v>177528359</v>
      </c>
      <c r="G69" s="54">
        <f t="shared" si="15"/>
        <v>55179539.18</v>
      </c>
      <c r="H69" s="54">
        <f t="shared" si="15"/>
        <v>60929386.340000004</v>
      </c>
      <c r="I69" s="47">
        <f>IF(G69=0,0,H69/G69*100)</f>
        <v>110.42025222654279</v>
      </c>
      <c r="J69" s="54">
        <f t="shared" ref="J69:K69" si="16">J52+J67</f>
        <v>168752528</v>
      </c>
      <c r="K69" s="54">
        <f t="shared" si="16"/>
        <v>225586519</v>
      </c>
      <c r="L69" s="54">
        <f t="shared" ref="L69:M69" si="17">L52+L67</f>
        <v>77645251.609999999</v>
      </c>
      <c r="M69" s="54">
        <f t="shared" si="17"/>
        <v>69413426.409999996</v>
      </c>
      <c r="N69" s="47">
        <f t="shared" si="7"/>
        <v>89.398160184543968</v>
      </c>
      <c r="O69" s="47">
        <f t="shared" si="8"/>
        <v>-8231825.200000003</v>
      </c>
      <c r="P69" s="39">
        <f t="shared" si="14"/>
        <v>-9208047.6634050496</v>
      </c>
      <c r="Q69" s="51">
        <f t="shared" si="10"/>
        <v>13.924381287310354</v>
      </c>
      <c r="R69" s="46"/>
      <c r="S69" s="35"/>
      <c r="T69" s="35"/>
      <c r="U69" s="35"/>
    </row>
    <row r="70" spans="1:21" x14ac:dyDescent="0.2">
      <c r="A70" s="35"/>
      <c r="B70" s="38"/>
      <c r="C70" s="38"/>
      <c r="D70" s="36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5"/>
      <c r="Q70" s="35"/>
      <c r="R70" s="35"/>
      <c r="S70" s="35"/>
      <c r="T70" s="35"/>
      <c r="U70" s="35"/>
    </row>
    <row r="71" spans="1:21" s="44" customFormat="1" x14ac:dyDescent="0.2">
      <c r="B71" s="50"/>
      <c r="C71" s="50"/>
      <c r="D71" s="45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</row>
    <row r="72" spans="1:21" x14ac:dyDescent="0.2">
      <c r="A72" s="44"/>
      <c r="B72" s="44"/>
      <c r="C72" s="44"/>
      <c r="D72" s="45" t="s">
        <v>123</v>
      </c>
      <c r="E72" s="46" t="s">
        <v>124</v>
      </c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35"/>
      <c r="T72" s="35"/>
      <c r="U72" s="35"/>
    </row>
    <row r="73" spans="1:21" x14ac:dyDescent="0.2">
      <c r="A73" s="44"/>
      <c r="B73" s="50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35"/>
      <c r="T73" s="35"/>
      <c r="U73" s="35"/>
    </row>
  </sheetData>
  <mergeCells count="19">
    <mergeCell ref="P54:Q54"/>
    <mergeCell ref="B53:Q53"/>
    <mergeCell ref="B10:Q10"/>
    <mergeCell ref="B54:B55"/>
    <mergeCell ref="C54:C55"/>
    <mergeCell ref="D54:D55"/>
    <mergeCell ref="E54:I54"/>
    <mergeCell ref="J54:N54"/>
    <mergeCell ref="P7:Q7"/>
    <mergeCell ref="B4:N4"/>
    <mergeCell ref="E3:I3"/>
    <mergeCell ref="M2:Q2"/>
    <mergeCell ref="M1:Q1"/>
    <mergeCell ref="B5:N5"/>
    <mergeCell ref="B7:B8"/>
    <mergeCell ref="C7:C8"/>
    <mergeCell ref="D7:D8"/>
    <mergeCell ref="E7:I7"/>
    <mergeCell ref="J7:N7"/>
  </mergeCells>
  <conditionalFormatting sqref="B11:B52">
    <cfRule type="expression" dxfId="15" priority="7" stopIfTrue="1">
      <formula>A11=1</formula>
    </cfRule>
  </conditionalFormatting>
  <conditionalFormatting sqref="C11:C52">
    <cfRule type="expression" dxfId="14" priority="8" stopIfTrue="1">
      <formula>A11=1</formula>
    </cfRule>
  </conditionalFormatting>
  <conditionalFormatting sqref="D11:D52">
    <cfRule type="expression" dxfId="13" priority="9" stopIfTrue="1">
      <formula>A11=1</formula>
    </cfRule>
  </conditionalFormatting>
  <conditionalFormatting sqref="E11:E52">
    <cfRule type="expression" dxfId="12" priority="10" stopIfTrue="1">
      <formula>A11=1</formula>
    </cfRule>
  </conditionalFormatting>
  <conditionalFormatting sqref="F11:F52">
    <cfRule type="expression" dxfId="11" priority="11" stopIfTrue="1">
      <formula>A11=1</formula>
    </cfRule>
  </conditionalFormatting>
  <conditionalFormatting sqref="G11:G52">
    <cfRule type="expression" dxfId="10" priority="12" stopIfTrue="1">
      <formula>A11=1</formula>
    </cfRule>
  </conditionalFormatting>
  <conditionalFormatting sqref="I11:I52">
    <cfRule type="expression" dxfId="9" priority="13" stopIfTrue="1">
      <formula>A11=1</formula>
    </cfRule>
  </conditionalFormatting>
  <conditionalFormatting sqref="J11:J52">
    <cfRule type="expression" dxfId="8" priority="14" stopIfTrue="1">
      <formula>A11=1</formula>
    </cfRule>
  </conditionalFormatting>
  <conditionalFormatting sqref="H11:H52">
    <cfRule type="expression" dxfId="7" priority="19" stopIfTrue="1">
      <formula>A11=1</formula>
    </cfRule>
  </conditionalFormatting>
  <conditionalFormatting sqref="K11:K52">
    <cfRule type="expression" dxfId="6" priority="23" stopIfTrue="1">
      <formula>A11=1</formula>
    </cfRule>
  </conditionalFormatting>
  <conditionalFormatting sqref="L11:L52">
    <cfRule type="expression" dxfId="5" priority="24" stopIfTrue="1">
      <formula>A11=1</formula>
    </cfRule>
  </conditionalFormatting>
  <conditionalFormatting sqref="M11:M52">
    <cfRule type="expression" dxfId="4" priority="25" stopIfTrue="1">
      <formula>A11=1</formula>
    </cfRule>
  </conditionalFormatting>
  <conditionalFormatting sqref="I57:I67">
    <cfRule type="expression" dxfId="3" priority="6" stopIfTrue="1">
      <formula>A57=1</formula>
    </cfRule>
  </conditionalFormatting>
  <conditionalFormatting sqref="J57:J65">
    <cfRule type="expression" dxfId="2" priority="5" stopIfTrue="1">
      <formula>A57=1</formula>
    </cfRule>
  </conditionalFormatting>
  <conditionalFormatting sqref="P68:P69">
    <cfRule type="expression" dxfId="1" priority="4" stopIfTrue="1">
      <formula>H68=1</formula>
    </cfRule>
  </conditionalFormatting>
  <conditionalFormatting sqref="I68:I69">
    <cfRule type="expression" dxfId="0" priority="1" stopIfTrue="1">
      <formula>A68=1</formula>
    </cfRule>
  </conditionalFormatting>
  <pageMargins left="0.32" right="0.33" top="0.39370078740157499" bottom="0.39370078740157499" header="0" footer="0"/>
  <pageSetup paperSize="9" scale="60" fitToHeight="50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User</dc:creator>
  <cp:lastModifiedBy>User User</cp:lastModifiedBy>
  <cp:lastPrinted>2026-04-24T12:12:56Z</cp:lastPrinted>
  <dcterms:created xsi:type="dcterms:W3CDTF">2026-04-16T10:48:30Z</dcterms:created>
  <dcterms:modified xsi:type="dcterms:W3CDTF">2026-04-24T12:13:02Z</dcterms:modified>
</cp:coreProperties>
</file>